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ia\Desktop\cloud\"/>
    </mc:Choice>
  </mc:AlternateContent>
  <bookViews>
    <workbookView xWindow="0" yWindow="0" windowWidth="27690" windowHeight="13020"/>
  </bookViews>
  <sheets>
    <sheet name="Summary" sheetId="2" r:id="rId1"/>
    <sheet name="Graphs" sheetId="12" r:id="rId2"/>
    <sheet name="Raw Data" sheetId="3" r:id="rId3"/>
    <sheet name="(calculations)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2" l="1"/>
  <c r="F85" i="2" s="1"/>
  <c r="X95" i="2"/>
  <c r="Y95" i="2" s="1"/>
  <c r="AJ14" i="2"/>
  <c r="AJ18" i="2"/>
  <c r="AJ22" i="2"/>
  <c r="AJ19" i="2"/>
  <c r="AJ15" i="2"/>
  <c r="AJ12" i="2"/>
  <c r="AJ16" i="2"/>
  <c r="AJ20" i="2"/>
  <c r="AJ23" i="2"/>
  <c r="AJ13" i="2"/>
  <c r="AJ17" i="2"/>
  <c r="AJ21" i="2"/>
  <c r="AC95" i="2" l="1"/>
  <c r="I85" i="2"/>
  <c r="H85" i="2"/>
  <c r="G85" i="2"/>
  <c r="AB95" i="2"/>
  <c r="Z95" i="2"/>
  <c r="AA95" i="2"/>
  <c r="X99" i="2"/>
  <c r="X87" i="2"/>
  <c r="X32" i="2"/>
  <c r="X20" i="2"/>
  <c r="X35" i="2"/>
  <c r="X21" i="2"/>
  <c r="X51" i="2"/>
  <c r="X52" i="2"/>
  <c r="X63" i="2"/>
  <c r="X65" i="2"/>
  <c r="X74" i="2"/>
  <c r="X98" i="2"/>
  <c r="E88" i="2"/>
  <c r="X85" i="2" l="1"/>
  <c r="X89" i="2"/>
  <c r="X90" i="2"/>
  <c r="X92" i="2"/>
  <c r="X97" i="2"/>
  <c r="X93" i="2"/>
  <c r="X86" i="2"/>
  <c r="X88" i="2"/>
  <c r="X91" i="2"/>
  <c r="X94" i="2"/>
  <c r="X96" i="2"/>
  <c r="N34" i="2"/>
  <c r="N30" i="2"/>
  <c r="N33" i="2"/>
  <c r="N31" i="2"/>
  <c r="N32" i="2"/>
  <c r="E76" i="2"/>
  <c r="E79" i="2"/>
  <c r="E87" i="2"/>
  <c r="E80" i="2"/>
  <c r="E81" i="2"/>
  <c r="E84" i="2"/>
  <c r="E78" i="2"/>
  <c r="E86" i="2"/>
  <c r="E83" i="2"/>
  <c r="E77" i="2"/>
  <c r="E82" i="2"/>
  <c r="I212" i="3"/>
  <c r="I213" i="3"/>
  <c r="I214" i="3"/>
  <c r="K214" i="3" s="1"/>
  <c r="I215" i="3"/>
  <c r="I216" i="3"/>
  <c r="I217" i="3"/>
  <c r="I218" i="3"/>
  <c r="K218" i="3" s="1"/>
  <c r="I219" i="3"/>
  <c r="I220" i="3"/>
  <c r="I221" i="3"/>
  <c r="I222" i="3"/>
  <c r="K222" i="3" s="1"/>
  <c r="I223" i="3"/>
  <c r="I43" i="3"/>
  <c r="I34" i="3"/>
  <c r="I35" i="3"/>
  <c r="K35" i="3" s="1"/>
  <c r="I44" i="3"/>
  <c r="I45" i="3"/>
  <c r="I46" i="3"/>
  <c r="I47" i="3"/>
  <c r="K47" i="3" s="1"/>
  <c r="I48" i="3"/>
  <c r="I49" i="3"/>
  <c r="I50" i="3"/>
  <c r="I51" i="3"/>
  <c r="I565" i="3"/>
  <c r="I605" i="3"/>
  <c r="I224" i="3"/>
  <c r="I566" i="3"/>
  <c r="K566" i="3" s="1"/>
  <c r="I606" i="3"/>
  <c r="I567" i="3"/>
  <c r="I76" i="3"/>
  <c r="I77" i="3"/>
  <c r="K77" i="3" s="1"/>
  <c r="I78" i="3"/>
  <c r="I79" i="3"/>
  <c r="I80" i="3"/>
  <c r="I81" i="3"/>
  <c r="K81" i="3" s="1"/>
  <c r="I82" i="3"/>
  <c r="I83" i="3"/>
  <c r="I84" i="3"/>
  <c r="I85" i="3"/>
  <c r="K85" i="3" s="1"/>
  <c r="I86" i="3"/>
  <c r="I101" i="3"/>
  <c r="I87" i="3"/>
  <c r="I88" i="3"/>
  <c r="K88" i="3" s="1"/>
  <c r="I89" i="3"/>
  <c r="I90" i="3"/>
  <c r="I91" i="3"/>
  <c r="I92" i="3"/>
  <c r="K92" i="3" s="1"/>
  <c r="I93" i="3"/>
  <c r="I94" i="3"/>
  <c r="I95" i="3"/>
  <c r="I96" i="3"/>
  <c r="K96" i="3" s="1"/>
  <c r="I97" i="3"/>
  <c r="I98" i="3"/>
  <c r="I99" i="3"/>
  <c r="I225" i="3"/>
  <c r="I568" i="3"/>
  <c r="I569" i="3"/>
  <c r="I570" i="3"/>
  <c r="I571" i="3"/>
  <c r="K571" i="3" s="1"/>
  <c r="I607" i="3"/>
  <c r="I226" i="3"/>
  <c r="I572" i="3"/>
  <c r="I573" i="3"/>
  <c r="I574" i="3"/>
  <c r="I575" i="3"/>
  <c r="I576" i="3"/>
  <c r="I227" i="3"/>
  <c r="K227" i="3" s="1"/>
  <c r="I577" i="3"/>
  <c r="I578" i="3"/>
  <c r="I117" i="3"/>
  <c r="I118" i="3"/>
  <c r="K118" i="3" s="1"/>
  <c r="I119" i="3"/>
  <c r="I120" i="3"/>
  <c r="I121" i="3"/>
  <c r="I122" i="3"/>
  <c r="K122" i="3" s="1"/>
  <c r="I123" i="3"/>
  <c r="I124" i="3"/>
  <c r="I125" i="3"/>
  <c r="I126" i="3"/>
  <c r="K126" i="3" s="1"/>
  <c r="I127" i="3"/>
  <c r="I128" i="3"/>
  <c r="I129" i="3"/>
  <c r="I130" i="3"/>
  <c r="K130" i="3" s="1"/>
  <c r="I228" i="3"/>
  <c r="I596" i="3"/>
  <c r="I239" i="3"/>
  <c r="I229" i="3"/>
  <c r="K229" i="3" s="1"/>
  <c r="I230" i="3"/>
  <c r="I262" i="3"/>
  <c r="I263" i="3"/>
  <c r="I264" i="3"/>
  <c r="K264" i="3" s="1"/>
  <c r="I265" i="3"/>
  <c r="I266" i="3"/>
  <c r="I267" i="3"/>
  <c r="I268" i="3"/>
  <c r="K268" i="3" s="1"/>
  <c r="I269" i="3"/>
  <c r="I270" i="3"/>
  <c r="I271" i="3"/>
  <c r="I272" i="3"/>
  <c r="K272" i="3" s="1"/>
  <c r="I273" i="3"/>
  <c r="I274" i="3"/>
  <c r="I275" i="3"/>
  <c r="I276" i="3"/>
  <c r="I277" i="3"/>
  <c r="I278" i="3"/>
  <c r="I279" i="3"/>
  <c r="I280" i="3"/>
  <c r="K280" i="3" s="1"/>
  <c r="I281" i="3"/>
  <c r="I282" i="3"/>
  <c r="I579" i="3"/>
  <c r="I580" i="3"/>
  <c r="K580" i="3" s="1"/>
  <c r="I352" i="3"/>
  <c r="I353" i="3"/>
  <c r="I354" i="3"/>
  <c r="I355" i="3"/>
  <c r="K355" i="3" s="1"/>
  <c r="I356" i="3"/>
  <c r="I357" i="3"/>
  <c r="I380" i="3"/>
  <c r="I358" i="3"/>
  <c r="K358" i="3" s="1"/>
  <c r="I359" i="3"/>
  <c r="I381" i="3"/>
  <c r="I360" i="3"/>
  <c r="I361" i="3"/>
  <c r="K361" i="3" s="1"/>
  <c r="I382" i="3"/>
  <c r="I362" i="3"/>
  <c r="I363" i="3"/>
  <c r="I383" i="3"/>
  <c r="K383" i="3" s="1"/>
  <c r="I364" i="3"/>
  <c r="I365" i="3"/>
  <c r="I366" i="3"/>
  <c r="I367" i="3"/>
  <c r="K367" i="3" s="1"/>
  <c r="I368" i="3"/>
  <c r="I369" i="3"/>
  <c r="I370" i="3"/>
  <c r="I371" i="3"/>
  <c r="K371" i="3" s="1"/>
  <c r="I372" i="3"/>
  <c r="I141" i="3"/>
  <c r="I142" i="3"/>
  <c r="K142" i="3" s="1"/>
  <c r="I143" i="3"/>
  <c r="K143" i="3" s="1"/>
  <c r="I139" i="3"/>
  <c r="I144" i="3"/>
  <c r="I145" i="3"/>
  <c r="I140" i="3"/>
  <c r="K140" i="3" s="1"/>
  <c r="I146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174" i="3"/>
  <c r="K174" i="3" s="1"/>
  <c r="I175" i="3"/>
  <c r="I176" i="3"/>
  <c r="I177" i="3"/>
  <c r="I178" i="3"/>
  <c r="K178" i="3" s="1"/>
  <c r="I179" i="3"/>
  <c r="I180" i="3"/>
  <c r="I181" i="3"/>
  <c r="I187" i="3"/>
  <c r="K187" i="3" s="1"/>
  <c r="I188" i="3"/>
  <c r="I182" i="3"/>
  <c r="I183" i="3"/>
  <c r="I184" i="3"/>
  <c r="K184" i="3" s="1"/>
  <c r="I185" i="3"/>
  <c r="I189" i="3"/>
  <c r="I190" i="3"/>
  <c r="I186" i="3"/>
  <c r="K186" i="3" s="1"/>
  <c r="I154" i="3"/>
  <c r="I150" i="3"/>
  <c r="I155" i="3"/>
  <c r="I151" i="3"/>
  <c r="K151" i="3" s="1"/>
  <c r="I581" i="3"/>
  <c r="I485" i="3"/>
  <c r="I486" i="3"/>
  <c r="I487" i="3"/>
  <c r="I488" i="3"/>
  <c r="I489" i="3"/>
  <c r="I490" i="3"/>
  <c r="I491" i="3"/>
  <c r="K491" i="3" s="1"/>
  <c r="I492" i="3"/>
  <c r="I493" i="3"/>
  <c r="I494" i="3"/>
  <c r="I495" i="3"/>
  <c r="K495" i="3" s="1"/>
  <c r="I496" i="3"/>
  <c r="I497" i="3"/>
  <c r="I498" i="3"/>
  <c r="I499" i="3"/>
  <c r="I500" i="3"/>
  <c r="I501" i="3"/>
  <c r="I502" i="3"/>
  <c r="I503" i="3"/>
  <c r="K503" i="3" s="1"/>
  <c r="I504" i="3"/>
  <c r="I505" i="3"/>
  <c r="I506" i="3"/>
  <c r="I507" i="3"/>
  <c r="K507" i="3" s="1"/>
  <c r="I508" i="3"/>
  <c r="I509" i="3"/>
  <c r="I582" i="3"/>
  <c r="I583" i="3"/>
  <c r="K583" i="3" s="1"/>
  <c r="I584" i="3"/>
  <c r="I608" i="3"/>
  <c r="I609" i="3"/>
  <c r="I585" i="3"/>
  <c r="K585" i="3" s="1"/>
  <c r="I586" i="3"/>
  <c r="I587" i="3"/>
  <c r="I588" i="3"/>
  <c r="I456" i="3"/>
  <c r="K456" i="3" s="1"/>
  <c r="I414" i="3"/>
  <c r="I415" i="3"/>
  <c r="I416" i="3"/>
  <c r="I417" i="3"/>
  <c r="K417" i="3" s="1"/>
  <c r="I418" i="3"/>
  <c r="I419" i="3"/>
  <c r="I420" i="3"/>
  <c r="I457" i="3"/>
  <c r="K457" i="3" s="1"/>
  <c r="I421" i="3"/>
  <c r="I422" i="3"/>
  <c r="I423" i="3"/>
  <c r="I424" i="3"/>
  <c r="K424" i="3" s="1"/>
  <c r="I425" i="3"/>
  <c r="I426" i="3"/>
  <c r="I427" i="3"/>
  <c r="I428" i="3"/>
  <c r="K428" i="3" s="1"/>
  <c r="I429" i="3"/>
  <c r="I430" i="3"/>
  <c r="I431" i="3"/>
  <c r="I432" i="3"/>
  <c r="K432" i="3" s="1"/>
  <c r="I433" i="3"/>
  <c r="I458" i="3"/>
  <c r="I434" i="3"/>
  <c r="I435" i="3"/>
  <c r="K435" i="3" s="1"/>
  <c r="I436" i="3"/>
  <c r="I437" i="3"/>
  <c r="I438" i="3"/>
  <c r="I439" i="3"/>
  <c r="K439" i="3" s="1"/>
  <c r="I440" i="3"/>
  <c r="I441" i="3"/>
  <c r="I442" i="3"/>
  <c r="I443" i="3"/>
  <c r="K443" i="3" s="1"/>
  <c r="I444" i="3"/>
  <c r="I445" i="3"/>
  <c r="I446" i="3"/>
  <c r="I459" i="3"/>
  <c r="K459" i="3" s="1"/>
  <c r="I447" i="3"/>
  <c r="I610" i="3"/>
  <c r="I589" i="3"/>
  <c r="I590" i="3"/>
  <c r="K590" i="3" s="1"/>
  <c r="I591" i="3"/>
  <c r="I592" i="3"/>
  <c r="I308" i="3"/>
  <c r="I309" i="3"/>
  <c r="K309" i="3" s="1"/>
  <c r="I310" i="3"/>
  <c r="I311" i="3"/>
  <c r="I312" i="3"/>
  <c r="I313" i="3"/>
  <c r="K313" i="3" s="1"/>
  <c r="I314" i="3"/>
  <c r="I315" i="3"/>
  <c r="I316" i="3"/>
  <c r="I317" i="3"/>
  <c r="K317" i="3" s="1"/>
  <c r="I318" i="3"/>
  <c r="I319" i="3"/>
  <c r="I320" i="3"/>
  <c r="I321" i="3"/>
  <c r="K321" i="3" s="1"/>
  <c r="I322" i="3"/>
  <c r="I323" i="3"/>
  <c r="I324" i="3"/>
  <c r="I325" i="3"/>
  <c r="K325" i="3" s="1"/>
  <c r="I326" i="3"/>
  <c r="I327" i="3"/>
  <c r="I328" i="3"/>
  <c r="I329" i="3"/>
  <c r="K329" i="3" s="1"/>
  <c r="I330" i="3"/>
  <c r="I331" i="3"/>
  <c r="I332" i="3"/>
  <c r="I593" i="3"/>
  <c r="K593" i="3" s="1"/>
  <c r="I523" i="3"/>
  <c r="I524" i="3"/>
  <c r="I525" i="3"/>
  <c r="I526" i="3"/>
  <c r="K526" i="3" s="1"/>
  <c r="I532" i="3"/>
  <c r="K532" i="3" s="1"/>
  <c r="I527" i="3"/>
  <c r="I528" i="3"/>
  <c r="I510" i="3"/>
  <c r="K510" i="3" s="1"/>
  <c r="I529" i="3"/>
  <c r="I530" i="3"/>
  <c r="I531" i="3"/>
  <c r="I533" i="3"/>
  <c r="K533" i="3" s="1"/>
  <c r="I594" i="3"/>
  <c r="I240" i="3"/>
  <c r="I595" i="3"/>
  <c r="I231" i="3"/>
  <c r="K231" i="3" s="1"/>
  <c r="I232" i="3"/>
  <c r="I233" i="3"/>
  <c r="I234" i="3"/>
  <c r="J212" i="3"/>
  <c r="K212" i="3" s="1"/>
  <c r="J213" i="3"/>
  <c r="J214" i="3"/>
  <c r="J215" i="3"/>
  <c r="J216" i="3"/>
  <c r="K216" i="3" s="1"/>
  <c r="J217" i="3"/>
  <c r="J218" i="3"/>
  <c r="J219" i="3"/>
  <c r="J220" i="3"/>
  <c r="K220" i="3" s="1"/>
  <c r="J221" i="3"/>
  <c r="K221" i="3" s="1"/>
  <c r="J222" i="3"/>
  <c r="J223" i="3"/>
  <c r="J43" i="3"/>
  <c r="K43" i="3" s="1"/>
  <c r="J34" i="3"/>
  <c r="J35" i="3"/>
  <c r="J44" i="3"/>
  <c r="J45" i="3"/>
  <c r="K45" i="3" s="1"/>
  <c r="J46" i="3"/>
  <c r="J47" i="3"/>
  <c r="J48" i="3"/>
  <c r="J49" i="3"/>
  <c r="K49" i="3" s="1"/>
  <c r="J50" i="3"/>
  <c r="J51" i="3"/>
  <c r="J565" i="3"/>
  <c r="J605" i="3"/>
  <c r="K605" i="3" s="1"/>
  <c r="J224" i="3"/>
  <c r="J566" i="3"/>
  <c r="J606" i="3"/>
  <c r="J567" i="3"/>
  <c r="K567" i="3" s="1"/>
  <c r="J76" i="3"/>
  <c r="J77" i="3"/>
  <c r="J78" i="3"/>
  <c r="J79" i="3"/>
  <c r="K79" i="3" s="1"/>
  <c r="J80" i="3"/>
  <c r="K80" i="3" s="1"/>
  <c r="J81" i="3"/>
  <c r="J82" i="3"/>
  <c r="J83" i="3"/>
  <c r="K83" i="3" s="1"/>
  <c r="J84" i="3"/>
  <c r="J85" i="3"/>
  <c r="J86" i="3"/>
  <c r="J101" i="3"/>
  <c r="K101" i="3" s="1"/>
  <c r="J87" i="3"/>
  <c r="J88" i="3"/>
  <c r="J89" i="3"/>
  <c r="J90" i="3"/>
  <c r="K90" i="3" s="1"/>
  <c r="J91" i="3"/>
  <c r="K91" i="3" s="1"/>
  <c r="J92" i="3"/>
  <c r="J93" i="3"/>
  <c r="J94" i="3"/>
  <c r="K94" i="3" s="1"/>
  <c r="J95" i="3"/>
  <c r="J96" i="3"/>
  <c r="J97" i="3"/>
  <c r="J98" i="3"/>
  <c r="K98" i="3" s="1"/>
  <c r="J99" i="3"/>
  <c r="J225" i="3"/>
  <c r="J568" i="3"/>
  <c r="J569" i="3"/>
  <c r="K569" i="3" s="1"/>
  <c r="J570" i="3"/>
  <c r="J571" i="3"/>
  <c r="J607" i="3"/>
  <c r="J226" i="3"/>
  <c r="K226" i="3" s="1"/>
  <c r="J572" i="3"/>
  <c r="J573" i="3"/>
  <c r="J574" i="3"/>
  <c r="J575" i="3"/>
  <c r="K575" i="3" s="1"/>
  <c r="J576" i="3"/>
  <c r="J227" i="3"/>
  <c r="J577" i="3"/>
  <c r="J578" i="3"/>
  <c r="K578" i="3" s="1"/>
  <c r="J117" i="3"/>
  <c r="J118" i="3"/>
  <c r="J119" i="3"/>
  <c r="J120" i="3"/>
  <c r="K120" i="3" s="1"/>
  <c r="J121" i="3"/>
  <c r="J122" i="3"/>
  <c r="J123" i="3"/>
  <c r="J124" i="3"/>
  <c r="K124" i="3" s="1"/>
  <c r="J125" i="3"/>
  <c r="J126" i="3"/>
  <c r="J127" i="3"/>
  <c r="J128" i="3"/>
  <c r="K128" i="3" s="1"/>
  <c r="J129" i="3"/>
  <c r="K129" i="3" s="1"/>
  <c r="J130" i="3"/>
  <c r="J228" i="3"/>
  <c r="J596" i="3"/>
  <c r="J239" i="3"/>
  <c r="J229" i="3"/>
  <c r="J230" i="3"/>
  <c r="J262" i="3"/>
  <c r="K262" i="3" s="1"/>
  <c r="J263" i="3"/>
  <c r="J264" i="3"/>
  <c r="J265" i="3"/>
  <c r="J266" i="3"/>
  <c r="K266" i="3" s="1"/>
  <c r="J267" i="3"/>
  <c r="J268" i="3"/>
  <c r="J269" i="3"/>
  <c r="J270" i="3"/>
  <c r="K270" i="3" s="1"/>
  <c r="J271" i="3"/>
  <c r="J272" i="3"/>
  <c r="J273" i="3"/>
  <c r="J274" i="3"/>
  <c r="K274" i="3" s="1"/>
  <c r="J275" i="3"/>
  <c r="J276" i="3"/>
  <c r="J277" i="3"/>
  <c r="J278" i="3"/>
  <c r="K278" i="3" s="1"/>
  <c r="J279" i="3"/>
  <c r="J280" i="3"/>
  <c r="J281" i="3"/>
  <c r="J282" i="3"/>
  <c r="K282" i="3" s="1"/>
  <c r="J579" i="3"/>
  <c r="J580" i="3"/>
  <c r="J352" i="3"/>
  <c r="J353" i="3"/>
  <c r="K353" i="3" s="1"/>
  <c r="J354" i="3"/>
  <c r="J355" i="3"/>
  <c r="J356" i="3"/>
  <c r="J357" i="3"/>
  <c r="K357" i="3" s="1"/>
  <c r="J380" i="3"/>
  <c r="J358" i="3"/>
  <c r="J359" i="3"/>
  <c r="J381" i="3"/>
  <c r="K381" i="3" s="1"/>
  <c r="J360" i="3"/>
  <c r="J361" i="3"/>
  <c r="J382" i="3"/>
  <c r="J362" i="3"/>
  <c r="K362" i="3" s="1"/>
  <c r="J363" i="3"/>
  <c r="J383" i="3"/>
  <c r="J364" i="3"/>
  <c r="J365" i="3"/>
  <c r="K365" i="3" s="1"/>
  <c r="J366" i="3"/>
  <c r="J367" i="3"/>
  <c r="J368" i="3"/>
  <c r="J369" i="3"/>
  <c r="K369" i="3" s="1"/>
  <c r="J370" i="3"/>
  <c r="J371" i="3"/>
  <c r="J372" i="3"/>
  <c r="J141" i="3"/>
  <c r="K141" i="3" s="1"/>
  <c r="J142" i="3"/>
  <c r="J143" i="3"/>
  <c r="J139" i="3"/>
  <c r="J144" i="3"/>
  <c r="K144" i="3" s="1"/>
  <c r="J145" i="3"/>
  <c r="K145" i="3" s="1"/>
  <c r="J140" i="3"/>
  <c r="J146" i="3"/>
  <c r="J15" i="3"/>
  <c r="K15" i="3" s="1"/>
  <c r="J16" i="3"/>
  <c r="J17" i="3"/>
  <c r="J18" i="3"/>
  <c r="J19" i="3"/>
  <c r="K19" i="3" s="1"/>
  <c r="J20" i="3"/>
  <c r="J21" i="3"/>
  <c r="J22" i="3"/>
  <c r="J23" i="3"/>
  <c r="K23" i="3" s="1"/>
  <c r="J24" i="3"/>
  <c r="J25" i="3"/>
  <c r="J26" i="3"/>
  <c r="J27" i="3"/>
  <c r="K27" i="3" s="1"/>
  <c r="J28" i="3"/>
  <c r="J174" i="3"/>
  <c r="J175" i="3"/>
  <c r="J176" i="3"/>
  <c r="K176" i="3" s="1"/>
  <c r="J177" i="3"/>
  <c r="J178" i="3"/>
  <c r="J179" i="3"/>
  <c r="J180" i="3"/>
  <c r="K180" i="3" s="1"/>
  <c r="J181" i="3"/>
  <c r="J187" i="3"/>
  <c r="J188" i="3"/>
  <c r="J182" i="3"/>
  <c r="K182" i="3" s="1"/>
  <c r="J183" i="3"/>
  <c r="J184" i="3"/>
  <c r="J185" i="3"/>
  <c r="J189" i="3"/>
  <c r="K189" i="3" s="1"/>
  <c r="J190" i="3"/>
  <c r="J186" i="3"/>
  <c r="J154" i="3"/>
  <c r="J150" i="3"/>
  <c r="K150" i="3" s="1"/>
  <c r="J155" i="3"/>
  <c r="J151" i="3"/>
  <c r="J581" i="3"/>
  <c r="J485" i="3"/>
  <c r="K485" i="3" s="1"/>
  <c r="J486" i="3"/>
  <c r="J487" i="3"/>
  <c r="J488" i="3"/>
  <c r="J489" i="3"/>
  <c r="K489" i="3" s="1"/>
  <c r="J490" i="3"/>
  <c r="J491" i="3"/>
  <c r="J492" i="3"/>
  <c r="J493" i="3"/>
  <c r="K493" i="3" s="1"/>
  <c r="J494" i="3"/>
  <c r="J495" i="3"/>
  <c r="J496" i="3"/>
  <c r="J497" i="3"/>
  <c r="K497" i="3" s="1"/>
  <c r="J498" i="3"/>
  <c r="J499" i="3"/>
  <c r="J500" i="3"/>
  <c r="J501" i="3"/>
  <c r="K501" i="3" s="1"/>
  <c r="J502" i="3"/>
  <c r="J503" i="3"/>
  <c r="J504" i="3"/>
  <c r="J505" i="3"/>
  <c r="K505" i="3" s="1"/>
  <c r="J506" i="3"/>
  <c r="J507" i="3"/>
  <c r="J508" i="3"/>
  <c r="J509" i="3"/>
  <c r="K509" i="3" s="1"/>
  <c r="J582" i="3"/>
  <c r="J583" i="3"/>
  <c r="J584" i="3"/>
  <c r="J608" i="3"/>
  <c r="K608" i="3" s="1"/>
  <c r="J609" i="3"/>
  <c r="J585" i="3"/>
  <c r="J586" i="3"/>
  <c r="J587" i="3"/>
  <c r="K587" i="3" s="1"/>
  <c r="J588" i="3"/>
  <c r="J456" i="3"/>
  <c r="J414" i="3"/>
  <c r="J415" i="3"/>
  <c r="K415" i="3" s="1"/>
  <c r="J416" i="3"/>
  <c r="J417" i="3"/>
  <c r="J418" i="3"/>
  <c r="J419" i="3"/>
  <c r="K419" i="3" s="1"/>
  <c r="J420" i="3"/>
  <c r="J457" i="3"/>
  <c r="J421" i="3"/>
  <c r="J422" i="3"/>
  <c r="K422" i="3" s="1"/>
  <c r="J423" i="3"/>
  <c r="J424" i="3"/>
  <c r="J425" i="3"/>
  <c r="J426" i="3"/>
  <c r="K426" i="3" s="1"/>
  <c r="J427" i="3"/>
  <c r="J428" i="3"/>
  <c r="J429" i="3"/>
  <c r="J430" i="3"/>
  <c r="K430" i="3" s="1"/>
  <c r="J431" i="3"/>
  <c r="J432" i="3"/>
  <c r="J433" i="3"/>
  <c r="J458" i="3"/>
  <c r="K458" i="3" s="1"/>
  <c r="J434" i="3"/>
  <c r="J435" i="3"/>
  <c r="J436" i="3"/>
  <c r="J437" i="3"/>
  <c r="K437" i="3" s="1"/>
  <c r="J438" i="3"/>
  <c r="J439" i="3"/>
  <c r="J440" i="3"/>
  <c r="J441" i="3"/>
  <c r="K441" i="3" s="1"/>
  <c r="J442" i="3"/>
  <c r="J443" i="3"/>
  <c r="J444" i="3"/>
  <c r="J445" i="3"/>
  <c r="K445" i="3" s="1"/>
  <c r="J446" i="3"/>
  <c r="J459" i="3"/>
  <c r="J447" i="3"/>
  <c r="J610" i="3"/>
  <c r="K610" i="3" s="1"/>
  <c r="J589" i="3"/>
  <c r="J590" i="3"/>
  <c r="J591" i="3"/>
  <c r="J592" i="3"/>
  <c r="K592" i="3" s="1"/>
  <c r="J308" i="3"/>
  <c r="J309" i="3"/>
  <c r="J310" i="3"/>
  <c r="J311" i="3"/>
  <c r="K311" i="3" s="1"/>
  <c r="J312" i="3"/>
  <c r="J313" i="3"/>
  <c r="J314" i="3"/>
  <c r="J315" i="3"/>
  <c r="K315" i="3" s="1"/>
  <c r="J316" i="3"/>
  <c r="K316" i="3" s="1"/>
  <c r="J317" i="3"/>
  <c r="J318" i="3"/>
  <c r="J319" i="3"/>
  <c r="K319" i="3" s="1"/>
  <c r="J320" i="3"/>
  <c r="J321" i="3"/>
  <c r="J322" i="3"/>
  <c r="J323" i="3"/>
  <c r="K323" i="3" s="1"/>
  <c r="J324" i="3"/>
  <c r="J325" i="3"/>
  <c r="J326" i="3"/>
  <c r="J327" i="3"/>
  <c r="K327" i="3" s="1"/>
  <c r="J328" i="3"/>
  <c r="J329" i="3"/>
  <c r="J330" i="3"/>
  <c r="J331" i="3"/>
  <c r="K331" i="3" s="1"/>
  <c r="J332" i="3"/>
  <c r="J593" i="3"/>
  <c r="J523" i="3"/>
  <c r="J524" i="3"/>
  <c r="K524" i="3" s="1"/>
  <c r="J525" i="3"/>
  <c r="J526" i="3"/>
  <c r="J532" i="3"/>
  <c r="J527" i="3"/>
  <c r="K527" i="3" s="1"/>
  <c r="J528" i="3"/>
  <c r="J510" i="3"/>
  <c r="J529" i="3"/>
  <c r="J530" i="3"/>
  <c r="K530" i="3" s="1"/>
  <c r="J531" i="3"/>
  <c r="K531" i="3" s="1"/>
  <c r="J533" i="3"/>
  <c r="J594" i="3"/>
  <c r="J240" i="3"/>
  <c r="K240" i="3" s="1"/>
  <c r="J595" i="3"/>
  <c r="J231" i="3"/>
  <c r="J232" i="3"/>
  <c r="J233" i="3"/>
  <c r="K233" i="3" s="1"/>
  <c r="J234" i="3"/>
  <c r="K225" i="3"/>
  <c r="K573" i="3"/>
  <c r="K596" i="3"/>
  <c r="K276" i="3"/>
  <c r="K579" i="3"/>
  <c r="K487" i="3"/>
  <c r="K499" i="3"/>
  <c r="I36" i="3"/>
  <c r="I37" i="3"/>
  <c r="I38" i="3"/>
  <c r="I39" i="3"/>
  <c r="I40" i="3"/>
  <c r="I41" i="3"/>
  <c r="I31" i="3"/>
  <c r="I32" i="3"/>
  <c r="I42" i="3"/>
  <c r="I33" i="3"/>
  <c r="I534" i="3"/>
  <c r="I535" i="3"/>
  <c r="I52" i="3"/>
  <c r="I53" i="3"/>
  <c r="I54" i="3"/>
  <c r="I55" i="3"/>
  <c r="I56" i="3"/>
  <c r="I57" i="3"/>
  <c r="I100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536" i="3"/>
  <c r="I537" i="3"/>
  <c r="I538" i="3"/>
  <c r="I539" i="3"/>
  <c r="I597" i="3"/>
  <c r="I598" i="3"/>
  <c r="I599" i="3"/>
  <c r="I540" i="3"/>
  <c r="I600" i="3"/>
  <c r="I541" i="3"/>
  <c r="I542" i="3"/>
  <c r="I543" i="3"/>
  <c r="I6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544" i="3"/>
  <c r="I545" i="3"/>
  <c r="I241" i="3"/>
  <c r="I242" i="3"/>
  <c r="I243" i="3"/>
  <c r="I244" i="3"/>
  <c r="I245" i="3"/>
  <c r="I246" i="3"/>
  <c r="I247" i="3"/>
  <c r="I248" i="3"/>
  <c r="I249" i="3"/>
  <c r="I250" i="3"/>
  <c r="I251" i="3"/>
  <c r="I283" i="3"/>
  <c r="I252" i="3"/>
  <c r="I253" i="3"/>
  <c r="I254" i="3"/>
  <c r="I255" i="3"/>
  <c r="I256" i="3"/>
  <c r="I257" i="3"/>
  <c r="I258" i="3"/>
  <c r="I259" i="3"/>
  <c r="I260" i="3"/>
  <c r="I261" i="3"/>
  <c r="I546" i="3"/>
  <c r="I334" i="3"/>
  <c r="I335" i="3"/>
  <c r="I373" i="3"/>
  <c r="I336" i="3"/>
  <c r="I337" i="3"/>
  <c r="I338" i="3"/>
  <c r="I374" i="3"/>
  <c r="I339" i="3"/>
  <c r="I340" i="3"/>
  <c r="I375" i="3"/>
  <c r="I341" i="3"/>
  <c r="I342" i="3"/>
  <c r="I343" i="3"/>
  <c r="I376" i="3"/>
  <c r="I377" i="3"/>
  <c r="I344" i="3"/>
  <c r="I345" i="3"/>
  <c r="I346" i="3"/>
  <c r="I378" i="3"/>
  <c r="I347" i="3"/>
  <c r="I348" i="3"/>
  <c r="I349" i="3"/>
  <c r="I350" i="3"/>
  <c r="I379" i="3"/>
  <c r="I351" i="3"/>
  <c r="I602" i="3"/>
  <c r="I603" i="3"/>
  <c r="I547" i="3"/>
  <c r="I548" i="3"/>
  <c r="I549" i="3"/>
  <c r="I550" i="3"/>
  <c r="I131" i="3"/>
  <c r="I132" i="3"/>
  <c r="I133" i="3"/>
  <c r="I134" i="3"/>
  <c r="I135" i="3"/>
  <c r="I136" i="3"/>
  <c r="I137" i="3"/>
  <c r="I138" i="3"/>
  <c r="I551" i="3"/>
  <c r="I4" i="3"/>
  <c r="I5" i="3"/>
  <c r="I6" i="3"/>
  <c r="I7" i="3"/>
  <c r="I8" i="3"/>
  <c r="I2" i="3"/>
  <c r="I9" i="3"/>
  <c r="I3" i="3"/>
  <c r="I29" i="3"/>
  <c r="I10" i="3"/>
  <c r="I11" i="3"/>
  <c r="I12" i="3"/>
  <c r="I13" i="3"/>
  <c r="I14" i="3"/>
  <c r="I552" i="3"/>
  <c r="I604" i="3"/>
  <c r="I553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554" i="3"/>
  <c r="I555" i="3"/>
  <c r="I556" i="3"/>
  <c r="I557" i="3"/>
  <c r="I147" i="3"/>
  <c r="I152" i="3"/>
  <c r="I153" i="3"/>
  <c r="I148" i="3"/>
  <c r="I14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K477" i="3" s="1"/>
  <c r="I478" i="3"/>
  <c r="I479" i="3"/>
  <c r="I480" i="3"/>
  <c r="I481" i="3"/>
  <c r="I482" i="3"/>
  <c r="I483" i="3"/>
  <c r="I484" i="3"/>
  <c r="I558" i="3"/>
  <c r="I559" i="3"/>
  <c r="I384" i="3"/>
  <c r="I385" i="3"/>
  <c r="I386" i="3"/>
  <c r="I387" i="3"/>
  <c r="I388" i="3"/>
  <c r="I389" i="3"/>
  <c r="I390" i="3"/>
  <c r="I391" i="3"/>
  <c r="I392" i="3"/>
  <c r="I449" i="3"/>
  <c r="K449" i="3" s="1"/>
  <c r="I393" i="3"/>
  <c r="I451" i="3"/>
  <c r="I394" i="3"/>
  <c r="I395" i="3"/>
  <c r="I396" i="3"/>
  <c r="I397" i="3"/>
  <c r="I398" i="3"/>
  <c r="I452" i="3"/>
  <c r="I399" i="3"/>
  <c r="I400" i="3"/>
  <c r="I450" i="3"/>
  <c r="K450" i="3" s="1"/>
  <c r="I401" i="3"/>
  <c r="I402" i="3"/>
  <c r="I453" i="3"/>
  <c r="I403" i="3"/>
  <c r="I404" i="3"/>
  <c r="I405" i="3"/>
  <c r="I406" i="3"/>
  <c r="I454" i="3"/>
  <c r="I407" i="3"/>
  <c r="I448" i="3"/>
  <c r="K448" i="3" s="1"/>
  <c r="I408" i="3"/>
  <c r="I409" i="3"/>
  <c r="I410" i="3"/>
  <c r="I411" i="3"/>
  <c r="I455" i="3"/>
  <c r="I412" i="3"/>
  <c r="I413" i="3"/>
  <c r="I560" i="3"/>
  <c r="I561" i="3"/>
  <c r="I562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33" i="3"/>
  <c r="I306" i="3"/>
  <c r="I307" i="3"/>
  <c r="I563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191" i="3"/>
  <c r="I192" i="3"/>
  <c r="I193" i="3"/>
  <c r="I194" i="3"/>
  <c r="I195" i="3"/>
  <c r="I196" i="3"/>
  <c r="I197" i="3"/>
  <c r="I198" i="3"/>
  <c r="I236" i="3"/>
  <c r="I237" i="3"/>
  <c r="I199" i="3"/>
  <c r="I200" i="3"/>
  <c r="I201" i="3"/>
  <c r="I235" i="3"/>
  <c r="K235" i="3" s="1"/>
  <c r="I202" i="3"/>
  <c r="I203" i="3"/>
  <c r="I204" i="3"/>
  <c r="K204" i="3" s="1"/>
  <c r="I205" i="3"/>
  <c r="I206" i="3"/>
  <c r="I207" i="3"/>
  <c r="I238" i="3"/>
  <c r="I208" i="3"/>
  <c r="I209" i="3"/>
  <c r="I210" i="3"/>
  <c r="I211" i="3"/>
  <c r="I564" i="3"/>
  <c r="J36" i="3"/>
  <c r="J37" i="3"/>
  <c r="J38" i="3"/>
  <c r="J39" i="3"/>
  <c r="J40" i="3"/>
  <c r="J41" i="3"/>
  <c r="J31" i="3"/>
  <c r="J32" i="3"/>
  <c r="J42" i="3"/>
  <c r="J33" i="3"/>
  <c r="J534" i="3"/>
  <c r="J535" i="3"/>
  <c r="K535" i="3" s="1"/>
  <c r="J52" i="3"/>
  <c r="J53" i="3"/>
  <c r="J54" i="3"/>
  <c r="J55" i="3"/>
  <c r="J56" i="3"/>
  <c r="J57" i="3"/>
  <c r="J100" i="3"/>
  <c r="J58" i="3"/>
  <c r="J59" i="3"/>
  <c r="J60" i="3"/>
  <c r="J61" i="3"/>
  <c r="J62" i="3"/>
  <c r="K62" i="3" s="1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536" i="3"/>
  <c r="J537" i="3"/>
  <c r="J538" i="3"/>
  <c r="K538" i="3" s="1"/>
  <c r="J539" i="3"/>
  <c r="J597" i="3"/>
  <c r="J598" i="3"/>
  <c r="J599" i="3"/>
  <c r="J540" i="3"/>
  <c r="J600" i="3"/>
  <c r="J541" i="3"/>
  <c r="J542" i="3"/>
  <c r="J543" i="3"/>
  <c r="J6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K115" i="3" s="1"/>
  <c r="J116" i="3"/>
  <c r="J544" i="3"/>
  <c r="J545" i="3"/>
  <c r="J241" i="3"/>
  <c r="J242" i="3"/>
  <c r="J243" i="3"/>
  <c r="J244" i="3"/>
  <c r="J245" i="3"/>
  <c r="K245" i="3" s="1"/>
  <c r="J246" i="3"/>
  <c r="J247" i="3"/>
  <c r="J248" i="3"/>
  <c r="J249" i="3"/>
  <c r="J250" i="3"/>
  <c r="J251" i="3"/>
  <c r="J283" i="3"/>
  <c r="J252" i="3"/>
  <c r="K252" i="3" s="1"/>
  <c r="J253" i="3"/>
  <c r="J254" i="3"/>
  <c r="J255" i="3"/>
  <c r="J256" i="3"/>
  <c r="J257" i="3"/>
  <c r="J258" i="3"/>
  <c r="J259" i="3"/>
  <c r="J260" i="3"/>
  <c r="J261" i="3"/>
  <c r="J546" i="3"/>
  <c r="J334" i="3"/>
  <c r="J335" i="3"/>
  <c r="J373" i="3"/>
  <c r="J336" i="3"/>
  <c r="J337" i="3"/>
  <c r="J338" i="3"/>
  <c r="J374" i="3"/>
  <c r="J339" i="3"/>
  <c r="J340" i="3"/>
  <c r="J375" i="3"/>
  <c r="J341" i="3"/>
  <c r="J342" i="3"/>
  <c r="J343" i="3"/>
  <c r="J376" i="3"/>
  <c r="J377" i="3"/>
  <c r="J344" i="3"/>
  <c r="J345" i="3"/>
  <c r="J346" i="3"/>
  <c r="K346" i="3" s="1"/>
  <c r="J378" i="3"/>
  <c r="J347" i="3"/>
  <c r="J348" i="3"/>
  <c r="J349" i="3"/>
  <c r="J350" i="3"/>
  <c r="J379" i="3"/>
  <c r="J351" i="3"/>
  <c r="J602" i="3"/>
  <c r="K602" i="3" s="1"/>
  <c r="J603" i="3"/>
  <c r="J547" i="3"/>
  <c r="J548" i="3"/>
  <c r="J549" i="3"/>
  <c r="K549" i="3" s="1"/>
  <c r="J550" i="3"/>
  <c r="J131" i="3"/>
  <c r="J132" i="3"/>
  <c r="J133" i="3"/>
  <c r="J134" i="3"/>
  <c r="J135" i="3"/>
  <c r="J136" i="3"/>
  <c r="J137" i="3"/>
  <c r="J138" i="3"/>
  <c r="J551" i="3"/>
  <c r="J4" i="3"/>
  <c r="J5" i="3"/>
  <c r="J6" i="3"/>
  <c r="J7" i="3"/>
  <c r="J8" i="3"/>
  <c r="J2" i="3"/>
  <c r="K2" i="3" s="1"/>
  <c r="J9" i="3"/>
  <c r="J3" i="3"/>
  <c r="J29" i="3"/>
  <c r="J10" i="3"/>
  <c r="J11" i="3"/>
  <c r="J12" i="3"/>
  <c r="J13" i="3"/>
  <c r="J14" i="3"/>
  <c r="J552" i="3"/>
  <c r="J604" i="3"/>
  <c r="J553" i="3"/>
  <c r="J156" i="3"/>
  <c r="K156" i="3" s="1"/>
  <c r="J157" i="3"/>
  <c r="J158" i="3"/>
  <c r="J159" i="3"/>
  <c r="J160" i="3"/>
  <c r="J161" i="3"/>
  <c r="J162" i="3"/>
  <c r="J163" i="3"/>
  <c r="J164" i="3"/>
  <c r="K164" i="3" s="1"/>
  <c r="J165" i="3"/>
  <c r="J166" i="3"/>
  <c r="J167" i="3"/>
  <c r="J168" i="3"/>
  <c r="J169" i="3"/>
  <c r="J170" i="3"/>
  <c r="J171" i="3"/>
  <c r="J172" i="3"/>
  <c r="J173" i="3"/>
  <c r="J554" i="3"/>
  <c r="J555" i="3"/>
  <c r="J556" i="3"/>
  <c r="J557" i="3"/>
  <c r="J147" i="3"/>
  <c r="J152" i="3"/>
  <c r="J153" i="3"/>
  <c r="J148" i="3"/>
  <c r="J149" i="3"/>
  <c r="J460" i="3"/>
  <c r="J461" i="3"/>
  <c r="K461" i="3" s="1"/>
  <c r="J462" i="3"/>
  <c r="J463" i="3"/>
  <c r="J464" i="3"/>
  <c r="J465" i="3"/>
  <c r="J466" i="3"/>
  <c r="J467" i="3"/>
  <c r="J468" i="3"/>
  <c r="J469" i="3"/>
  <c r="K469" i="3" s="1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558" i="3"/>
  <c r="J559" i="3"/>
  <c r="J384" i="3"/>
  <c r="J385" i="3"/>
  <c r="J386" i="3"/>
  <c r="K386" i="3" s="1"/>
  <c r="J387" i="3"/>
  <c r="J388" i="3"/>
  <c r="J389" i="3"/>
  <c r="J390" i="3"/>
  <c r="J391" i="3"/>
  <c r="J392" i="3"/>
  <c r="J449" i="3"/>
  <c r="J393" i="3"/>
  <c r="J451" i="3"/>
  <c r="J394" i="3"/>
  <c r="J395" i="3"/>
  <c r="J396" i="3"/>
  <c r="K396" i="3" s="1"/>
  <c r="J397" i="3"/>
  <c r="J398" i="3"/>
  <c r="J452" i="3"/>
  <c r="J399" i="3"/>
  <c r="J400" i="3"/>
  <c r="J450" i="3"/>
  <c r="J401" i="3"/>
  <c r="J402" i="3"/>
  <c r="J453" i="3"/>
  <c r="J403" i="3"/>
  <c r="J404" i="3"/>
  <c r="J405" i="3"/>
  <c r="J406" i="3"/>
  <c r="J454" i="3"/>
  <c r="J407" i="3"/>
  <c r="J448" i="3"/>
  <c r="J408" i="3"/>
  <c r="J409" i="3"/>
  <c r="J410" i="3"/>
  <c r="J411" i="3"/>
  <c r="K411" i="3" s="1"/>
  <c r="J455" i="3"/>
  <c r="J412" i="3"/>
  <c r="J413" i="3"/>
  <c r="J560" i="3"/>
  <c r="K560" i="3" s="1"/>
  <c r="J561" i="3"/>
  <c r="J562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K301" i="3" s="1"/>
  <c r="J302" i="3"/>
  <c r="J303" i="3"/>
  <c r="J304" i="3"/>
  <c r="J305" i="3"/>
  <c r="K305" i="3" s="1"/>
  <c r="J333" i="3"/>
  <c r="J306" i="3"/>
  <c r="J307" i="3"/>
  <c r="J563" i="3"/>
  <c r="J511" i="3"/>
  <c r="J512" i="3"/>
  <c r="J513" i="3"/>
  <c r="J514" i="3"/>
  <c r="K514" i="3" s="1"/>
  <c r="J515" i="3"/>
  <c r="J516" i="3"/>
  <c r="J517" i="3"/>
  <c r="J518" i="3"/>
  <c r="J519" i="3"/>
  <c r="J520" i="3"/>
  <c r="J521" i="3"/>
  <c r="J522" i="3"/>
  <c r="J191" i="3"/>
  <c r="J192" i="3"/>
  <c r="J193" i="3"/>
  <c r="J194" i="3"/>
  <c r="J195" i="3"/>
  <c r="J196" i="3"/>
  <c r="J197" i="3"/>
  <c r="J198" i="3"/>
  <c r="J236" i="3"/>
  <c r="J237" i="3"/>
  <c r="J199" i="3"/>
  <c r="J200" i="3"/>
  <c r="K200" i="3" s="1"/>
  <c r="J201" i="3"/>
  <c r="J235" i="3"/>
  <c r="J202" i="3"/>
  <c r="J203" i="3"/>
  <c r="J204" i="3"/>
  <c r="J205" i="3"/>
  <c r="J206" i="3"/>
  <c r="J207" i="3"/>
  <c r="J238" i="3"/>
  <c r="J208" i="3"/>
  <c r="J209" i="3"/>
  <c r="J210" i="3"/>
  <c r="J211" i="3"/>
  <c r="J564" i="3"/>
  <c r="K71" i="3"/>
  <c r="K599" i="3"/>
  <c r="I30" i="3"/>
  <c r="J30" i="3"/>
  <c r="AH23" i="2"/>
  <c r="AI23" i="2"/>
  <c r="AI21" i="2"/>
  <c r="AH22" i="2"/>
  <c r="AH21" i="2"/>
  <c r="AI22" i="2"/>
  <c r="AN22" i="2"/>
  <c r="K402" i="3" l="1"/>
  <c r="K260" i="3"/>
  <c r="K320" i="3"/>
  <c r="K423" i="3"/>
  <c r="K183" i="3"/>
  <c r="K354" i="3"/>
  <c r="K263" i="3"/>
  <c r="K332" i="3"/>
  <c r="K324" i="3"/>
  <c r="K434" i="3"/>
  <c r="K609" i="3"/>
  <c r="K177" i="3"/>
  <c r="K87" i="3"/>
  <c r="K46" i="3"/>
  <c r="K302" i="3"/>
  <c r="K462" i="3"/>
  <c r="K552" i="3"/>
  <c r="K138" i="3"/>
  <c r="K116" i="3"/>
  <c r="K36" i="3"/>
  <c r="K193" i="3"/>
  <c r="K292" i="3"/>
  <c r="K259" i="3"/>
  <c r="K564" i="3"/>
  <c r="K208" i="3"/>
  <c r="K205" i="3"/>
  <c r="K237" i="3"/>
  <c r="K196" i="3"/>
  <c r="K192" i="3"/>
  <c r="K520" i="3"/>
  <c r="K516" i="3"/>
  <c r="K512" i="3"/>
  <c r="K306" i="3"/>
  <c r="K303" i="3"/>
  <c r="K299" i="3"/>
  <c r="K295" i="3"/>
  <c r="K291" i="3"/>
  <c r="K287" i="3"/>
  <c r="K562" i="3"/>
  <c r="K412" i="3"/>
  <c r="K409" i="3"/>
  <c r="K454" i="3"/>
  <c r="K403" i="3"/>
  <c r="K398" i="3"/>
  <c r="K394" i="3"/>
  <c r="K392" i="3"/>
  <c r="K388" i="3"/>
  <c r="K384" i="3"/>
  <c r="K390" i="3"/>
  <c r="K153" i="3"/>
  <c r="K338" i="3"/>
  <c r="K107" i="3"/>
  <c r="K55" i="3"/>
  <c r="K483" i="3"/>
  <c r="K479" i="3"/>
  <c r="K475" i="3"/>
  <c r="K471" i="3"/>
  <c r="K467" i="3"/>
  <c r="K463" i="3"/>
  <c r="K149" i="3"/>
  <c r="K147" i="3"/>
  <c r="K554" i="3"/>
  <c r="K170" i="3"/>
  <c r="K166" i="3"/>
  <c r="K162" i="3"/>
  <c r="K158" i="3"/>
  <c r="K604" i="3"/>
  <c r="K12" i="3"/>
  <c r="K3" i="3"/>
  <c r="K7" i="3"/>
  <c r="K551" i="3"/>
  <c r="K135" i="3"/>
  <c r="K131" i="3"/>
  <c r="K547" i="3"/>
  <c r="K379" i="3"/>
  <c r="K347" i="3"/>
  <c r="K344" i="3"/>
  <c r="K342" i="3"/>
  <c r="K339" i="3"/>
  <c r="K336" i="3"/>
  <c r="K546" i="3"/>
  <c r="K258" i="3"/>
  <c r="K254" i="3"/>
  <c r="K251" i="3"/>
  <c r="K247" i="3"/>
  <c r="K243" i="3"/>
  <c r="K544" i="3"/>
  <c r="K113" i="3"/>
  <c r="K109" i="3"/>
  <c r="K105" i="3"/>
  <c r="K601" i="3"/>
  <c r="K600" i="3"/>
  <c r="K597" i="3"/>
  <c r="K536" i="3"/>
  <c r="K72" i="3"/>
  <c r="K68" i="3"/>
  <c r="K64" i="3"/>
  <c r="K60" i="3"/>
  <c r="K57" i="3"/>
  <c r="K53" i="3"/>
  <c r="K33" i="3"/>
  <c r="K41" i="3"/>
  <c r="K37" i="3"/>
  <c r="K234" i="3"/>
  <c r="K528" i="3"/>
  <c r="K431" i="3"/>
  <c r="K416" i="3"/>
  <c r="K582" i="3"/>
  <c r="K506" i="3"/>
  <c r="K155" i="3"/>
  <c r="K190" i="3"/>
  <c r="K24" i="3"/>
  <c r="K16" i="3"/>
  <c r="K363" i="3"/>
  <c r="K279" i="3"/>
  <c r="K271" i="3"/>
  <c r="K125" i="3"/>
  <c r="K95" i="3"/>
  <c r="K25" i="3"/>
  <c r="K21" i="3"/>
  <c r="K17" i="3"/>
  <c r="K51" i="3"/>
  <c r="K210" i="3"/>
  <c r="K207" i="3"/>
  <c r="K203" i="3"/>
  <c r="K198" i="3"/>
  <c r="K194" i="3"/>
  <c r="K522" i="3"/>
  <c r="K518" i="3"/>
  <c r="K563" i="3"/>
  <c r="K297" i="3"/>
  <c r="K293" i="3"/>
  <c r="K289" i="3"/>
  <c r="K285" i="3"/>
  <c r="K405" i="3"/>
  <c r="K399" i="3"/>
  <c r="K393" i="3"/>
  <c r="K558" i="3"/>
  <c r="K481" i="3"/>
  <c r="K473" i="3"/>
  <c r="K465" i="3"/>
  <c r="K556" i="3"/>
  <c r="K172" i="3"/>
  <c r="K168" i="3"/>
  <c r="K160" i="3"/>
  <c r="K14" i="3"/>
  <c r="K10" i="3"/>
  <c r="K5" i="3"/>
  <c r="K137" i="3"/>
  <c r="K133" i="3"/>
  <c r="K349" i="3"/>
  <c r="K376" i="3"/>
  <c r="K375" i="3"/>
  <c r="K256" i="3"/>
  <c r="K249" i="3"/>
  <c r="K241" i="3"/>
  <c r="K103" i="3"/>
  <c r="K542" i="3"/>
  <c r="K74" i="3"/>
  <c r="K70" i="3"/>
  <c r="K58" i="3"/>
  <c r="K32" i="3"/>
  <c r="K39" i="3"/>
  <c r="K232" i="3"/>
  <c r="K594" i="3"/>
  <c r="K529" i="3"/>
  <c r="K523" i="3"/>
  <c r="K330" i="3"/>
  <c r="K326" i="3"/>
  <c r="K322" i="3"/>
  <c r="K318" i="3"/>
  <c r="K314" i="3"/>
  <c r="K310" i="3"/>
  <c r="K591" i="3"/>
  <c r="K447" i="3"/>
  <c r="K444" i="3"/>
  <c r="K440" i="3"/>
  <c r="K436" i="3"/>
  <c r="K433" i="3"/>
  <c r="K429" i="3"/>
  <c r="K425" i="3"/>
  <c r="K421" i="3"/>
  <c r="K418" i="3"/>
  <c r="K414" i="3"/>
  <c r="K586" i="3"/>
  <c r="K584" i="3"/>
  <c r="K508" i="3"/>
  <c r="K504" i="3"/>
  <c r="K500" i="3"/>
  <c r="K496" i="3"/>
  <c r="K492" i="3"/>
  <c r="K589" i="3"/>
  <c r="K438" i="3"/>
  <c r="K494" i="3"/>
  <c r="K121" i="3"/>
  <c r="K572" i="3"/>
  <c r="K224" i="3"/>
  <c r="K34" i="3"/>
  <c r="K488" i="3"/>
  <c r="K581" i="3"/>
  <c r="K154" i="3"/>
  <c r="K185" i="3"/>
  <c r="K188" i="3"/>
  <c r="K179" i="3"/>
  <c r="K175" i="3"/>
  <c r="K26" i="3"/>
  <c r="K22" i="3"/>
  <c r="K18" i="3"/>
  <c r="K146" i="3"/>
  <c r="K139" i="3"/>
  <c r="K372" i="3"/>
  <c r="K368" i="3"/>
  <c r="K364" i="3"/>
  <c r="K382" i="3"/>
  <c r="K359" i="3"/>
  <c r="K356" i="3"/>
  <c r="K352" i="3"/>
  <c r="K281" i="3"/>
  <c r="K277" i="3"/>
  <c r="K273" i="3"/>
  <c r="K269" i="3"/>
  <c r="K265" i="3"/>
  <c r="K230" i="3"/>
  <c r="K228" i="3"/>
  <c r="K127" i="3"/>
  <c r="K123" i="3"/>
  <c r="K119" i="3"/>
  <c r="K577" i="3"/>
  <c r="K574" i="3"/>
  <c r="K607" i="3"/>
  <c r="K568" i="3"/>
  <c r="K97" i="3"/>
  <c r="K93" i="3"/>
  <c r="K89" i="3"/>
  <c r="K86" i="3"/>
  <c r="K82" i="3"/>
  <c r="K78" i="3"/>
  <c r="K606" i="3"/>
  <c r="K565" i="3"/>
  <c r="K48" i="3"/>
  <c r="K44" i="3"/>
  <c r="K223" i="3"/>
  <c r="K219" i="3"/>
  <c r="K215" i="3"/>
  <c r="K209" i="3"/>
  <c r="K206" i="3"/>
  <c r="K202" i="3"/>
  <c r="K199" i="3"/>
  <c r="K197" i="3"/>
  <c r="K521" i="3"/>
  <c r="K517" i="3"/>
  <c r="K513" i="3"/>
  <c r="K307" i="3"/>
  <c r="K304" i="3"/>
  <c r="K300" i="3"/>
  <c r="K296" i="3"/>
  <c r="K288" i="3"/>
  <c r="K284" i="3"/>
  <c r="K413" i="3"/>
  <c r="K410" i="3"/>
  <c r="K407" i="3"/>
  <c r="K404" i="3"/>
  <c r="K401" i="3"/>
  <c r="K452" i="3"/>
  <c r="K395" i="3"/>
  <c r="K389" i="3"/>
  <c r="K385" i="3"/>
  <c r="K484" i="3"/>
  <c r="K480" i="3"/>
  <c r="K476" i="3"/>
  <c r="K472" i="3"/>
  <c r="K468" i="3"/>
  <c r="K464" i="3"/>
  <c r="K460" i="3"/>
  <c r="K152" i="3"/>
  <c r="K555" i="3"/>
  <c r="K171" i="3"/>
  <c r="K167" i="3"/>
  <c r="K163" i="3"/>
  <c r="K159" i="3"/>
  <c r="K553" i="3"/>
  <c r="K13" i="3"/>
  <c r="K29" i="3"/>
  <c r="K8" i="3"/>
  <c r="K4" i="3"/>
  <c r="K136" i="3"/>
  <c r="K132" i="3"/>
  <c r="K548" i="3"/>
  <c r="K351" i="3"/>
  <c r="K348" i="3"/>
  <c r="K345" i="3"/>
  <c r="K343" i="3"/>
  <c r="K340" i="3"/>
  <c r="K337" i="3"/>
  <c r="K334" i="3"/>
  <c r="K255" i="3"/>
  <c r="K283" i="3"/>
  <c r="K248" i="3"/>
  <c r="K244" i="3"/>
  <c r="K545" i="3"/>
  <c r="K114" i="3"/>
  <c r="K110" i="3"/>
  <c r="K106" i="3"/>
  <c r="K102" i="3"/>
  <c r="K541" i="3"/>
  <c r="K598" i="3"/>
  <c r="K537" i="3"/>
  <c r="K73" i="3"/>
  <c r="K69" i="3"/>
  <c r="K65" i="3"/>
  <c r="K61" i="3"/>
  <c r="K100" i="3"/>
  <c r="K54" i="3"/>
  <c r="K534" i="3"/>
  <c r="F88" i="2"/>
  <c r="G88" i="2"/>
  <c r="I88" i="2"/>
  <c r="H88" i="2"/>
  <c r="K31" i="3"/>
  <c r="K38" i="3"/>
  <c r="K211" i="3"/>
  <c r="K238" i="3"/>
  <c r="K201" i="3"/>
  <c r="K236" i="3"/>
  <c r="K195" i="3"/>
  <c r="K191" i="3"/>
  <c r="K519" i="3"/>
  <c r="K515" i="3"/>
  <c r="K511" i="3"/>
  <c r="K333" i="3"/>
  <c r="K298" i="3"/>
  <c r="K294" i="3"/>
  <c r="K290" i="3"/>
  <c r="K286" i="3"/>
  <c r="K561" i="3"/>
  <c r="K455" i="3"/>
  <c r="K408" i="3"/>
  <c r="K406" i="3"/>
  <c r="K453" i="3"/>
  <c r="K400" i="3"/>
  <c r="K397" i="3"/>
  <c r="K451" i="3"/>
  <c r="K391" i="3"/>
  <c r="K387" i="3"/>
  <c r="K559" i="3"/>
  <c r="K482" i="3"/>
  <c r="K478" i="3"/>
  <c r="K474" i="3"/>
  <c r="K470" i="3"/>
  <c r="K466" i="3"/>
  <c r="K148" i="3"/>
  <c r="K557" i="3"/>
  <c r="K173" i="3"/>
  <c r="K169" i="3"/>
  <c r="K165" i="3"/>
  <c r="K161" i="3"/>
  <c r="K157" i="3"/>
  <c r="K11" i="3"/>
  <c r="K9" i="3"/>
  <c r="K6" i="3"/>
  <c r="K134" i="3"/>
  <c r="K550" i="3"/>
  <c r="K603" i="3"/>
  <c r="K350" i="3"/>
  <c r="K378" i="3"/>
  <c r="K377" i="3"/>
  <c r="K341" i="3"/>
  <c r="K374" i="3"/>
  <c r="K373" i="3"/>
  <c r="K261" i="3"/>
  <c r="K257" i="3"/>
  <c r="K253" i="3"/>
  <c r="K250" i="3"/>
  <c r="K246" i="3"/>
  <c r="K242" i="3"/>
  <c r="K112" i="3"/>
  <c r="K108" i="3"/>
  <c r="K104" i="3"/>
  <c r="K543" i="3"/>
  <c r="K540" i="3"/>
  <c r="K539" i="3"/>
  <c r="K75" i="3"/>
  <c r="K67" i="3"/>
  <c r="K595" i="3"/>
  <c r="K525" i="3"/>
  <c r="K328" i="3"/>
  <c r="K312" i="3"/>
  <c r="K308" i="3"/>
  <c r="K446" i="3"/>
  <c r="K442" i="3"/>
  <c r="K427" i="3"/>
  <c r="K420" i="3"/>
  <c r="K588" i="3"/>
  <c r="K502" i="3"/>
  <c r="K498" i="3"/>
  <c r="K490" i="3"/>
  <c r="K486" i="3"/>
  <c r="K28" i="3"/>
  <c r="K366" i="3"/>
  <c r="K360" i="3"/>
  <c r="K267" i="3"/>
  <c r="K576" i="3"/>
  <c r="K570" i="3"/>
  <c r="K76" i="3"/>
  <c r="K213" i="3"/>
  <c r="K181" i="3"/>
  <c r="K20" i="3"/>
  <c r="K370" i="3"/>
  <c r="K380" i="3"/>
  <c r="K275" i="3"/>
  <c r="K239" i="3"/>
  <c r="K117" i="3"/>
  <c r="K99" i="3"/>
  <c r="K84" i="3"/>
  <c r="K50" i="3"/>
  <c r="K217" i="3"/>
  <c r="K335" i="3"/>
  <c r="K111" i="3"/>
  <c r="K66" i="3"/>
  <c r="K63" i="3"/>
  <c r="K59" i="3"/>
  <c r="K56" i="3"/>
  <c r="K52" i="3"/>
  <c r="K42" i="3"/>
  <c r="K40" i="3"/>
  <c r="K30" i="3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N132" i="6" s="1"/>
  <c r="E133" i="6"/>
  <c r="K133" i="6" s="1"/>
  <c r="E134" i="6"/>
  <c r="E135" i="6"/>
  <c r="E136" i="6"/>
  <c r="E137" i="6"/>
  <c r="E138" i="6"/>
  <c r="E139" i="6"/>
  <c r="E140" i="6"/>
  <c r="E141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M132" i="6"/>
  <c r="I2531" i="3"/>
  <c r="I1289" i="3"/>
  <c r="I1523" i="3"/>
  <c r="I1384" i="3"/>
  <c r="I1919" i="3"/>
  <c r="I1917" i="3"/>
  <c r="I1801" i="3"/>
  <c r="I1660" i="3"/>
  <c r="I2091" i="3"/>
  <c r="I2111" i="3"/>
  <c r="I2112" i="3"/>
  <c r="I2651" i="3"/>
  <c r="I2648" i="3"/>
  <c r="I2649" i="3"/>
  <c r="I2621" i="3"/>
  <c r="I2622" i="3"/>
  <c r="I2623" i="3"/>
  <c r="I1089" i="3"/>
  <c r="I1174" i="3"/>
  <c r="I1178" i="3"/>
  <c r="I1532" i="3"/>
  <c r="I1385" i="3"/>
  <c r="I1429" i="3"/>
  <c r="I2013" i="3"/>
  <c r="I2062" i="3"/>
  <c r="I2266" i="3"/>
  <c r="I2265" i="3"/>
  <c r="I2114" i="3"/>
  <c r="I2113" i="3"/>
  <c r="I2650" i="3"/>
  <c r="I2532" i="3"/>
  <c r="I2624" i="3"/>
  <c r="I2625" i="3"/>
  <c r="I2387" i="3"/>
  <c r="I1150" i="3"/>
  <c r="I1100" i="3"/>
  <c r="I720" i="3"/>
  <c r="I1430" i="3"/>
  <c r="I1918" i="3"/>
  <c r="I1890" i="3"/>
  <c r="I1745" i="3"/>
  <c r="I1920" i="3"/>
  <c r="I1891" i="3"/>
  <c r="I718" i="3"/>
  <c r="I1368" i="3"/>
  <c r="I1921" i="3"/>
  <c r="I719" i="3"/>
  <c r="I1151" i="3"/>
  <c r="I1175" i="3"/>
  <c r="I1176" i="3"/>
  <c r="I1091" i="3"/>
  <c r="I623" i="3"/>
  <c r="I673" i="3"/>
  <c r="I848" i="3"/>
  <c r="I1177" i="3"/>
  <c r="I1090" i="3"/>
  <c r="I1152" i="3"/>
  <c r="I1809" i="3"/>
  <c r="I1913" i="3"/>
  <c r="I2542" i="3"/>
  <c r="I2156" i="3"/>
  <c r="I2157" i="3"/>
  <c r="I2158" i="3"/>
  <c r="I2640" i="3"/>
  <c r="I1668" i="3"/>
  <c r="I2159" i="3"/>
  <c r="I2160" i="3"/>
  <c r="I2540" i="3"/>
  <c r="I2642" i="3"/>
  <c r="I2641" i="3"/>
  <c r="I2618" i="3"/>
  <c r="I2619" i="3"/>
  <c r="I1098" i="3"/>
  <c r="I1914" i="3"/>
  <c r="I667" i="3"/>
  <c r="I1245" i="3"/>
  <c r="I1434" i="3"/>
  <c r="I1435" i="3"/>
  <c r="I1812" i="3"/>
  <c r="I1915" i="3"/>
  <c r="I711" i="3"/>
  <c r="I997" i="3"/>
  <c r="I1196" i="3"/>
  <c r="I998" i="3"/>
  <c r="I1254" i="3"/>
  <c r="K1254" i="3" s="1"/>
  <c r="I1255" i="3"/>
  <c r="K1255" i="3" s="1"/>
  <c r="I1281" i="3"/>
  <c r="I1586" i="3"/>
  <c r="I1438" i="3"/>
  <c r="I1995" i="3"/>
  <c r="I1998" i="3"/>
  <c r="I1999" i="3"/>
  <c r="I2165" i="3"/>
  <c r="I2328" i="3"/>
  <c r="K2328" i="3" s="1"/>
  <c r="I2008" i="3"/>
  <c r="K2008" i="3" s="1"/>
  <c r="I2690" i="3"/>
  <c r="I613" i="3"/>
  <c r="K613" i="3" s="1"/>
  <c r="I1605" i="3"/>
  <c r="K1605" i="3" s="1"/>
  <c r="I1967" i="3"/>
  <c r="I1811" i="3"/>
  <c r="K1811" i="3" s="1"/>
  <c r="I1736" i="3"/>
  <c r="K1736" i="3" s="1"/>
  <c r="I763" i="3"/>
  <c r="K763" i="3" s="1"/>
  <c r="I1887" i="3"/>
  <c r="K1887" i="3" s="1"/>
  <c r="I614" i="3"/>
  <c r="K614" i="3" s="1"/>
  <c r="I735" i="3"/>
  <c r="I1800" i="3"/>
  <c r="I1034" i="3"/>
  <c r="K1034" i="3" s="1"/>
  <c r="I900" i="3"/>
  <c r="K900" i="3" s="1"/>
  <c r="I1588" i="3"/>
  <c r="I1589" i="3"/>
  <c r="I1590" i="3"/>
  <c r="I1591" i="3"/>
  <c r="I1592" i="3"/>
  <c r="I1593" i="3"/>
  <c r="I1594" i="3"/>
  <c r="I1595" i="3"/>
  <c r="I1251" i="3"/>
  <c r="I1282" i="3"/>
  <c r="I1283" i="3"/>
  <c r="I1796" i="3"/>
  <c r="I1797" i="3"/>
  <c r="I1968" i="3"/>
  <c r="I1969" i="3"/>
  <c r="I1970" i="3"/>
  <c r="I1290" i="3"/>
  <c r="I1291" i="3"/>
  <c r="I1292" i="3"/>
  <c r="I1293" i="3"/>
  <c r="I1294" i="3"/>
  <c r="I1295" i="3"/>
  <c r="I1296" i="3"/>
  <c r="I1339" i="3"/>
  <c r="I1340" i="3"/>
  <c r="I1341" i="3"/>
  <c r="I1538" i="3"/>
  <c r="I1539" i="3"/>
  <c r="I1540" i="3"/>
  <c r="I1541" i="3"/>
  <c r="I1542" i="3"/>
  <c r="I1543" i="3"/>
  <c r="I1670" i="3"/>
  <c r="I1671" i="3"/>
  <c r="I1672" i="3"/>
  <c r="I1673" i="3"/>
  <c r="I1674" i="3"/>
  <c r="I1675" i="3"/>
  <c r="I1676" i="3"/>
  <c r="I1677" i="3"/>
  <c r="I1386" i="3"/>
  <c r="I1369" i="3"/>
  <c r="I1370" i="3"/>
  <c r="I1371" i="3"/>
  <c r="I1372" i="3"/>
  <c r="I1263" i="3"/>
  <c r="I1401" i="3"/>
  <c r="I1402" i="3"/>
  <c r="I1403" i="3"/>
  <c r="I1404" i="3"/>
  <c r="I1405" i="3"/>
  <c r="I1272" i="3"/>
  <c r="I1439" i="3"/>
  <c r="I1440" i="3"/>
  <c r="I1441" i="3"/>
  <c r="I1442" i="3"/>
  <c r="I1443" i="3"/>
  <c r="I1444" i="3"/>
  <c r="I1816" i="3"/>
  <c r="I1817" i="3"/>
  <c r="I1818" i="3"/>
  <c r="I1819" i="3"/>
  <c r="I1820" i="3"/>
  <c r="I1821" i="3"/>
  <c r="I1822" i="3"/>
  <c r="I1823" i="3"/>
  <c r="I1824" i="3"/>
  <c r="I1746" i="3"/>
  <c r="I1747" i="3"/>
  <c r="I1748" i="3"/>
  <c r="I1749" i="3"/>
  <c r="I1750" i="3"/>
  <c r="I1751" i="3"/>
  <c r="I1752" i="3"/>
  <c r="I1753" i="3"/>
  <c r="I1754" i="3"/>
  <c r="I1755" i="3"/>
  <c r="I1922" i="3"/>
  <c r="I1923" i="3"/>
  <c r="I1802" i="3"/>
  <c r="I1892" i="3"/>
  <c r="I1893" i="3"/>
  <c r="I1894" i="3"/>
  <c r="I1895" i="3"/>
  <c r="I1719" i="3"/>
  <c r="I1720" i="3"/>
  <c r="I1721" i="3"/>
  <c r="I1722" i="3"/>
  <c r="I1723" i="3"/>
  <c r="I1724" i="3"/>
  <c r="I1661" i="3"/>
  <c r="I1610" i="3"/>
  <c r="I1611" i="3"/>
  <c r="I1612" i="3"/>
  <c r="I1613" i="3"/>
  <c r="I1614" i="3"/>
  <c r="I1615" i="3"/>
  <c r="I1616" i="3"/>
  <c r="I1617" i="3"/>
  <c r="I1618" i="3"/>
  <c r="I1866" i="3"/>
  <c r="I1867" i="3"/>
  <c r="I1868" i="3"/>
  <c r="I1473" i="3"/>
  <c r="I1474" i="3"/>
  <c r="I1475" i="3"/>
  <c r="I1476" i="3"/>
  <c r="I2315" i="3"/>
  <c r="I2316" i="3"/>
  <c r="I2317" i="3"/>
  <c r="I2318" i="3"/>
  <c r="I2319" i="3"/>
  <c r="I2320" i="3"/>
  <c r="I2321" i="3"/>
  <c r="I2322" i="3"/>
  <c r="I2323" i="3"/>
  <c r="I2324" i="3"/>
  <c r="I1974" i="3"/>
  <c r="I1975" i="3"/>
  <c r="I2004" i="3"/>
  <c r="I2005" i="3"/>
  <c r="I2006" i="3"/>
  <c r="I2522" i="3"/>
  <c r="I2699" i="3"/>
  <c r="I2700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63" i="3"/>
  <c r="I2064" i="3"/>
  <c r="I2065" i="3"/>
  <c r="I2066" i="3"/>
  <c r="I2067" i="3"/>
  <c r="I2068" i="3"/>
  <c r="I2069" i="3"/>
  <c r="I2070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115" i="3"/>
  <c r="I2116" i="3"/>
  <c r="I2095" i="3"/>
  <c r="I2096" i="3"/>
  <c r="I2097" i="3"/>
  <c r="I2098" i="3"/>
  <c r="I2099" i="3"/>
  <c r="I2100" i="3"/>
  <c r="I1986" i="3"/>
  <c r="I1987" i="3"/>
  <c r="I1988" i="3"/>
  <c r="I1989" i="3"/>
  <c r="I1990" i="3"/>
  <c r="I2308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1996" i="3"/>
  <c r="I2166" i="3"/>
  <c r="I2167" i="3"/>
  <c r="I2168" i="3"/>
  <c r="I2169" i="3"/>
  <c r="I2170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652" i="3"/>
  <c r="I2653" i="3"/>
  <c r="I2654" i="3"/>
  <c r="I2655" i="3"/>
  <c r="I2656" i="3"/>
  <c r="I2657" i="3"/>
  <c r="I2658" i="3"/>
  <c r="I2659" i="3"/>
  <c r="I2660" i="3"/>
  <c r="I2626" i="3"/>
  <c r="I2446" i="3"/>
  <c r="I2447" i="3"/>
  <c r="I2448" i="3"/>
  <c r="I2449" i="3"/>
  <c r="I2450" i="3"/>
  <c r="I2388" i="3"/>
  <c r="I2389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1013" i="3"/>
  <c r="I1101" i="3"/>
  <c r="I1102" i="3"/>
  <c r="I1103" i="3"/>
  <c r="I1104" i="3"/>
  <c r="I891" i="3"/>
  <c r="I892" i="3"/>
  <c r="I798" i="3"/>
  <c r="I702" i="3"/>
  <c r="I703" i="3"/>
  <c r="I799" i="3"/>
  <c r="I1153" i="3"/>
  <c r="I1154" i="3"/>
  <c r="I1155" i="3"/>
  <c r="I849" i="3"/>
  <c r="I850" i="3"/>
  <c r="I851" i="3"/>
  <c r="I1179" i="3"/>
  <c r="I1105" i="3"/>
  <c r="I800" i="3"/>
  <c r="I736" i="3"/>
  <c r="I737" i="3"/>
  <c r="I738" i="3"/>
  <c r="I801" i="3"/>
  <c r="I913" i="3"/>
  <c r="I1039" i="3"/>
  <c r="I1040" i="3"/>
  <c r="I1041" i="3"/>
  <c r="I1042" i="3"/>
  <c r="I1043" i="3"/>
  <c r="I1014" i="3"/>
  <c r="I1015" i="3"/>
  <c r="I624" i="3"/>
  <c r="I625" i="3"/>
  <c r="I626" i="3"/>
  <c r="I963" i="3"/>
  <c r="I964" i="3"/>
  <c r="I764" i="3"/>
  <c r="I765" i="3"/>
  <c r="I766" i="3"/>
  <c r="I767" i="3"/>
  <c r="I914" i="3"/>
  <c r="I915" i="3"/>
  <c r="I916" i="3"/>
  <c r="I1201" i="3"/>
  <c r="I1202" i="3"/>
  <c r="I1203" i="3"/>
  <c r="I674" i="3"/>
  <c r="I675" i="3"/>
  <c r="I676" i="3"/>
  <c r="I802" i="3"/>
  <c r="I1297" i="3"/>
  <c r="I1298" i="3"/>
  <c r="I1299" i="3"/>
  <c r="I1300" i="3"/>
  <c r="I1301" i="3"/>
  <c r="I1302" i="3"/>
  <c r="I1303" i="3"/>
  <c r="I1304" i="3"/>
  <c r="I1342" i="3"/>
  <c r="I1343" i="3"/>
  <c r="I1344" i="3"/>
  <c r="I1544" i="3"/>
  <c r="I1545" i="3"/>
  <c r="I1546" i="3"/>
  <c r="I1547" i="3"/>
  <c r="I1548" i="3"/>
  <c r="I1549" i="3"/>
  <c r="I1678" i="3"/>
  <c r="I1679" i="3"/>
  <c r="I1680" i="3"/>
  <c r="I1681" i="3"/>
  <c r="I1682" i="3"/>
  <c r="I1683" i="3"/>
  <c r="I1684" i="3"/>
  <c r="I1685" i="3"/>
  <c r="I1686" i="3"/>
  <c r="I1687" i="3"/>
  <c r="I1387" i="3"/>
  <c r="I1373" i="3"/>
  <c r="I1374" i="3"/>
  <c r="I1264" i="3"/>
  <c r="I1406" i="3"/>
  <c r="I1407" i="3"/>
  <c r="I1408" i="3"/>
  <c r="I1409" i="3"/>
  <c r="I1410" i="3"/>
  <c r="I1411" i="3"/>
  <c r="I1273" i="3"/>
  <c r="I1274" i="3"/>
  <c r="I1445" i="3"/>
  <c r="I1446" i="3"/>
  <c r="I1447" i="3"/>
  <c r="I1825" i="3"/>
  <c r="I1826" i="3"/>
  <c r="I1827" i="3"/>
  <c r="I1828" i="3"/>
  <c r="I1829" i="3"/>
  <c r="I1830" i="3"/>
  <c r="I1831" i="3"/>
  <c r="I1832" i="3"/>
  <c r="I1833" i="3"/>
  <c r="I1756" i="3"/>
  <c r="I1757" i="3"/>
  <c r="I1758" i="3"/>
  <c r="I1759" i="3"/>
  <c r="I1760" i="3"/>
  <c r="I1761" i="3"/>
  <c r="I1762" i="3"/>
  <c r="I1763" i="3"/>
  <c r="I1764" i="3"/>
  <c r="I1765" i="3"/>
  <c r="I1924" i="3"/>
  <c r="I1925" i="3"/>
  <c r="I1926" i="3"/>
  <c r="I1927" i="3"/>
  <c r="I1896" i="3"/>
  <c r="I1897" i="3"/>
  <c r="I1619" i="3"/>
  <c r="I1620" i="3"/>
  <c r="I1621" i="3"/>
  <c r="I1622" i="3"/>
  <c r="I1623" i="3"/>
  <c r="I1624" i="3"/>
  <c r="I1625" i="3"/>
  <c r="I1869" i="3"/>
  <c r="I1870" i="3"/>
  <c r="I1871" i="3"/>
  <c r="I1872" i="3"/>
  <c r="I1477" i="3"/>
  <c r="I1478" i="3"/>
  <c r="I1479" i="3"/>
  <c r="I1480" i="3"/>
  <c r="I1481" i="3"/>
  <c r="I1482" i="3"/>
  <c r="I1483" i="3"/>
  <c r="I1484" i="3"/>
  <c r="I1485" i="3"/>
  <c r="I2325" i="3"/>
  <c r="I2326" i="3"/>
  <c r="I2327" i="3"/>
  <c r="I2007" i="3"/>
  <c r="I2701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71" i="3"/>
  <c r="I2072" i="3"/>
  <c r="I2073" i="3"/>
  <c r="I2074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117" i="3"/>
  <c r="I2101" i="3"/>
  <c r="I1991" i="3"/>
  <c r="I2141" i="3"/>
  <c r="I2142" i="3"/>
  <c r="I2143" i="3"/>
  <c r="I2144" i="3"/>
  <c r="I2145" i="3"/>
  <c r="I2146" i="3"/>
  <c r="I2147" i="3"/>
  <c r="I1997" i="3"/>
  <c r="I2171" i="3"/>
  <c r="I2172" i="3"/>
  <c r="I2173" i="3"/>
  <c r="I2174" i="3"/>
  <c r="I2175" i="3"/>
  <c r="I2176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451" i="3"/>
  <c r="I2452" i="3"/>
  <c r="I2453" i="3"/>
  <c r="I2454" i="3"/>
  <c r="I2455" i="3"/>
  <c r="I2456" i="3"/>
  <c r="I2457" i="3"/>
  <c r="I2458" i="3"/>
  <c r="I2390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609" i="3"/>
  <c r="I2610" i="3"/>
  <c r="I2611" i="3"/>
  <c r="I2612" i="3"/>
  <c r="I2613" i="3"/>
  <c r="I2614" i="3"/>
  <c r="I2615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1106" i="3"/>
  <c r="I704" i="3"/>
  <c r="I705" i="3"/>
  <c r="I1016" i="3"/>
  <c r="I1156" i="3"/>
  <c r="I1157" i="3"/>
  <c r="I852" i="3"/>
  <c r="I853" i="3"/>
  <c r="I854" i="3"/>
  <c r="I739" i="3"/>
  <c r="I740" i="3"/>
  <c r="I741" i="3"/>
  <c r="I803" i="3"/>
  <c r="I1044" i="3"/>
  <c r="I1045" i="3"/>
  <c r="I1046" i="3"/>
  <c r="I1107" i="3"/>
  <c r="I1108" i="3"/>
  <c r="I804" i="3"/>
  <c r="I627" i="3"/>
  <c r="I628" i="3"/>
  <c r="I629" i="3"/>
  <c r="I630" i="3"/>
  <c r="I965" i="3"/>
  <c r="I966" i="3"/>
  <c r="I967" i="3"/>
  <c r="I968" i="3"/>
  <c r="I768" i="3"/>
  <c r="I769" i="3"/>
  <c r="I770" i="3"/>
  <c r="I805" i="3"/>
  <c r="I1047" i="3"/>
  <c r="I917" i="3"/>
  <c r="I918" i="3"/>
  <c r="I919" i="3"/>
  <c r="I920" i="3"/>
  <c r="I921" i="3"/>
  <c r="I1204" i="3"/>
  <c r="I1205" i="3"/>
  <c r="I1206" i="3"/>
  <c r="I1048" i="3"/>
  <c r="I721" i="3"/>
  <c r="I677" i="3"/>
  <c r="I678" i="3"/>
  <c r="I1596" i="3"/>
  <c r="I1597" i="3"/>
  <c r="I1598" i="3"/>
  <c r="I1252" i="3"/>
  <c r="I1253" i="3"/>
  <c r="I1798" i="3"/>
  <c r="I1305" i="3"/>
  <c r="I1306" i="3"/>
  <c r="I1307" i="3"/>
  <c r="I1308" i="3"/>
  <c r="I1309" i="3"/>
  <c r="I1310" i="3"/>
  <c r="I1311" i="3"/>
  <c r="I1345" i="3"/>
  <c r="I1346" i="3"/>
  <c r="I1347" i="3"/>
  <c r="I1348" i="3"/>
  <c r="I1349" i="3"/>
  <c r="I1550" i="3"/>
  <c r="I1551" i="3"/>
  <c r="I1552" i="3"/>
  <c r="I1553" i="3"/>
  <c r="I1554" i="3"/>
  <c r="I1555" i="3"/>
  <c r="I1556" i="3"/>
  <c r="I1688" i="3"/>
  <c r="I1689" i="3"/>
  <c r="I1690" i="3"/>
  <c r="I1691" i="3"/>
  <c r="I1692" i="3"/>
  <c r="I1693" i="3"/>
  <c r="I1694" i="3"/>
  <c r="I1695" i="3"/>
  <c r="I1696" i="3"/>
  <c r="I1697" i="3"/>
  <c r="I1388" i="3"/>
  <c r="I1389" i="3"/>
  <c r="I1375" i="3"/>
  <c r="I1376" i="3"/>
  <c r="I1377" i="3"/>
  <c r="I1265" i="3"/>
  <c r="I1266" i="3"/>
  <c r="I1581" i="3"/>
  <c r="I1412" i="3"/>
  <c r="I1413" i="3"/>
  <c r="I1414" i="3"/>
  <c r="I1415" i="3"/>
  <c r="I1416" i="3"/>
  <c r="I1417" i="3"/>
  <c r="I1275" i="3"/>
  <c r="I1834" i="3"/>
  <c r="I1835" i="3"/>
  <c r="I1836" i="3"/>
  <c r="I1837" i="3"/>
  <c r="I1838" i="3"/>
  <c r="I1839" i="3"/>
  <c r="I1840" i="3"/>
  <c r="I1841" i="3"/>
  <c r="I1842" i="3"/>
  <c r="I1766" i="3"/>
  <c r="I1767" i="3"/>
  <c r="I1768" i="3"/>
  <c r="I1769" i="3"/>
  <c r="I1770" i="3"/>
  <c r="I1771" i="3"/>
  <c r="I1772" i="3"/>
  <c r="I1928" i="3"/>
  <c r="I1929" i="3"/>
  <c r="I1930" i="3"/>
  <c r="I1931" i="3"/>
  <c r="I1932" i="3"/>
  <c r="I1933" i="3"/>
  <c r="I1803" i="3"/>
  <c r="I1898" i="3"/>
  <c r="I1725" i="3"/>
  <c r="I1726" i="3"/>
  <c r="I1662" i="3"/>
  <c r="I1626" i="3"/>
  <c r="I1627" i="3"/>
  <c r="I1628" i="3"/>
  <c r="I1629" i="3"/>
  <c r="I1630" i="3"/>
  <c r="I1631" i="3"/>
  <c r="I1873" i="3"/>
  <c r="I1874" i="3"/>
  <c r="I1875" i="3"/>
  <c r="I1486" i="3"/>
  <c r="I1487" i="3"/>
  <c r="I1488" i="3"/>
  <c r="I1489" i="3"/>
  <c r="I1490" i="3"/>
  <c r="I1491" i="3"/>
  <c r="I1492" i="3"/>
  <c r="I1493" i="3"/>
  <c r="I1494" i="3"/>
  <c r="I679" i="3"/>
  <c r="I680" i="3"/>
  <c r="I893" i="3"/>
  <c r="I1109" i="3"/>
  <c r="I1110" i="3"/>
  <c r="I706" i="3"/>
  <c r="I1158" i="3"/>
  <c r="I1159" i="3"/>
  <c r="I855" i="3"/>
  <c r="I856" i="3"/>
  <c r="I857" i="3"/>
  <c r="I858" i="3"/>
  <c r="I1180" i="3"/>
  <c r="I1181" i="3"/>
  <c r="I1182" i="3"/>
  <c r="I742" i="3"/>
  <c r="I743" i="3"/>
  <c r="I806" i="3"/>
  <c r="I807" i="3"/>
  <c r="I1049" i="3"/>
  <c r="I1050" i="3"/>
  <c r="I1051" i="3"/>
  <c r="I1052" i="3"/>
  <c r="I1053" i="3"/>
  <c r="I1017" i="3"/>
  <c r="I1018" i="3"/>
  <c r="I1019" i="3"/>
  <c r="I1111" i="3"/>
  <c r="I631" i="3"/>
  <c r="I632" i="3"/>
  <c r="I633" i="3"/>
  <c r="I634" i="3"/>
  <c r="I1112" i="3"/>
  <c r="I969" i="3"/>
  <c r="I970" i="3"/>
  <c r="I971" i="3"/>
  <c r="I771" i="3"/>
  <c r="I772" i="3"/>
  <c r="I1113" i="3"/>
  <c r="I922" i="3"/>
  <c r="I923" i="3"/>
  <c r="I924" i="3"/>
  <c r="I925" i="3"/>
  <c r="I1207" i="3"/>
  <c r="I1599" i="3"/>
  <c r="I1600" i="3"/>
  <c r="I1284" i="3"/>
  <c r="I1971" i="3"/>
  <c r="I1312" i="3"/>
  <c r="I1313" i="3"/>
  <c r="I1314" i="3"/>
  <c r="I1315" i="3"/>
  <c r="I1316" i="3"/>
  <c r="I1317" i="3"/>
  <c r="I1318" i="3"/>
  <c r="I1319" i="3"/>
  <c r="I1350" i="3"/>
  <c r="I1351" i="3"/>
  <c r="I1352" i="3"/>
  <c r="I1353" i="3"/>
  <c r="I1354" i="3"/>
  <c r="I1557" i="3"/>
  <c r="I1558" i="3"/>
  <c r="I1559" i="3"/>
  <c r="I1560" i="3"/>
  <c r="I1561" i="3"/>
  <c r="I1698" i="3"/>
  <c r="I1699" i="3"/>
  <c r="I1700" i="3"/>
  <c r="I1701" i="3"/>
  <c r="I1702" i="3"/>
  <c r="I1703" i="3"/>
  <c r="I1704" i="3"/>
  <c r="I1390" i="3"/>
  <c r="I1378" i="3"/>
  <c r="I1267" i="3"/>
  <c r="I1582" i="3"/>
  <c r="I1418" i="3"/>
  <c r="I1419" i="3"/>
  <c r="I1420" i="3"/>
  <c r="I1421" i="3"/>
  <c r="I1422" i="3"/>
  <c r="I1276" i="3"/>
  <c r="I1448" i="3"/>
  <c r="I1449" i="3"/>
  <c r="I1450" i="3"/>
  <c r="I1451" i="3"/>
  <c r="I1843" i="3"/>
  <c r="I1844" i="3"/>
  <c r="I1845" i="3"/>
  <c r="I1846" i="3"/>
  <c r="I1847" i="3"/>
  <c r="I1848" i="3"/>
  <c r="I1849" i="3"/>
  <c r="I1850" i="3"/>
  <c r="I1851" i="3"/>
  <c r="I1773" i="3"/>
  <c r="I1774" i="3"/>
  <c r="I1775" i="3"/>
  <c r="I1776" i="3"/>
  <c r="I1777" i="3"/>
  <c r="I1778" i="3"/>
  <c r="I1779" i="3"/>
  <c r="I1780" i="3"/>
  <c r="I1781" i="3"/>
  <c r="I1934" i="3"/>
  <c r="I1935" i="3"/>
  <c r="I1936" i="3"/>
  <c r="I1937" i="3"/>
  <c r="I1938" i="3"/>
  <c r="I1939" i="3"/>
  <c r="I1940" i="3"/>
  <c r="I1899" i="3"/>
  <c r="I1727" i="3"/>
  <c r="I1728" i="3"/>
  <c r="I1729" i="3"/>
  <c r="I1730" i="3"/>
  <c r="I1663" i="3"/>
  <c r="I1632" i="3"/>
  <c r="I1633" i="3"/>
  <c r="I1634" i="3"/>
  <c r="I1635" i="3"/>
  <c r="I1636" i="3"/>
  <c r="I1637" i="3"/>
  <c r="I1638" i="3"/>
  <c r="I1639" i="3"/>
  <c r="I1640" i="3"/>
  <c r="I1876" i="3"/>
  <c r="I1877" i="3"/>
  <c r="I1878" i="3"/>
  <c r="I1879" i="3"/>
  <c r="I1495" i="3"/>
  <c r="I1496" i="3"/>
  <c r="I1497" i="3"/>
  <c r="I1498" i="3"/>
  <c r="I1499" i="3"/>
  <c r="I1500" i="3"/>
  <c r="I1501" i="3"/>
  <c r="I1502" i="3"/>
  <c r="I1503" i="3"/>
  <c r="I681" i="3"/>
  <c r="I682" i="3"/>
  <c r="I894" i="3"/>
  <c r="I895" i="3"/>
  <c r="I1114" i="3"/>
  <c r="I1115" i="3"/>
  <c r="I1116" i="3"/>
  <c r="I1160" i="3"/>
  <c r="I1161" i="3"/>
  <c r="I859" i="3"/>
  <c r="I860" i="3"/>
  <c r="I861" i="3"/>
  <c r="I1020" i="3"/>
  <c r="I744" i="3"/>
  <c r="I745" i="3"/>
  <c r="I808" i="3"/>
  <c r="I809" i="3"/>
  <c r="I810" i="3"/>
  <c r="I811" i="3"/>
  <c r="I812" i="3"/>
  <c r="I1054" i="3"/>
  <c r="I1055" i="3"/>
  <c r="I1056" i="3"/>
  <c r="I1057" i="3"/>
  <c r="I1058" i="3"/>
  <c r="I1021" i="3"/>
  <c r="I1022" i="3"/>
  <c r="I635" i="3"/>
  <c r="I636" i="3"/>
  <c r="I637" i="3"/>
  <c r="I638" i="3"/>
  <c r="I972" i="3"/>
  <c r="I973" i="3"/>
  <c r="I974" i="3"/>
  <c r="I975" i="3"/>
  <c r="I773" i="3"/>
  <c r="I774" i="3"/>
  <c r="I775" i="3"/>
  <c r="I776" i="3"/>
  <c r="I1162" i="3"/>
  <c r="I1117" i="3"/>
  <c r="I926" i="3"/>
  <c r="I927" i="3"/>
  <c r="I928" i="3"/>
  <c r="I1118" i="3"/>
  <c r="I929" i="3"/>
  <c r="I1208" i="3"/>
  <c r="I1209" i="3"/>
  <c r="I1210" i="3"/>
  <c r="I1601" i="3"/>
  <c r="I1602" i="3"/>
  <c r="I1603" i="3"/>
  <c r="I1604" i="3"/>
  <c r="I1285" i="3"/>
  <c r="I1972" i="3"/>
  <c r="I1320" i="3"/>
  <c r="I1321" i="3"/>
  <c r="I1322" i="3"/>
  <c r="I1323" i="3"/>
  <c r="I1324" i="3"/>
  <c r="I1325" i="3"/>
  <c r="I1326" i="3"/>
  <c r="I1327" i="3"/>
  <c r="I1355" i="3"/>
  <c r="I1356" i="3"/>
  <c r="I1357" i="3"/>
  <c r="I1358" i="3"/>
  <c r="I1562" i="3"/>
  <c r="I1563" i="3"/>
  <c r="I1564" i="3"/>
  <c r="I1565" i="3"/>
  <c r="I1705" i="3"/>
  <c r="I1706" i="3"/>
  <c r="I1707" i="3"/>
  <c r="I1708" i="3"/>
  <c r="I1709" i="3"/>
  <c r="I1710" i="3"/>
  <c r="I1391" i="3"/>
  <c r="I1392" i="3"/>
  <c r="I1268" i="3"/>
  <c r="I1583" i="3"/>
  <c r="I1423" i="3"/>
  <c r="I1424" i="3"/>
  <c r="I1425" i="3"/>
  <c r="I1426" i="3"/>
  <c r="I1452" i="3"/>
  <c r="I1453" i="3"/>
  <c r="I1852" i="3"/>
  <c r="I1853" i="3"/>
  <c r="I1854" i="3"/>
  <c r="I1855" i="3"/>
  <c r="I1856" i="3"/>
  <c r="I1857" i="3"/>
  <c r="I1858" i="3"/>
  <c r="I1859" i="3"/>
  <c r="I1860" i="3"/>
  <c r="I1782" i="3"/>
  <c r="I1783" i="3"/>
  <c r="I1784" i="3"/>
  <c r="I1785" i="3"/>
  <c r="I1786" i="3"/>
  <c r="I1787" i="3"/>
  <c r="I1788" i="3"/>
  <c r="I1789" i="3"/>
  <c r="I1790" i="3"/>
  <c r="I1791" i="3"/>
  <c r="I1941" i="3"/>
  <c r="I1942" i="3"/>
  <c r="I1943" i="3"/>
  <c r="I1944" i="3"/>
  <c r="I1945" i="3"/>
  <c r="I1946" i="3"/>
  <c r="I1804" i="3"/>
  <c r="I1900" i="3"/>
  <c r="I1901" i="3"/>
  <c r="I1902" i="3"/>
  <c r="I1731" i="3"/>
  <c r="I1732" i="3"/>
  <c r="I1733" i="3"/>
  <c r="I1734" i="3"/>
  <c r="I1641" i="3"/>
  <c r="I1642" i="3"/>
  <c r="I1643" i="3"/>
  <c r="I1644" i="3"/>
  <c r="I1645" i="3"/>
  <c r="I1646" i="3"/>
  <c r="I1647" i="3"/>
  <c r="I1880" i="3"/>
  <c r="I1881" i="3"/>
  <c r="I1882" i="3"/>
  <c r="I1504" i="3"/>
  <c r="I1505" i="3"/>
  <c r="I1506" i="3"/>
  <c r="I1507" i="3"/>
  <c r="I1508" i="3"/>
  <c r="I1509" i="3"/>
  <c r="I1510" i="3"/>
  <c r="I1511" i="3"/>
  <c r="I1023" i="3"/>
  <c r="I683" i="3"/>
  <c r="I684" i="3"/>
  <c r="I685" i="3"/>
  <c r="I896" i="3"/>
  <c r="I813" i="3"/>
  <c r="I707" i="3"/>
  <c r="I1119" i="3"/>
  <c r="I1120" i="3"/>
  <c r="I1121" i="3"/>
  <c r="I1122" i="3"/>
  <c r="I1163" i="3"/>
  <c r="I1164" i="3"/>
  <c r="I611" i="3"/>
  <c r="I862" i="3"/>
  <c r="I863" i="3"/>
  <c r="I864" i="3"/>
  <c r="I746" i="3"/>
  <c r="I747" i="3"/>
  <c r="I748" i="3"/>
  <c r="I814" i="3"/>
  <c r="I815" i="3"/>
  <c r="I816" i="3"/>
  <c r="I817" i="3"/>
  <c r="I1024" i="3"/>
  <c r="I777" i="3"/>
  <c r="I1059" i="3"/>
  <c r="I1060" i="3"/>
  <c r="I1061" i="3"/>
  <c r="I1062" i="3"/>
  <c r="I639" i="3"/>
  <c r="I640" i="3"/>
  <c r="I641" i="3"/>
  <c r="I642" i="3"/>
  <c r="I976" i="3"/>
  <c r="I977" i="3"/>
  <c r="I978" i="3"/>
  <c r="I778" i="3"/>
  <c r="I779" i="3"/>
  <c r="I780" i="3"/>
  <c r="I930" i="3"/>
  <c r="I931" i="3"/>
  <c r="I932" i="3"/>
  <c r="I933" i="3"/>
  <c r="I1211" i="3"/>
  <c r="I1212" i="3"/>
  <c r="I1213" i="3"/>
  <c r="I1214" i="3"/>
  <c r="I1215" i="3"/>
  <c r="I1216" i="3"/>
  <c r="I686" i="3"/>
  <c r="I897" i="3"/>
  <c r="I781" i="3"/>
  <c r="I1123" i="3"/>
  <c r="I1124" i="3"/>
  <c r="I1125" i="3"/>
  <c r="I1126" i="3"/>
  <c r="I1127" i="3"/>
  <c r="I1165" i="3"/>
  <c r="I612" i="3"/>
  <c r="I865" i="3"/>
  <c r="I866" i="3"/>
  <c r="I867" i="3"/>
  <c r="I749" i="3"/>
  <c r="I750" i="3"/>
  <c r="I751" i="3"/>
  <c r="I1025" i="3"/>
  <c r="I818" i="3"/>
  <c r="I819" i="3"/>
  <c r="I820" i="3"/>
  <c r="I821" i="3"/>
  <c r="I822" i="3"/>
  <c r="I1063" i="3"/>
  <c r="I1064" i="3"/>
  <c r="I1065" i="3"/>
  <c r="I1066" i="3"/>
  <c r="I1026" i="3"/>
  <c r="I643" i="3"/>
  <c r="I644" i="3"/>
  <c r="I645" i="3"/>
  <c r="I646" i="3"/>
  <c r="I782" i="3"/>
  <c r="I979" i="3"/>
  <c r="I980" i="3"/>
  <c r="I981" i="3"/>
  <c r="I982" i="3"/>
  <c r="I934" i="3"/>
  <c r="I935" i="3"/>
  <c r="I936" i="3"/>
  <c r="I937" i="3"/>
  <c r="I938" i="3"/>
  <c r="I939" i="3"/>
  <c r="I940" i="3"/>
  <c r="I1217" i="3"/>
  <c r="I722" i="3"/>
  <c r="I687" i="3"/>
  <c r="I688" i="3"/>
  <c r="I708" i="3"/>
  <c r="I1128" i="3"/>
  <c r="I1129" i="3"/>
  <c r="I1130" i="3"/>
  <c r="I1131" i="3"/>
  <c r="I1166" i="3"/>
  <c r="I1218" i="3"/>
  <c r="I868" i="3"/>
  <c r="I869" i="3"/>
  <c r="I870" i="3"/>
  <c r="I1183" i="3"/>
  <c r="I752" i="3"/>
  <c r="I753" i="3"/>
  <c r="I754" i="3"/>
  <c r="I823" i="3"/>
  <c r="I824" i="3"/>
  <c r="I825" i="3"/>
  <c r="I1027" i="3"/>
  <c r="I1028" i="3"/>
  <c r="I1067" i="3"/>
  <c r="I1068" i="3"/>
  <c r="I1069" i="3"/>
  <c r="I1070" i="3"/>
  <c r="I1132" i="3"/>
  <c r="I647" i="3"/>
  <c r="I648" i="3"/>
  <c r="I649" i="3"/>
  <c r="I983" i="3"/>
  <c r="I984" i="3"/>
  <c r="I985" i="3"/>
  <c r="I783" i="3"/>
  <c r="I784" i="3"/>
  <c r="I785" i="3"/>
  <c r="I941" i="3"/>
  <c r="I942" i="3"/>
  <c r="I943" i="3"/>
  <c r="I944" i="3"/>
  <c r="I945" i="3"/>
  <c r="I946" i="3"/>
  <c r="I723" i="3"/>
  <c r="I1219" i="3"/>
  <c r="I1220" i="3"/>
  <c r="I1221" i="3"/>
  <c r="I786" i="3"/>
  <c r="I689" i="3"/>
  <c r="I690" i="3"/>
  <c r="I826" i="3"/>
  <c r="I1222" i="3"/>
  <c r="I1133" i="3"/>
  <c r="I1134" i="3"/>
  <c r="I1135" i="3"/>
  <c r="I1136" i="3"/>
  <c r="I871" i="3"/>
  <c r="I872" i="3"/>
  <c r="I755" i="3"/>
  <c r="I756" i="3"/>
  <c r="I757" i="3"/>
  <c r="I827" i="3"/>
  <c r="I828" i="3"/>
  <c r="I829" i="3"/>
  <c r="I1029" i="3"/>
  <c r="I1071" i="3"/>
  <c r="I1072" i="3"/>
  <c r="I1073" i="3"/>
  <c r="I1074" i="3"/>
  <c r="I1075" i="3"/>
  <c r="I1137" i="3"/>
  <c r="I650" i="3"/>
  <c r="I651" i="3"/>
  <c r="I652" i="3"/>
  <c r="I787" i="3"/>
  <c r="I986" i="3"/>
  <c r="I987" i="3"/>
  <c r="I988" i="3"/>
  <c r="I1167" i="3"/>
  <c r="I830" i="3"/>
  <c r="I947" i="3"/>
  <c r="I948" i="3"/>
  <c r="I949" i="3"/>
  <c r="I1223" i="3"/>
  <c r="I1224" i="3"/>
  <c r="I1225" i="3"/>
  <c r="I1226" i="3"/>
  <c r="I691" i="3"/>
  <c r="I692" i="3"/>
  <c r="I898" i="3"/>
  <c r="I1168" i="3"/>
  <c r="I1169" i="3"/>
  <c r="I1138" i="3"/>
  <c r="I1139" i="3"/>
  <c r="I1140" i="3"/>
  <c r="I1141" i="3"/>
  <c r="I1184" i="3"/>
  <c r="I873" i="3"/>
  <c r="I758" i="3"/>
  <c r="I759" i="3"/>
  <c r="I950" i="3"/>
  <c r="I831" i="3"/>
  <c r="I1030" i="3"/>
  <c r="I1031" i="3"/>
  <c r="I832" i="3"/>
  <c r="I1076" i="3"/>
  <c r="I1077" i="3"/>
  <c r="I1078" i="3"/>
  <c r="I1079" i="3"/>
  <c r="I1080" i="3"/>
  <c r="I1185" i="3"/>
  <c r="I653" i="3"/>
  <c r="I654" i="3"/>
  <c r="I655" i="3"/>
  <c r="I788" i="3"/>
  <c r="I789" i="3"/>
  <c r="I790" i="3"/>
  <c r="I989" i="3"/>
  <c r="I990" i="3"/>
  <c r="I991" i="3"/>
  <c r="I833" i="3"/>
  <c r="I834" i="3"/>
  <c r="I1227" i="3"/>
  <c r="I724" i="3"/>
  <c r="I951" i="3"/>
  <c r="I952" i="3"/>
  <c r="I953" i="3"/>
  <c r="I954" i="3"/>
  <c r="I955" i="3"/>
  <c r="I1228" i="3"/>
  <c r="I1229" i="3"/>
  <c r="I693" i="3"/>
  <c r="I694" i="3"/>
  <c r="I899" i="3"/>
  <c r="I709" i="3"/>
  <c r="I1170" i="3"/>
  <c r="I1142" i="3"/>
  <c r="I1143" i="3"/>
  <c r="I1144" i="3"/>
  <c r="I1145" i="3"/>
  <c r="I1186" i="3"/>
  <c r="I1187" i="3"/>
  <c r="I874" i="3"/>
  <c r="I875" i="3"/>
  <c r="I876" i="3"/>
  <c r="I760" i="3"/>
  <c r="I761" i="3"/>
  <c r="I1230" i="3"/>
  <c r="I1032" i="3"/>
  <c r="I1033" i="3"/>
  <c r="I835" i="3"/>
  <c r="I836" i="3"/>
  <c r="I837" i="3"/>
  <c r="I838" i="3"/>
  <c r="I1081" i="3"/>
  <c r="I1082" i="3"/>
  <c r="I1083" i="3"/>
  <c r="I1084" i="3"/>
  <c r="I1085" i="3"/>
  <c r="I656" i="3"/>
  <c r="I657" i="3"/>
  <c r="I658" i="3"/>
  <c r="I659" i="3"/>
  <c r="I791" i="3"/>
  <c r="I992" i="3"/>
  <c r="I993" i="3"/>
  <c r="I994" i="3"/>
  <c r="I995" i="3"/>
  <c r="I1606" i="3"/>
  <c r="I1607" i="3"/>
  <c r="I1256" i="3"/>
  <c r="I1257" i="3"/>
  <c r="I1258" i="3"/>
  <c r="I1286" i="3"/>
  <c r="I1711" i="3"/>
  <c r="I1712" i="3"/>
  <c r="I1269" i="3"/>
  <c r="I1427" i="3"/>
  <c r="I1277" i="3"/>
  <c r="I1961" i="3"/>
  <c r="I1737" i="3"/>
  <c r="I1738" i="3"/>
  <c r="I1739" i="3"/>
  <c r="I1740" i="3"/>
  <c r="I1515" i="3"/>
  <c r="I1516" i="3"/>
  <c r="I1517" i="3"/>
  <c r="I2329" i="3"/>
  <c r="I1976" i="3"/>
  <c r="I1977" i="3"/>
  <c r="I1978" i="3"/>
  <c r="I1979" i="3"/>
  <c r="I2009" i="3"/>
  <c r="I2054" i="3"/>
  <c r="I2085" i="3"/>
  <c r="I2086" i="3"/>
  <c r="I2087" i="3"/>
  <c r="I2088" i="3"/>
  <c r="I2432" i="3"/>
  <c r="I2433" i="3"/>
  <c r="I2434" i="3"/>
  <c r="I2435" i="3"/>
  <c r="I2436" i="3"/>
  <c r="I2103" i="3"/>
  <c r="I2148" i="3"/>
  <c r="I2000" i="3"/>
  <c r="I2180" i="3"/>
  <c r="I2181" i="3"/>
  <c r="I2182" i="3"/>
  <c r="I2183" i="3"/>
  <c r="I2184" i="3"/>
  <c r="I2185" i="3"/>
  <c r="I2186" i="3"/>
  <c r="I2187" i="3"/>
  <c r="I2188" i="3"/>
  <c r="I2543" i="3"/>
  <c r="I2544" i="3"/>
  <c r="I2691" i="3"/>
  <c r="I2692" i="3"/>
  <c r="I2693" i="3"/>
  <c r="I2462" i="3"/>
  <c r="I2463" i="3"/>
  <c r="I2464" i="3"/>
  <c r="I2465" i="3"/>
  <c r="I2466" i="3"/>
  <c r="I2467" i="3"/>
  <c r="I2468" i="3"/>
  <c r="I2245" i="3"/>
  <c r="I2246" i="3"/>
  <c r="I2247" i="3"/>
  <c r="I2248" i="3"/>
  <c r="I2249" i="3"/>
  <c r="I901" i="3"/>
  <c r="I615" i="3"/>
  <c r="I616" i="3"/>
  <c r="I668" i="3"/>
  <c r="I669" i="3"/>
  <c r="I999" i="3"/>
  <c r="I1000" i="3"/>
  <c r="I1001" i="3"/>
  <c r="I1334" i="3"/>
  <c r="I1335" i="3"/>
  <c r="I1367" i="3"/>
  <c r="I1400" i="3"/>
  <c r="I1270" i="3"/>
  <c r="I1456" i="3"/>
  <c r="I1457" i="3"/>
  <c r="I1458" i="3"/>
  <c r="I1813" i="3"/>
  <c r="I1436" i="3"/>
  <c r="I1962" i="3"/>
  <c r="I1963" i="3"/>
  <c r="I1518" i="3"/>
  <c r="I2330" i="3"/>
  <c r="I2331" i="3"/>
  <c r="I2332" i="3"/>
  <c r="I2333" i="3"/>
  <c r="I2334" i="3"/>
  <c r="I2335" i="3"/>
  <c r="I2336" i="3"/>
  <c r="I1980" i="3"/>
  <c r="I1981" i="3"/>
  <c r="I1982" i="3"/>
  <c r="I1983" i="3"/>
  <c r="I1984" i="3"/>
  <c r="I1985" i="3"/>
  <c r="I2010" i="3"/>
  <c r="I2011" i="3"/>
  <c r="I2524" i="3"/>
  <c r="I2703" i="3"/>
  <c r="I2055" i="3"/>
  <c r="I2056" i="3"/>
  <c r="I2057" i="3"/>
  <c r="I2058" i="3"/>
  <c r="I2059" i="3"/>
  <c r="I2060" i="3"/>
  <c r="I2307" i="3"/>
  <c r="I2437" i="3"/>
  <c r="I2438" i="3"/>
  <c r="I2439" i="3"/>
  <c r="I2440" i="3"/>
  <c r="I2441" i="3"/>
  <c r="I2442" i="3"/>
  <c r="I2443" i="3"/>
  <c r="I2444" i="3"/>
  <c r="I2104" i="3"/>
  <c r="I2105" i="3"/>
  <c r="I2106" i="3"/>
  <c r="I2107" i="3"/>
  <c r="I2108" i="3"/>
  <c r="I2109" i="3"/>
  <c r="I1992" i="3"/>
  <c r="I1993" i="3"/>
  <c r="I1994" i="3"/>
  <c r="I2311" i="3"/>
  <c r="I2312" i="3"/>
  <c r="I2149" i="3"/>
  <c r="I2150" i="3"/>
  <c r="I2151" i="3"/>
  <c r="I2152" i="3"/>
  <c r="I2153" i="3"/>
  <c r="I2154" i="3"/>
  <c r="I2155" i="3"/>
  <c r="I2001" i="3"/>
  <c r="I2002" i="3"/>
  <c r="I2003" i="3"/>
  <c r="I2189" i="3"/>
  <c r="I2190" i="3"/>
  <c r="I2191" i="3"/>
  <c r="I2192" i="3"/>
  <c r="I2193" i="3"/>
  <c r="I2194" i="3"/>
  <c r="I2195" i="3"/>
  <c r="I2545" i="3"/>
  <c r="I2546" i="3"/>
  <c r="I2694" i="3"/>
  <c r="I2695" i="3"/>
  <c r="I2541" i="3"/>
  <c r="I2643" i="3"/>
  <c r="I2644" i="3"/>
  <c r="I2645" i="3"/>
  <c r="I2469" i="3"/>
  <c r="I2470" i="3"/>
  <c r="I2471" i="3"/>
  <c r="I2620" i="3"/>
  <c r="I902" i="3"/>
  <c r="I903" i="3"/>
  <c r="I904" i="3"/>
  <c r="I842" i="3"/>
  <c r="I617" i="3"/>
  <c r="I1035" i="3"/>
  <c r="I1036" i="3"/>
  <c r="I670" i="3"/>
  <c r="I1002" i="3"/>
  <c r="I792" i="3"/>
  <c r="I1246" i="3"/>
  <c r="I1287" i="3"/>
  <c r="I1288" i="3"/>
  <c r="I1336" i="3"/>
  <c r="I1278" i="3"/>
  <c r="I1459" i="3"/>
  <c r="I1460" i="3"/>
  <c r="I1461" i="3"/>
  <c r="I1462" i="3"/>
  <c r="I1463" i="3"/>
  <c r="I1464" i="3"/>
  <c r="I1465" i="3"/>
  <c r="I1964" i="3"/>
  <c r="I1741" i="3"/>
  <c r="I1742" i="3"/>
  <c r="I1888" i="3"/>
  <c r="I1519" i="3"/>
  <c r="I699" i="3"/>
  <c r="I905" i="3"/>
  <c r="I618" i="3"/>
  <c r="I762" i="3"/>
  <c r="I843" i="3"/>
  <c r="I844" i="3"/>
  <c r="I845" i="3"/>
  <c r="I1003" i="3"/>
  <c r="I1004" i="3"/>
  <c r="I793" i="3"/>
  <c r="I1608" i="3"/>
  <c r="I1609" i="3"/>
  <c r="I1259" i="3"/>
  <c r="I1260" i="3"/>
  <c r="I1337" i="3"/>
  <c r="I1338" i="3"/>
  <c r="I1713" i="3"/>
  <c r="I1714" i="3"/>
  <c r="I1379" i="3"/>
  <c r="I1380" i="3"/>
  <c r="I1271" i="3"/>
  <c r="I1279" i="3"/>
  <c r="I1466" i="3"/>
  <c r="I1810" i="3"/>
  <c r="I1743" i="3"/>
  <c r="I1520" i="3"/>
  <c r="I700" i="3"/>
  <c r="I712" i="3"/>
  <c r="I713" i="3"/>
  <c r="I889" i="3"/>
  <c r="I671" i="3"/>
  <c r="I1005" i="3"/>
  <c r="I1247" i="3"/>
  <c r="I1261" i="3"/>
  <c r="I1262" i="3"/>
  <c r="I1799" i="3"/>
  <c r="I1715" i="3"/>
  <c r="I1716" i="3"/>
  <c r="I1717" i="3"/>
  <c r="I1718" i="3"/>
  <c r="I1381" i="3"/>
  <c r="I1382" i="3"/>
  <c r="I1428" i="3"/>
  <c r="I1280" i="3"/>
  <c r="I1467" i="3"/>
  <c r="I1468" i="3"/>
  <c r="I1521" i="3"/>
  <c r="I906" i="3"/>
  <c r="I1006" i="3"/>
  <c r="I907" i="3"/>
  <c r="I714" i="3"/>
  <c r="I715" i="3"/>
  <c r="I1197" i="3"/>
  <c r="I890" i="3"/>
  <c r="I1007" i="3"/>
  <c r="I794" i="3"/>
  <c r="I1037" i="3"/>
  <c r="I1248" i="3"/>
  <c r="I701" i="3"/>
  <c r="I908" i="3"/>
  <c r="I909" i="3"/>
  <c r="I619" i="3"/>
  <c r="I846" i="3"/>
  <c r="I1008" i="3"/>
  <c r="I1009" i="3"/>
  <c r="I1249" i="3"/>
  <c r="I910" i="3"/>
  <c r="I716" i="3"/>
  <c r="I795" i="3"/>
  <c r="I620" i="3"/>
  <c r="I1173" i="3"/>
  <c r="I1038" i="3"/>
  <c r="I1010" i="3"/>
  <c r="I911" i="3"/>
  <c r="I621" i="3"/>
  <c r="I672" i="3"/>
  <c r="I1250" i="3"/>
  <c r="I912" i="3"/>
  <c r="I622" i="3"/>
  <c r="I796" i="3"/>
  <c r="I847" i="3"/>
  <c r="I797" i="3"/>
  <c r="I1011" i="3"/>
  <c r="I2527" i="3"/>
  <c r="I2012" i="3"/>
  <c r="I2698" i="3"/>
  <c r="K2698" i="3" s="1"/>
  <c r="I1795" i="3"/>
  <c r="I1669" i="3"/>
  <c r="I1172" i="3"/>
  <c r="K1172" i="3" s="1"/>
  <c r="I1973" i="3"/>
  <c r="I1328" i="3"/>
  <c r="I1329" i="3"/>
  <c r="I1524" i="3"/>
  <c r="I1359" i="3"/>
  <c r="I1360" i="3"/>
  <c r="I1361" i="3"/>
  <c r="I1566" i="3"/>
  <c r="I1567" i="3"/>
  <c r="I1533" i="3"/>
  <c r="I1534" i="3"/>
  <c r="I1393" i="3"/>
  <c r="I1394" i="3"/>
  <c r="I1431" i="3"/>
  <c r="I1861" i="3"/>
  <c r="I1947" i="3"/>
  <c r="I1948" i="3"/>
  <c r="I1949" i="3"/>
  <c r="I1950" i="3"/>
  <c r="I1805" i="3"/>
  <c r="I1806" i="3"/>
  <c r="I1903" i="3"/>
  <c r="I1904" i="3"/>
  <c r="I1905" i="3"/>
  <c r="I1906" i="3"/>
  <c r="I1735" i="3"/>
  <c r="I1648" i="3"/>
  <c r="I1883" i="3"/>
  <c r="I1884" i="3"/>
  <c r="I1512" i="3"/>
  <c r="I1513" i="3"/>
  <c r="I2523" i="3"/>
  <c r="I2528" i="3"/>
  <c r="I2702" i="3"/>
  <c r="I2047" i="3"/>
  <c r="I2048" i="3"/>
  <c r="I2250" i="3"/>
  <c r="I2251" i="3"/>
  <c r="I2252" i="3"/>
  <c r="I2253" i="3"/>
  <c r="I2254" i="3"/>
  <c r="I2075" i="3"/>
  <c r="I2076" i="3"/>
  <c r="I2292" i="3"/>
  <c r="I2293" i="3"/>
  <c r="I2294" i="3"/>
  <c r="I2295" i="3"/>
  <c r="I2296" i="3"/>
  <c r="I2297" i="3"/>
  <c r="I2298" i="3"/>
  <c r="I2299" i="3"/>
  <c r="I2300" i="3"/>
  <c r="I2301" i="3"/>
  <c r="I2259" i="3"/>
  <c r="I2260" i="3"/>
  <c r="I2261" i="3"/>
  <c r="I2118" i="3"/>
  <c r="I2119" i="3"/>
  <c r="I2120" i="3"/>
  <c r="I2102" i="3"/>
  <c r="I2309" i="3"/>
  <c r="I2310" i="3"/>
  <c r="I2177" i="3"/>
  <c r="I2178" i="3"/>
  <c r="I2595" i="3"/>
  <c r="I2515" i="3"/>
  <c r="I2516" i="3"/>
  <c r="I2678" i="3"/>
  <c r="I2679" i="3"/>
  <c r="I2680" i="3"/>
  <c r="I2681" i="3"/>
  <c r="I2682" i="3"/>
  <c r="I2683" i="3"/>
  <c r="I2684" i="3"/>
  <c r="I2685" i="3"/>
  <c r="I2533" i="3"/>
  <c r="I2534" i="3"/>
  <c r="I2535" i="3"/>
  <c r="I2536" i="3"/>
  <c r="I2537" i="3"/>
  <c r="I2627" i="3"/>
  <c r="I2628" i="3"/>
  <c r="I2629" i="3"/>
  <c r="I2630" i="3"/>
  <c r="I2631" i="3"/>
  <c r="I2632" i="3"/>
  <c r="I2633" i="3"/>
  <c r="I2634" i="3"/>
  <c r="I2459" i="3"/>
  <c r="I2391" i="3"/>
  <c r="I2392" i="3"/>
  <c r="I2393" i="3"/>
  <c r="I2380" i="3"/>
  <c r="I2381" i="3"/>
  <c r="I2382" i="3"/>
  <c r="I2383" i="3"/>
  <c r="I2240" i="3"/>
  <c r="I2241" i="3"/>
  <c r="I1092" i="3"/>
  <c r="I877" i="3"/>
  <c r="I878" i="3"/>
  <c r="I725" i="3"/>
  <c r="I956" i="3"/>
  <c r="I1231" i="3"/>
  <c r="I726" i="3"/>
  <c r="I1232" i="3"/>
  <c r="I1525" i="3"/>
  <c r="I1526" i="3"/>
  <c r="I1362" i="3"/>
  <c r="I1363" i="3"/>
  <c r="I1568" i="3"/>
  <c r="I1569" i="3"/>
  <c r="I1570" i="3"/>
  <c r="I1395" i="3"/>
  <c r="I1584" i="3"/>
  <c r="I1585" i="3"/>
  <c r="I1454" i="3"/>
  <c r="I1862" i="3"/>
  <c r="I1951" i="3"/>
  <c r="I1952" i="3"/>
  <c r="I1953" i="3"/>
  <c r="I1954" i="3"/>
  <c r="I1664" i="3"/>
  <c r="I1649" i="3"/>
  <c r="I1650" i="3"/>
  <c r="I1651" i="3"/>
  <c r="I1885" i="3"/>
  <c r="I2092" i="3"/>
  <c r="I2093" i="3"/>
  <c r="I2529" i="3"/>
  <c r="I2530" i="3"/>
  <c r="I2049" i="3"/>
  <c r="I2050" i="3"/>
  <c r="I2051" i="3"/>
  <c r="I2052" i="3"/>
  <c r="I2053" i="3"/>
  <c r="I2255" i="3"/>
  <c r="I2256" i="3"/>
  <c r="I2257" i="3"/>
  <c r="I2258" i="3"/>
  <c r="I2077" i="3"/>
  <c r="I2078" i="3"/>
  <c r="I2079" i="3"/>
  <c r="I2080" i="3"/>
  <c r="I2081" i="3"/>
  <c r="I2082" i="3"/>
  <c r="I2083" i="3"/>
  <c r="I2084" i="3"/>
  <c r="I2302" i="3"/>
  <c r="I2303" i="3"/>
  <c r="I2304" i="3"/>
  <c r="I2305" i="3"/>
  <c r="I2306" i="3"/>
  <c r="I2262" i="3"/>
  <c r="I2263" i="3"/>
  <c r="I2264" i="3"/>
  <c r="I2121" i="3"/>
  <c r="I2122" i="3"/>
  <c r="I2123" i="3"/>
  <c r="I2124" i="3"/>
  <c r="I2179" i="3"/>
  <c r="I2596" i="3"/>
  <c r="I2517" i="3"/>
  <c r="I2518" i="3"/>
  <c r="I2519" i="3"/>
  <c r="I2520" i="3"/>
  <c r="I2521" i="3"/>
  <c r="I2686" i="3"/>
  <c r="I2687" i="3"/>
  <c r="I2688" i="3"/>
  <c r="I2689" i="3"/>
  <c r="I2538" i="3"/>
  <c r="I2539" i="3"/>
  <c r="I2635" i="3"/>
  <c r="I2636" i="3"/>
  <c r="I2637" i="3"/>
  <c r="I2638" i="3"/>
  <c r="I2639" i="3"/>
  <c r="I2460" i="3"/>
  <c r="I2461" i="3"/>
  <c r="I2394" i="3"/>
  <c r="I2395" i="3"/>
  <c r="I2384" i="3"/>
  <c r="I2385" i="3"/>
  <c r="I2386" i="3"/>
  <c r="I2616" i="3"/>
  <c r="I2617" i="3"/>
  <c r="I2242" i="3"/>
  <c r="I2243" i="3"/>
  <c r="I2244" i="3"/>
  <c r="I695" i="3"/>
  <c r="I1146" i="3"/>
  <c r="I1233" i="3"/>
  <c r="I879" i="3"/>
  <c r="I880" i="3"/>
  <c r="I1188" i="3"/>
  <c r="I1189" i="3"/>
  <c r="I1190" i="3"/>
  <c r="I839" i="3"/>
  <c r="I1330" i="3"/>
  <c r="I1331" i="3"/>
  <c r="I1527" i="3"/>
  <c r="I1528" i="3"/>
  <c r="I1364" i="3"/>
  <c r="I1571" i="3"/>
  <c r="I1572" i="3"/>
  <c r="I1535" i="3"/>
  <c r="I1396" i="3"/>
  <c r="I1432" i="3"/>
  <c r="I1863" i="3"/>
  <c r="I1792" i="3"/>
  <c r="I1793" i="3"/>
  <c r="I1955" i="3"/>
  <c r="I1956" i="3"/>
  <c r="I1807" i="3"/>
  <c r="I1907" i="3"/>
  <c r="I1908" i="3"/>
  <c r="I1665" i="3"/>
  <c r="I1652" i="3"/>
  <c r="I1653" i="3"/>
  <c r="I1654" i="3"/>
  <c r="I1655" i="3"/>
  <c r="I1886" i="3"/>
  <c r="I1171" i="3"/>
  <c r="I1093" i="3"/>
  <c r="I881" i="3"/>
  <c r="I957" i="3"/>
  <c r="I1234" i="3"/>
  <c r="I1235" i="3"/>
  <c r="I1236" i="3"/>
  <c r="I727" i="3"/>
  <c r="I1529" i="3"/>
  <c r="I1530" i="3"/>
  <c r="I1365" i="3"/>
  <c r="I1573" i="3"/>
  <c r="I1574" i="3"/>
  <c r="I1575" i="3"/>
  <c r="I1536" i="3"/>
  <c r="I1397" i="3"/>
  <c r="I1398" i="3"/>
  <c r="I1864" i="3"/>
  <c r="I1957" i="3"/>
  <c r="I1958" i="3"/>
  <c r="I1808" i="3"/>
  <c r="I1909" i="3"/>
  <c r="I1910" i="3"/>
  <c r="I1911" i="3"/>
  <c r="I1666" i="3"/>
  <c r="I1656" i="3"/>
  <c r="I728" i="3"/>
  <c r="I1094" i="3"/>
  <c r="I1191" i="3"/>
  <c r="I1192" i="3"/>
  <c r="I958" i="3"/>
  <c r="I1237" i="3"/>
  <c r="I1332" i="3"/>
  <c r="I1333" i="3"/>
  <c r="I1531" i="3"/>
  <c r="I1366" i="3"/>
  <c r="I1576" i="3"/>
  <c r="I1577" i="3"/>
  <c r="I1578" i="3"/>
  <c r="I1579" i="3"/>
  <c r="I1537" i="3"/>
  <c r="I1399" i="3"/>
  <c r="I1455" i="3"/>
  <c r="I1433" i="3"/>
  <c r="I1865" i="3"/>
  <c r="I1959" i="3"/>
  <c r="I1960" i="3"/>
  <c r="I1912" i="3"/>
  <c r="I1667" i="3"/>
  <c r="I1657" i="3"/>
  <c r="I1658" i="3"/>
  <c r="I1659" i="3"/>
  <c r="I1514" i="3"/>
  <c r="I729" i="3"/>
  <c r="I1147" i="3"/>
  <c r="I1095" i="3"/>
  <c r="I882" i="3"/>
  <c r="I1193" i="3"/>
  <c r="I1194" i="3"/>
  <c r="I660" i="3"/>
  <c r="I959" i="3"/>
  <c r="I1238" i="3"/>
  <c r="I1239" i="3"/>
  <c r="I1240" i="3"/>
  <c r="I1241" i="3"/>
  <c r="I696" i="3"/>
  <c r="I697" i="3"/>
  <c r="I1086" i="3"/>
  <c r="I960" i="3"/>
  <c r="I961" i="3"/>
  <c r="I1242" i="3"/>
  <c r="I730" i="3"/>
  <c r="I1243" i="3"/>
  <c r="I883" i="3"/>
  <c r="I840" i="3"/>
  <c r="I1195" i="3"/>
  <c r="I1087" i="3"/>
  <c r="I661" i="3"/>
  <c r="I662" i="3"/>
  <c r="I1096" i="3"/>
  <c r="I884" i="3"/>
  <c r="I663" i="3"/>
  <c r="I664" i="3"/>
  <c r="I996" i="3"/>
  <c r="I962" i="3"/>
  <c r="I1244" i="3"/>
  <c r="I698" i="3"/>
  <c r="I710" i="3"/>
  <c r="I1097" i="3"/>
  <c r="I1148" i="3"/>
  <c r="I885" i="3"/>
  <c r="I886" i="3"/>
  <c r="I887" i="3"/>
  <c r="I841" i="3"/>
  <c r="I665" i="3"/>
  <c r="I1149" i="3"/>
  <c r="I888" i="3"/>
  <c r="I666" i="3"/>
  <c r="I1580" i="3"/>
  <c r="I1587" i="3"/>
  <c r="I1814" i="3"/>
  <c r="I1437" i="3"/>
  <c r="I1965" i="3"/>
  <c r="I1916" i="3"/>
  <c r="I1522" i="3"/>
  <c r="I2094" i="3"/>
  <c r="I2525" i="3"/>
  <c r="I2704" i="3"/>
  <c r="I2089" i="3"/>
  <c r="I2125" i="3"/>
  <c r="I2126" i="3"/>
  <c r="I2313" i="3"/>
  <c r="I2196" i="3"/>
  <c r="I2161" i="3"/>
  <c r="I2162" i="3"/>
  <c r="I2696" i="3"/>
  <c r="I2697" i="3"/>
  <c r="I2646" i="3"/>
  <c r="I1383" i="3"/>
  <c r="I2526" i="3"/>
  <c r="I2061" i="3"/>
  <c r="I2090" i="3"/>
  <c r="I2445" i="3"/>
  <c r="I2127" i="3"/>
  <c r="I2110" i="3"/>
  <c r="I2314" i="3"/>
  <c r="I2197" i="3"/>
  <c r="I2198" i="3"/>
  <c r="I2199" i="3"/>
  <c r="I2163" i="3"/>
  <c r="I2164" i="3"/>
  <c r="I2647" i="3"/>
  <c r="I1794" i="3"/>
  <c r="I731" i="3"/>
  <c r="I717" i="3"/>
  <c r="I1469" i="3"/>
  <c r="I1470" i="3"/>
  <c r="I1815" i="3"/>
  <c r="I1198" i="3"/>
  <c r="I1471" i="3"/>
  <c r="I1472" i="3"/>
  <c r="I1966" i="3"/>
  <c r="I1744" i="3"/>
  <c r="I1889" i="3"/>
  <c r="I732" i="3"/>
  <c r="I1199" i="3"/>
  <c r="I1088" i="3"/>
  <c r="I733" i="3"/>
  <c r="I1099" i="3"/>
  <c r="I1200" i="3"/>
  <c r="I734" i="3"/>
  <c r="I1012" i="3"/>
  <c r="J2531" i="3"/>
  <c r="J1289" i="3"/>
  <c r="J1523" i="3"/>
  <c r="J1384" i="3"/>
  <c r="J1919" i="3"/>
  <c r="J1917" i="3"/>
  <c r="J1801" i="3"/>
  <c r="J1660" i="3"/>
  <c r="J2091" i="3"/>
  <c r="J2111" i="3"/>
  <c r="J2112" i="3"/>
  <c r="J2651" i="3"/>
  <c r="J2648" i="3"/>
  <c r="J2649" i="3"/>
  <c r="J2621" i="3"/>
  <c r="J2622" i="3"/>
  <c r="J2623" i="3"/>
  <c r="J1089" i="3"/>
  <c r="J1174" i="3"/>
  <c r="J1178" i="3"/>
  <c r="J1532" i="3"/>
  <c r="J1385" i="3"/>
  <c r="J1429" i="3"/>
  <c r="J2013" i="3"/>
  <c r="J2062" i="3"/>
  <c r="J2266" i="3"/>
  <c r="J2265" i="3"/>
  <c r="J2114" i="3"/>
  <c r="J2113" i="3"/>
  <c r="J2650" i="3"/>
  <c r="J2532" i="3"/>
  <c r="J2624" i="3"/>
  <c r="J2625" i="3"/>
  <c r="J2387" i="3"/>
  <c r="J1150" i="3"/>
  <c r="J1100" i="3"/>
  <c r="J720" i="3"/>
  <c r="J1430" i="3"/>
  <c r="J1918" i="3"/>
  <c r="J1890" i="3"/>
  <c r="J1745" i="3"/>
  <c r="J1920" i="3"/>
  <c r="J1891" i="3"/>
  <c r="J718" i="3"/>
  <c r="J1368" i="3"/>
  <c r="J1921" i="3"/>
  <c r="J719" i="3"/>
  <c r="J1151" i="3"/>
  <c r="J1175" i="3"/>
  <c r="J1176" i="3"/>
  <c r="J1091" i="3"/>
  <c r="J623" i="3"/>
  <c r="J673" i="3"/>
  <c r="J848" i="3"/>
  <c r="J1177" i="3"/>
  <c r="J1090" i="3"/>
  <c r="J1152" i="3"/>
  <c r="J1809" i="3"/>
  <c r="J1913" i="3"/>
  <c r="J2542" i="3"/>
  <c r="J2156" i="3"/>
  <c r="J2157" i="3"/>
  <c r="J2158" i="3"/>
  <c r="J2640" i="3"/>
  <c r="J1668" i="3"/>
  <c r="J2159" i="3"/>
  <c r="J2160" i="3"/>
  <c r="J2540" i="3"/>
  <c r="J2642" i="3"/>
  <c r="J2641" i="3"/>
  <c r="J2618" i="3"/>
  <c r="J2619" i="3"/>
  <c r="J1098" i="3"/>
  <c r="J1914" i="3"/>
  <c r="J667" i="3"/>
  <c r="J1245" i="3"/>
  <c r="J1434" i="3"/>
  <c r="J1435" i="3"/>
  <c r="J1812" i="3"/>
  <c r="J1915" i="3"/>
  <c r="J711" i="3"/>
  <c r="J997" i="3"/>
  <c r="J1196" i="3"/>
  <c r="J998" i="3"/>
  <c r="J1254" i="3"/>
  <c r="J1255" i="3"/>
  <c r="J1281" i="3"/>
  <c r="J1586" i="3"/>
  <c r="J1438" i="3"/>
  <c r="J1995" i="3"/>
  <c r="J1998" i="3"/>
  <c r="J1999" i="3"/>
  <c r="J2165" i="3"/>
  <c r="J2328" i="3"/>
  <c r="J2008" i="3"/>
  <c r="J2690" i="3"/>
  <c r="J613" i="3"/>
  <c r="J1605" i="3"/>
  <c r="J1967" i="3"/>
  <c r="J1811" i="3"/>
  <c r="J1736" i="3"/>
  <c r="J763" i="3"/>
  <c r="J1887" i="3"/>
  <c r="J614" i="3"/>
  <c r="J735" i="3"/>
  <c r="J1800" i="3"/>
  <c r="J1034" i="3"/>
  <c r="J900" i="3"/>
  <c r="J1588" i="3"/>
  <c r="J1589" i="3"/>
  <c r="J1590" i="3"/>
  <c r="J1591" i="3"/>
  <c r="J1592" i="3"/>
  <c r="J1593" i="3"/>
  <c r="J1594" i="3"/>
  <c r="J1595" i="3"/>
  <c r="J1251" i="3"/>
  <c r="J1282" i="3"/>
  <c r="J1283" i="3"/>
  <c r="J1796" i="3"/>
  <c r="J1797" i="3"/>
  <c r="J1968" i="3"/>
  <c r="J1969" i="3"/>
  <c r="J1970" i="3"/>
  <c r="J1290" i="3"/>
  <c r="J1291" i="3"/>
  <c r="J1292" i="3"/>
  <c r="J1293" i="3"/>
  <c r="J1294" i="3"/>
  <c r="J1295" i="3"/>
  <c r="J1296" i="3"/>
  <c r="J1339" i="3"/>
  <c r="J1340" i="3"/>
  <c r="J1341" i="3"/>
  <c r="J1538" i="3"/>
  <c r="J1539" i="3"/>
  <c r="J1540" i="3"/>
  <c r="J1541" i="3"/>
  <c r="J1542" i="3"/>
  <c r="J1543" i="3"/>
  <c r="J1670" i="3"/>
  <c r="J1671" i="3"/>
  <c r="J1672" i="3"/>
  <c r="J1673" i="3"/>
  <c r="J1674" i="3"/>
  <c r="J1675" i="3"/>
  <c r="J1676" i="3"/>
  <c r="J1677" i="3"/>
  <c r="J1386" i="3"/>
  <c r="J1369" i="3"/>
  <c r="J1370" i="3"/>
  <c r="J1371" i="3"/>
  <c r="J1372" i="3"/>
  <c r="J1263" i="3"/>
  <c r="J1401" i="3"/>
  <c r="J1402" i="3"/>
  <c r="J1403" i="3"/>
  <c r="J1404" i="3"/>
  <c r="J1405" i="3"/>
  <c r="J1272" i="3"/>
  <c r="J1439" i="3"/>
  <c r="J1440" i="3"/>
  <c r="J1441" i="3"/>
  <c r="J1442" i="3"/>
  <c r="J1443" i="3"/>
  <c r="J1444" i="3"/>
  <c r="J1816" i="3"/>
  <c r="J1817" i="3"/>
  <c r="J1818" i="3"/>
  <c r="J1819" i="3"/>
  <c r="J1820" i="3"/>
  <c r="J1821" i="3"/>
  <c r="J1822" i="3"/>
  <c r="J1823" i="3"/>
  <c r="J1824" i="3"/>
  <c r="J1746" i="3"/>
  <c r="J1747" i="3"/>
  <c r="J1748" i="3"/>
  <c r="J1749" i="3"/>
  <c r="J1750" i="3"/>
  <c r="J1751" i="3"/>
  <c r="J1752" i="3"/>
  <c r="J1753" i="3"/>
  <c r="J1754" i="3"/>
  <c r="J1755" i="3"/>
  <c r="J1922" i="3"/>
  <c r="J1923" i="3"/>
  <c r="J1802" i="3"/>
  <c r="J1892" i="3"/>
  <c r="J1893" i="3"/>
  <c r="J1894" i="3"/>
  <c r="J1895" i="3"/>
  <c r="J1719" i="3"/>
  <c r="J1720" i="3"/>
  <c r="J1721" i="3"/>
  <c r="J1722" i="3"/>
  <c r="J1723" i="3"/>
  <c r="J1724" i="3"/>
  <c r="J1661" i="3"/>
  <c r="J1610" i="3"/>
  <c r="J1611" i="3"/>
  <c r="J1612" i="3"/>
  <c r="J1613" i="3"/>
  <c r="J1614" i="3"/>
  <c r="J1615" i="3"/>
  <c r="J1616" i="3"/>
  <c r="J1617" i="3"/>
  <c r="J1618" i="3"/>
  <c r="J1866" i="3"/>
  <c r="J1867" i="3"/>
  <c r="J1868" i="3"/>
  <c r="J1473" i="3"/>
  <c r="J1474" i="3"/>
  <c r="J1475" i="3"/>
  <c r="J1476" i="3"/>
  <c r="J2315" i="3"/>
  <c r="J2316" i="3"/>
  <c r="J2317" i="3"/>
  <c r="J2318" i="3"/>
  <c r="J2319" i="3"/>
  <c r="J2320" i="3"/>
  <c r="J2321" i="3"/>
  <c r="J2322" i="3"/>
  <c r="J2323" i="3"/>
  <c r="J2324" i="3"/>
  <c r="J1974" i="3"/>
  <c r="J1975" i="3"/>
  <c r="J2004" i="3"/>
  <c r="J2005" i="3"/>
  <c r="J2006" i="3"/>
  <c r="J2522" i="3"/>
  <c r="J2699" i="3"/>
  <c r="J2700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63" i="3"/>
  <c r="J2064" i="3"/>
  <c r="J2065" i="3"/>
  <c r="J2066" i="3"/>
  <c r="J2067" i="3"/>
  <c r="J2068" i="3"/>
  <c r="J2069" i="3"/>
  <c r="J2070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115" i="3"/>
  <c r="J2116" i="3"/>
  <c r="J2095" i="3"/>
  <c r="J2096" i="3"/>
  <c r="J2097" i="3"/>
  <c r="J2098" i="3"/>
  <c r="J2099" i="3"/>
  <c r="J2100" i="3"/>
  <c r="J1986" i="3"/>
  <c r="J1987" i="3"/>
  <c r="J1988" i="3"/>
  <c r="J1989" i="3"/>
  <c r="J1990" i="3"/>
  <c r="J2308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1996" i="3"/>
  <c r="J2166" i="3"/>
  <c r="J2167" i="3"/>
  <c r="J2168" i="3"/>
  <c r="J2169" i="3"/>
  <c r="J2170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652" i="3"/>
  <c r="J2653" i="3"/>
  <c r="J2654" i="3"/>
  <c r="J2655" i="3"/>
  <c r="J2656" i="3"/>
  <c r="J2657" i="3"/>
  <c r="J2658" i="3"/>
  <c r="J2659" i="3"/>
  <c r="J2660" i="3"/>
  <c r="J2626" i="3"/>
  <c r="J2446" i="3"/>
  <c r="J2447" i="3"/>
  <c r="J2448" i="3"/>
  <c r="J2449" i="3"/>
  <c r="J2450" i="3"/>
  <c r="J2388" i="3"/>
  <c r="J2389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1013" i="3"/>
  <c r="J1101" i="3"/>
  <c r="J1102" i="3"/>
  <c r="J1103" i="3"/>
  <c r="J1104" i="3"/>
  <c r="J891" i="3"/>
  <c r="J892" i="3"/>
  <c r="J798" i="3"/>
  <c r="J702" i="3"/>
  <c r="J703" i="3"/>
  <c r="J799" i="3"/>
  <c r="J1153" i="3"/>
  <c r="J1154" i="3"/>
  <c r="J1155" i="3"/>
  <c r="J849" i="3"/>
  <c r="J850" i="3"/>
  <c r="J851" i="3"/>
  <c r="J1179" i="3"/>
  <c r="J1105" i="3"/>
  <c r="J800" i="3"/>
  <c r="J736" i="3"/>
  <c r="J737" i="3"/>
  <c r="J738" i="3"/>
  <c r="J801" i="3"/>
  <c r="J913" i="3"/>
  <c r="J1039" i="3"/>
  <c r="J1040" i="3"/>
  <c r="J1041" i="3"/>
  <c r="J1042" i="3"/>
  <c r="J1043" i="3"/>
  <c r="J1014" i="3"/>
  <c r="J1015" i="3"/>
  <c r="J624" i="3"/>
  <c r="J625" i="3"/>
  <c r="J626" i="3"/>
  <c r="J963" i="3"/>
  <c r="J964" i="3"/>
  <c r="J764" i="3"/>
  <c r="J765" i="3"/>
  <c r="J766" i="3"/>
  <c r="J767" i="3"/>
  <c r="J914" i="3"/>
  <c r="J915" i="3"/>
  <c r="J916" i="3"/>
  <c r="J1201" i="3"/>
  <c r="J1202" i="3"/>
  <c r="J1203" i="3"/>
  <c r="J674" i="3"/>
  <c r="J675" i="3"/>
  <c r="J676" i="3"/>
  <c r="J802" i="3"/>
  <c r="J1297" i="3"/>
  <c r="J1298" i="3"/>
  <c r="J1299" i="3"/>
  <c r="J1300" i="3"/>
  <c r="J1301" i="3"/>
  <c r="J1302" i="3"/>
  <c r="J1303" i="3"/>
  <c r="J1304" i="3"/>
  <c r="J1342" i="3"/>
  <c r="J1343" i="3"/>
  <c r="J1344" i="3"/>
  <c r="J1544" i="3"/>
  <c r="J1545" i="3"/>
  <c r="J1546" i="3"/>
  <c r="J1547" i="3"/>
  <c r="J1548" i="3"/>
  <c r="J1549" i="3"/>
  <c r="J1678" i="3"/>
  <c r="J1679" i="3"/>
  <c r="J1680" i="3"/>
  <c r="J1681" i="3"/>
  <c r="J1682" i="3"/>
  <c r="J1683" i="3"/>
  <c r="J1684" i="3"/>
  <c r="J1685" i="3"/>
  <c r="J1686" i="3"/>
  <c r="J1687" i="3"/>
  <c r="J1387" i="3"/>
  <c r="J1373" i="3"/>
  <c r="J1374" i="3"/>
  <c r="J1264" i="3"/>
  <c r="J1406" i="3"/>
  <c r="J1407" i="3"/>
  <c r="J1408" i="3"/>
  <c r="J1409" i="3"/>
  <c r="J1410" i="3"/>
  <c r="J1411" i="3"/>
  <c r="J1273" i="3"/>
  <c r="J1274" i="3"/>
  <c r="J1445" i="3"/>
  <c r="J1446" i="3"/>
  <c r="J1447" i="3"/>
  <c r="J1825" i="3"/>
  <c r="J1826" i="3"/>
  <c r="J1827" i="3"/>
  <c r="J1828" i="3"/>
  <c r="J1829" i="3"/>
  <c r="J1830" i="3"/>
  <c r="J1831" i="3"/>
  <c r="J1832" i="3"/>
  <c r="J1833" i="3"/>
  <c r="J1756" i="3"/>
  <c r="J1757" i="3"/>
  <c r="J1758" i="3"/>
  <c r="J1759" i="3"/>
  <c r="J1760" i="3"/>
  <c r="J1761" i="3"/>
  <c r="J1762" i="3"/>
  <c r="J1763" i="3"/>
  <c r="J1764" i="3"/>
  <c r="J1765" i="3"/>
  <c r="J1924" i="3"/>
  <c r="J1925" i="3"/>
  <c r="J1926" i="3"/>
  <c r="J1927" i="3"/>
  <c r="J1896" i="3"/>
  <c r="J1897" i="3"/>
  <c r="J1619" i="3"/>
  <c r="J1620" i="3"/>
  <c r="J1621" i="3"/>
  <c r="J1622" i="3"/>
  <c r="J1623" i="3"/>
  <c r="J1624" i="3"/>
  <c r="J1625" i="3"/>
  <c r="J1869" i="3"/>
  <c r="J1870" i="3"/>
  <c r="J1871" i="3"/>
  <c r="J1872" i="3"/>
  <c r="J1477" i="3"/>
  <c r="J1478" i="3"/>
  <c r="J1479" i="3"/>
  <c r="J1480" i="3"/>
  <c r="J1481" i="3"/>
  <c r="J1482" i="3"/>
  <c r="J1483" i="3"/>
  <c r="J1484" i="3"/>
  <c r="J1485" i="3"/>
  <c r="J2325" i="3"/>
  <c r="J2326" i="3"/>
  <c r="J2327" i="3"/>
  <c r="J2007" i="3"/>
  <c r="J2701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71" i="3"/>
  <c r="J2072" i="3"/>
  <c r="J2073" i="3"/>
  <c r="J2074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117" i="3"/>
  <c r="J2101" i="3"/>
  <c r="J1991" i="3"/>
  <c r="J2141" i="3"/>
  <c r="J2142" i="3"/>
  <c r="J2143" i="3"/>
  <c r="J2144" i="3"/>
  <c r="J2145" i="3"/>
  <c r="J2146" i="3"/>
  <c r="J2147" i="3"/>
  <c r="J1997" i="3"/>
  <c r="J2171" i="3"/>
  <c r="J2172" i="3"/>
  <c r="J2173" i="3"/>
  <c r="J2174" i="3"/>
  <c r="J2175" i="3"/>
  <c r="J2176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451" i="3"/>
  <c r="J2452" i="3"/>
  <c r="J2453" i="3"/>
  <c r="J2454" i="3"/>
  <c r="J2455" i="3"/>
  <c r="J2456" i="3"/>
  <c r="J2457" i="3"/>
  <c r="J2458" i="3"/>
  <c r="J2390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609" i="3"/>
  <c r="J2610" i="3"/>
  <c r="J2611" i="3"/>
  <c r="J2612" i="3"/>
  <c r="J2613" i="3"/>
  <c r="J2614" i="3"/>
  <c r="J2615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1106" i="3"/>
  <c r="J704" i="3"/>
  <c r="J705" i="3"/>
  <c r="J1016" i="3"/>
  <c r="J1156" i="3"/>
  <c r="J1157" i="3"/>
  <c r="J852" i="3"/>
  <c r="J853" i="3"/>
  <c r="J854" i="3"/>
  <c r="J739" i="3"/>
  <c r="J740" i="3"/>
  <c r="J741" i="3"/>
  <c r="J803" i="3"/>
  <c r="J1044" i="3"/>
  <c r="J1045" i="3"/>
  <c r="J1046" i="3"/>
  <c r="J1107" i="3"/>
  <c r="J1108" i="3"/>
  <c r="J804" i="3"/>
  <c r="J627" i="3"/>
  <c r="J628" i="3"/>
  <c r="J629" i="3"/>
  <c r="J630" i="3"/>
  <c r="J965" i="3"/>
  <c r="J966" i="3"/>
  <c r="J967" i="3"/>
  <c r="J968" i="3"/>
  <c r="J768" i="3"/>
  <c r="J769" i="3"/>
  <c r="J770" i="3"/>
  <c r="J805" i="3"/>
  <c r="J1047" i="3"/>
  <c r="J917" i="3"/>
  <c r="J918" i="3"/>
  <c r="J919" i="3"/>
  <c r="J920" i="3"/>
  <c r="J921" i="3"/>
  <c r="J1204" i="3"/>
  <c r="J1205" i="3"/>
  <c r="J1206" i="3"/>
  <c r="J1048" i="3"/>
  <c r="J721" i="3"/>
  <c r="J677" i="3"/>
  <c r="J678" i="3"/>
  <c r="J1596" i="3"/>
  <c r="J1597" i="3"/>
  <c r="J1598" i="3"/>
  <c r="J1252" i="3"/>
  <c r="J1253" i="3"/>
  <c r="J1798" i="3"/>
  <c r="J1305" i="3"/>
  <c r="J1306" i="3"/>
  <c r="J1307" i="3"/>
  <c r="J1308" i="3"/>
  <c r="J1309" i="3"/>
  <c r="J1310" i="3"/>
  <c r="J1311" i="3"/>
  <c r="J1345" i="3"/>
  <c r="J1346" i="3"/>
  <c r="J1347" i="3"/>
  <c r="J1348" i="3"/>
  <c r="J1349" i="3"/>
  <c r="J1550" i="3"/>
  <c r="J1551" i="3"/>
  <c r="J1552" i="3"/>
  <c r="J1553" i="3"/>
  <c r="J1554" i="3"/>
  <c r="J1555" i="3"/>
  <c r="J1556" i="3"/>
  <c r="J1688" i="3"/>
  <c r="J1689" i="3"/>
  <c r="J1690" i="3"/>
  <c r="J1691" i="3"/>
  <c r="J1692" i="3"/>
  <c r="J1693" i="3"/>
  <c r="J1694" i="3"/>
  <c r="J1695" i="3"/>
  <c r="J1696" i="3"/>
  <c r="J1697" i="3"/>
  <c r="J1388" i="3"/>
  <c r="J1389" i="3"/>
  <c r="J1375" i="3"/>
  <c r="J1376" i="3"/>
  <c r="J1377" i="3"/>
  <c r="J1265" i="3"/>
  <c r="J1266" i="3"/>
  <c r="J1581" i="3"/>
  <c r="J1412" i="3"/>
  <c r="J1413" i="3"/>
  <c r="J1414" i="3"/>
  <c r="J1415" i="3"/>
  <c r="J1416" i="3"/>
  <c r="J1417" i="3"/>
  <c r="J1275" i="3"/>
  <c r="J1834" i="3"/>
  <c r="J1835" i="3"/>
  <c r="J1836" i="3"/>
  <c r="J1837" i="3"/>
  <c r="J1838" i="3"/>
  <c r="J1839" i="3"/>
  <c r="J1840" i="3"/>
  <c r="J1841" i="3"/>
  <c r="J1842" i="3"/>
  <c r="J1766" i="3"/>
  <c r="J1767" i="3"/>
  <c r="J1768" i="3"/>
  <c r="J1769" i="3"/>
  <c r="J1770" i="3"/>
  <c r="J1771" i="3"/>
  <c r="J1772" i="3"/>
  <c r="J1928" i="3"/>
  <c r="J1929" i="3"/>
  <c r="J1930" i="3"/>
  <c r="J1931" i="3"/>
  <c r="J1932" i="3"/>
  <c r="J1933" i="3"/>
  <c r="J1803" i="3"/>
  <c r="J1898" i="3"/>
  <c r="J1725" i="3"/>
  <c r="J1726" i="3"/>
  <c r="J1662" i="3"/>
  <c r="J1626" i="3"/>
  <c r="J1627" i="3"/>
  <c r="J1628" i="3"/>
  <c r="J1629" i="3"/>
  <c r="J1630" i="3"/>
  <c r="J1631" i="3"/>
  <c r="J1873" i="3"/>
  <c r="J1874" i="3"/>
  <c r="J1875" i="3"/>
  <c r="J1486" i="3"/>
  <c r="J1487" i="3"/>
  <c r="J1488" i="3"/>
  <c r="J1489" i="3"/>
  <c r="J1490" i="3"/>
  <c r="J1491" i="3"/>
  <c r="J1492" i="3"/>
  <c r="J1493" i="3"/>
  <c r="J1494" i="3"/>
  <c r="J679" i="3"/>
  <c r="J680" i="3"/>
  <c r="J893" i="3"/>
  <c r="J1109" i="3"/>
  <c r="J1110" i="3"/>
  <c r="J706" i="3"/>
  <c r="J1158" i="3"/>
  <c r="J1159" i="3"/>
  <c r="J855" i="3"/>
  <c r="J856" i="3"/>
  <c r="J857" i="3"/>
  <c r="J858" i="3"/>
  <c r="J1180" i="3"/>
  <c r="J1181" i="3"/>
  <c r="J1182" i="3"/>
  <c r="J742" i="3"/>
  <c r="J743" i="3"/>
  <c r="J806" i="3"/>
  <c r="J807" i="3"/>
  <c r="J1049" i="3"/>
  <c r="J1050" i="3"/>
  <c r="J1051" i="3"/>
  <c r="J1052" i="3"/>
  <c r="J1053" i="3"/>
  <c r="J1017" i="3"/>
  <c r="J1018" i="3"/>
  <c r="J1019" i="3"/>
  <c r="J1111" i="3"/>
  <c r="J631" i="3"/>
  <c r="J632" i="3"/>
  <c r="J633" i="3"/>
  <c r="J634" i="3"/>
  <c r="J1112" i="3"/>
  <c r="J969" i="3"/>
  <c r="J970" i="3"/>
  <c r="J971" i="3"/>
  <c r="J771" i="3"/>
  <c r="J772" i="3"/>
  <c r="J1113" i="3"/>
  <c r="J922" i="3"/>
  <c r="J923" i="3"/>
  <c r="J924" i="3"/>
  <c r="J925" i="3"/>
  <c r="J1207" i="3"/>
  <c r="J1599" i="3"/>
  <c r="J1600" i="3"/>
  <c r="J1284" i="3"/>
  <c r="J1971" i="3"/>
  <c r="J1312" i="3"/>
  <c r="J1313" i="3"/>
  <c r="J1314" i="3"/>
  <c r="J1315" i="3"/>
  <c r="J1316" i="3"/>
  <c r="J1317" i="3"/>
  <c r="J1318" i="3"/>
  <c r="J1319" i="3"/>
  <c r="J1350" i="3"/>
  <c r="J1351" i="3"/>
  <c r="J1352" i="3"/>
  <c r="J1353" i="3"/>
  <c r="J1354" i="3"/>
  <c r="J1557" i="3"/>
  <c r="J1558" i="3"/>
  <c r="J1559" i="3"/>
  <c r="J1560" i="3"/>
  <c r="J1561" i="3"/>
  <c r="J1698" i="3"/>
  <c r="J1699" i="3"/>
  <c r="J1700" i="3"/>
  <c r="J1701" i="3"/>
  <c r="J1702" i="3"/>
  <c r="J1703" i="3"/>
  <c r="J1704" i="3"/>
  <c r="J1390" i="3"/>
  <c r="J1378" i="3"/>
  <c r="J1267" i="3"/>
  <c r="J1582" i="3"/>
  <c r="J1418" i="3"/>
  <c r="J1419" i="3"/>
  <c r="J1420" i="3"/>
  <c r="J1421" i="3"/>
  <c r="J1422" i="3"/>
  <c r="J1276" i="3"/>
  <c r="J1448" i="3"/>
  <c r="J1449" i="3"/>
  <c r="J1450" i="3"/>
  <c r="J1451" i="3"/>
  <c r="J1843" i="3"/>
  <c r="J1844" i="3"/>
  <c r="J1845" i="3"/>
  <c r="J1846" i="3"/>
  <c r="J1847" i="3"/>
  <c r="J1848" i="3"/>
  <c r="J1849" i="3"/>
  <c r="J1850" i="3"/>
  <c r="J1851" i="3"/>
  <c r="J1773" i="3"/>
  <c r="J1774" i="3"/>
  <c r="J1775" i="3"/>
  <c r="J1776" i="3"/>
  <c r="J1777" i="3"/>
  <c r="J1778" i="3"/>
  <c r="J1779" i="3"/>
  <c r="J1780" i="3"/>
  <c r="J1781" i="3"/>
  <c r="J1934" i="3"/>
  <c r="J1935" i="3"/>
  <c r="J1936" i="3"/>
  <c r="J1937" i="3"/>
  <c r="J1938" i="3"/>
  <c r="J1939" i="3"/>
  <c r="J1940" i="3"/>
  <c r="J1899" i="3"/>
  <c r="J1727" i="3"/>
  <c r="J1728" i="3"/>
  <c r="J1729" i="3"/>
  <c r="J1730" i="3"/>
  <c r="J1663" i="3"/>
  <c r="J1632" i="3"/>
  <c r="J1633" i="3"/>
  <c r="J1634" i="3"/>
  <c r="J1635" i="3"/>
  <c r="J1636" i="3"/>
  <c r="J1637" i="3"/>
  <c r="J1638" i="3"/>
  <c r="J1639" i="3"/>
  <c r="J1640" i="3"/>
  <c r="J1876" i="3"/>
  <c r="J1877" i="3"/>
  <c r="J1878" i="3"/>
  <c r="J1879" i="3"/>
  <c r="J1495" i="3"/>
  <c r="J1496" i="3"/>
  <c r="J1497" i="3"/>
  <c r="J1498" i="3"/>
  <c r="J1499" i="3"/>
  <c r="J1500" i="3"/>
  <c r="J1501" i="3"/>
  <c r="J1502" i="3"/>
  <c r="J1503" i="3"/>
  <c r="J681" i="3"/>
  <c r="J682" i="3"/>
  <c r="J894" i="3"/>
  <c r="J895" i="3"/>
  <c r="J1114" i="3"/>
  <c r="J1115" i="3"/>
  <c r="J1116" i="3"/>
  <c r="J1160" i="3"/>
  <c r="J1161" i="3"/>
  <c r="J859" i="3"/>
  <c r="J860" i="3"/>
  <c r="J861" i="3"/>
  <c r="J1020" i="3"/>
  <c r="J744" i="3"/>
  <c r="J745" i="3"/>
  <c r="J808" i="3"/>
  <c r="J809" i="3"/>
  <c r="J810" i="3"/>
  <c r="J811" i="3"/>
  <c r="J812" i="3"/>
  <c r="J1054" i="3"/>
  <c r="J1055" i="3"/>
  <c r="J1056" i="3"/>
  <c r="J1057" i="3"/>
  <c r="J1058" i="3"/>
  <c r="J1021" i="3"/>
  <c r="J1022" i="3"/>
  <c r="J635" i="3"/>
  <c r="J636" i="3"/>
  <c r="J637" i="3"/>
  <c r="J638" i="3"/>
  <c r="J972" i="3"/>
  <c r="J973" i="3"/>
  <c r="J974" i="3"/>
  <c r="J975" i="3"/>
  <c r="J773" i="3"/>
  <c r="J774" i="3"/>
  <c r="J775" i="3"/>
  <c r="J776" i="3"/>
  <c r="J1162" i="3"/>
  <c r="J1117" i="3"/>
  <c r="J926" i="3"/>
  <c r="J927" i="3"/>
  <c r="J928" i="3"/>
  <c r="J1118" i="3"/>
  <c r="J929" i="3"/>
  <c r="J1208" i="3"/>
  <c r="J1209" i="3"/>
  <c r="J1210" i="3"/>
  <c r="J1601" i="3"/>
  <c r="J1602" i="3"/>
  <c r="J1603" i="3"/>
  <c r="J1604" i="3"/>
  <c r="J1285" i="3"/>
  <c r="J1972" i="3"/>
  <c r="J1320" i="3"/>
  <c r="J1321" i="3"/>
  <c r="J1322" i="3"/>
  <c r="J1323" i="3"/>
  <c r="J1324" i="3"/>
  <c r="J1325" i="3"/>
  <c r="J1326" i="3"/>
  <c r="J1327" i="3"/>
  <c r="J1355" i="3"/>
  <c r="J1356" i="3"/>
  <c r="J1357" i="3"/>
  <c r="J1358" i="3"/>
  <c r="J1562" i="3"/>
  <c r="J1563" i="3"/>
  <c r="J1564" i="3"/>
  <c r="J1565" i="3"/>
  <c r="J1705" i="3"/>
  <c r="J1706" i="3"/>
  <c r="J1707" i="3"/>
  <c r="J1708" i="3"/>
  <c r="J1709" i="3"/>
  <c r="J1710" i="3"/>
  <c r="J1391" i="3"/>
  <c r="J1392" i="3"/>
  <c r="J1268" i="3"/>
  <c r="J1583" i="3"/>
  <c r="J1423" i="3"/>
  <c r="J1424" i="3"/>
  <c r="J1425" i="3"/>
  <c r="J1426" i="3"/>
  <c r="J1452" i="3"/>
  <c r="J1453" i="3"/>
  <c r="J1852" i="3"/>
  <c r="J1853" i="3"/>
  <c r="J1854" i="3"/>
  <c r="J1855" i="3"/>
  <c r="J1856" i="3"/>
  <c r="J1857" i="3"/>
  <c r="J1858" i="3"/>
  <c r="J1859" i="3"/>
  <c r="J1860" i="3"/>
  <c r="J1782" i="3"/>
  <c r="J1783" i="3"/>
  <c r="J1784" i="3"/>
  <c r="J1785" i="3"/>
  <c r="J1786" i="3"/>
  <c r="J1787" i="3"/>
  <c r="J1788" i="3"/>
  <c r="J1789" i="3"/>
  <c r="J1790" i="3"/>
  <c r="J1791" i="3"/>
  <c r="J1941" i="3"/>
  <c r="J1942" i="3"/>
  <c r="J1943" i="3"/>
  <c r="J1944" i="3"/>
  <c r="J1945" i="3"/>
  <c r="J1946" i="3"/>
  <c r="J1804" i="3"/>
  <c r="J1900" i="3"/>
  <c r="J1901" i="3"/>
  <c r="J1902" i="3"/>
  <c r="J1731" i="3"/>
  <c r="J1732" i="3"/>
  <c r="J1733" i="3"/>
  <c r="J1734" i="3"/>
  <c r="J1641" i="3"/>
  <c r="J1642" i="3"/>
  <c r="J1643" i="3"/>
  <c r="J1644" i="3"/>
  <c r="J1645" i="3"/>
  <c r="J1646" i="3"/>
  <c r="J1647" i="3"/>
  <c r="J1880" i="3"/>
  <c r="J1881" i="3"/>
  <c r="J1882" i="3"/>
  <c r="J1504" i="3"/>
  <c r="J1505" i="3"/>
  <c r="J1506" i="3"/>
  <c r="J1507" i="3"/>
  <c r="J1508" i="3"/>
  <c r="J1509" i="3"/>
  <c r="J1510" i="3"/>
  <c r="J1511" i="3"/>
  <c r="J1023" i="3"/>
  <c r="J683" i="3"/>
  <c r="J684" i="3"/>
  <c r="J685" i="3"/>
  <c r="J896" i="3"/>
  <c r="J813" i="3"/>
  <c r="J707" i="3"/>
  <c r="J1119" i="3"/>
  <c r="J1120" i="3"/>
  <c r="J1121" i="3"/>
  <c r="J1122" i="3"/>
  <c r="J1163" i="3"/>
  <c r="J1164" i="3"/>
  <c r="J611" i="3"/>
  <c r="J862" i="3"/>
  <c r="J863" i="3"/>
  <c r="J864" i="3"/>
  <c r="J746" i="3"/>
  <c r="J747" i="3"/>
  <c r="J748" i="3"/>
  <c r="J814" i="3"/>
  <c r="J815" i="3"/>
  <c r="J816" i="3"/>
  <c r="J817" i="3"/>
  <c r="J1024" i="3"/>
  <c r="J777" i="3"/>
  <c r="J1059" i="3"/>
  <c r="J1060" i="3"/>
  <c r="J1061" i="3"/>
  <c r="J1062" i="3"/>
  <c r="J639" i="3"/>
  <c r="J640" i="3"/>
  <c r="J641" i="3"/>
  <c r="J642" i="3"/>
  <c r="J976" i="3"/>
  <c r="J977" i="3"/>
  <c r="J978" i="3"/>
  <c r="J778" i="3"/>
  <c r="J779" i="3"/>
  <c r="J780" i="3"/>
  <c r="J930" i="3"/>
  <c r="J931" i="3"/>
  <c r="J932" i="3"/>
  <c r="J933" i="3"/>
  <c r="J1211" i="3"/>
  <c r="J1212" i="3"/>
  <c r="J1213" i="3"/>
  <c r="J1214" i="3"/>
  <c r="J1215" i="3"/>
  <c r="J1216" i="3"/>
  <c r="J686" i="3"/>
  <c r="J897" i="3"/>
  <c r="J781" i="3"/>
  <c r="J1123" i="3"/>
  <c r="J1124" i="3"/>
  <c r="J1125" i="3"/>
  <c r="J1126" i="3"/>
  <c r="J1127" i="3"/>
  <c r="J1165" i="3"/>
  <c r="J612" i="3"/>
  <c r="J865" i="3"/>
  <c r="J866" i="3"/>
  <c r="J867" i="3"/>
  <c r="J749" i="3"/>
  <c r="J750" i="3"/>
  <c r="J751" i="3"/>
  <c r="J1025" i="3"/>
  <c r="J818" i="3"/>
  <c r="J819" i="3"/>
  <c r="J820" i="3"/>
  <c r="J821" i="3"/>
  <c r="J822" i="3"/>
  <c r="J1063" i="3"/>
  <c r="J1064" i="3"/>
  <c r="J1065" i="3"/>
  <c r="J1066" i="3"/>
  <c r="J1026" i="3"/>
  <c r="J643" i="3"/>
  <c r="J644" i="3"/>
  <c r="J645" i="3"/>
  <c r="J646" i="3"/>
  <c r="J782" i="3"/>
  <c r="J979" i="3"/>
  <c r="J980" i="3"/>
  <c r="J981" i="3"/>
  <c r="J982" i="3"/>
  <c r="J934" i="3"/>
  <c r="J935" i="3"/>
  <c r="J936" i="3"/>
  <c r="J937" i="3"/>
  <c r="J938" i="3"/>
  <c r="J939" i="3"/>
  <c r="J940" i="3"/>
  <c r="J1217" i="3"/>
  <c r="J722" i="3"/>
  <c r="J687" i="3"/>
  <c r="J688" i="3"/>
  <c r="J708" i="3"/>
  <c r="J1128" i="3"/>
  <c r="J1129" i="3"/>
  <c r="J1130" i="3"/>
  <c r="J1131" i="3"/>
  <c r="J1166" i="3"/>
  <c r="J1218" i="3"/>
  <c r="J868" i="3"/>
  <c r="J869" i="3"/>
  <c r="J870" i="3"/>
  <c r="J1183" i="3"/>
  <c r="J752" i="3"/>
  <c r="J753" i="3"/>
  <c r="J754" i="3"/>
  <c r="J823" i="3"/>
  <c r="J824" i="3"/>
  <c r="J825" i="3"/>
  <c r="J1027" i="3"/>
  <c r="J1028" i="3"/>
  <c r="J1067" i="3"/>
  <c r="J1068" i="3"/>
  <c r="J1069" i="3"/>
  <c r="J1070" i="3"/>
  <c r="J1132" i="3"/>
  <c r="J647" i="3"/>
  <c r="J648" i="3"/>
  <c r="J649" i="3"/>
  <c r="J983" i="3"/>
  <c r="J984" i="3"/>
  <c r="J985" i="3"/>
  <c r="J783" i="3"/>
  <c r="J784" i="3"/>
  <c r="J785" i="3"/>
  <c r="J941" i="3"/>
  <c r="J942" i="3"/>
  <c r="J943" i="3"/>
  <c r="J944" i="3"/>
  <c r="J945" i="3"/>
  <c r="J946" i="3"/>
  <c r="J723" i="3"/>
  <c r="J1219" i="3"/>
  <c r="J1220" i="3"/>
  <c r="J1221" i="3"/>
  <c r="J786" i="3"/>
  <c r="J689" i="3"/>
  <c r="J690" i="3"/>
  <c r="J826" i="3"/>
  <c r="J1222" i="3"/>
  <c r="J1133" i="3"/>
  <c r="J1134" i="3"/>
  <c r="J1135" i="3"/>
  <c r="J1136" i="3"/>
  <c r="J871" i="3"/>
  <c r="J872" i="3"/>
  <c r="J755" i="3"/>
  <c r="J756" i="3"/>
  <c r="J757" i="3"/>
  <c r="J827" i="3"/>
  <c r="J828" i="3"/>
  <c r="J829" i="3"/>
  <c r="J1029" i="3"/>
  <c r="J1071" i="3"/>
  <c r="J1072" i="3"/>
  <c r="J1073" i="3"/>
  <c r="J1074" i="3"/>
  <c r="J1075" i="3"/>
  <c r="J1137" i="3"/>
  <c r="J650" i="3"/>
  <c r="J651" i="3"/>
  <c r="J652" i="3"/>
  <c r="J787" i="3"/>
  <c r="J986" i="3"/>
  <c r="J987" i="3"/>
  <c r="J988" i="3"/>
  <c r="J1167" i="3"/>
  <c r="J830" i="3"/>
  <c r="J947" i="3"/>
  <c r="J948" i="3"/>
  <c r="J949" i="3"/>
  <c r="J1223" i="3"/>
  <c r="J1224" i="3"/>
  <c r="J1225" i="3"/>
  <c r="J1226" i="3"/>
  <c r="J691" i="3"/>
  <c r="J692" i="3"/>
  <c r="J898" i="3"/>
  <c r="J1168" i="3"/>
  <c r="J1169" i="3"/>
  <c r="J1138" i="3"/>
  <c r="J1139" i="3"/>
  <c r="J1140" i="3"/>
  <c r="J1141" i="3"/>
  <c r="J1184" i="3"/>
  <c r="J873" i="3"/>
  <c r="J758" i="3"/>
  <c r="J759" i="3"/>
  <c r="J950" i="3"/>
  <c r="J831" i="3"/>
  <c r="J1030" i="3"/>
  <c r="J1031" i="3"/>
  <c r="J832" i="3"/>
  <c r="J1076" i="3"/>
  <c r="J1077" i="3"/>
  <c r="J1078" i="3"/>
  <c r="J1079" i="3"/>
  <c r="J1080" i="3"/>
  <c r="J1185" i="3"/>
  <c r="J653" i="3"/>
  <c r="J654" i="3"/>
  <c r="J655" i="3"/>
  <c r="J788" i="3"/>
  <c r="J789" i="3"/>
  <c r="J790" i="3"/>
  <c r="J989" i="3"/>
  <c r="J990" i="3"/>
  <c r="J991" i="3"/>
  <c r="J833" i="3"/>
  <c r="J834" i="3"/>
  <c r="J1227" i="3"/>
  <c r="J724" i="3"/>
  <c r="J951" i="3"/>
  <c r="J952" i="3"/>
  <c r="J953" i="3"/>
  <c r="J954" i="3"/>
  <c r="J955" i="3"/>
  <c r="J1228" i="3"/>
  <c r="J1229" i="3"/>
  <c r="J693" i="3"/>
  <c r="J694" i="3"/>
  <c r="J899" i="3"/>
  <c r="J709" i="3"/>
  <c r="J1170" i="3"/>
  <c r="J1142" i="3"/>
  <c r="J1143" i="3"/>
  <c r="J1144" i="3"/>
  <c r="J1145" i="3"/>
  <c r="J1186" i="3"/>
  <c r="J1187" i="3"/>
  <c r="J874" i="3"/>
  <c r="J875" i="3"/>
  <c r="J876" i="3"/>
  <c r="J760" i="3"/>
  <c r="J761" i="3"/>
  <c r="J1230" i="3"/>
  <c r="J1032" i="3"/>
  <c r="J1033" i="3"/>
  <c r="J835" i="3"/>
  <c r="J836" i="3"/>
  <c r="J837" i="3"/>
  <c r="J838" i="3"/>
  <c r="J1081" i="3"/>
  <c r="J1082" i="3"/>
  <c r="J1083" i="3"/>
  <c r="J1084" i="3"/>
  <c r="J1085" i="3"/>
  <c r="J656" i="3"/>
  <c r="J657" i="3"/>
  <c r="J658" i="3"/>
  <c r="J659" i="3"/>
  <c r="J791" i="3"/>
  <c r="J992" i="3"/>
  <c r="J993" i="3"/>
  <c r="J994" i="3"/>
  <c r="J995" i="3"/>
  <c r="J1606" i="3"/>
  <c r="J1607" i="3"/>
  <c r="J1256" i="3"/>
  <c r="J1257" i="3"/>
  <c r="J1258" i="3"/>
  <c r="J1286" i="3"/>
  <c r="J1711" i="3"/>
  <c r="J1712" i="3"/>
  <c r="J1269" i="3"/>
  <c r="J1427" i="3"/>
  <c r="J1277" i="3"/>
  <c r="J1961" i="3"/>
  <c r="J1737" i="3"/>
  <c r="J1738" i="3"/>
  <c r="J1739" i="3"/>
  <c r="J1740" i="3"/>
  <c r="J1515" i="3"/>
  <c r="J1516" i="3"/>
  <c r="J1517" i="3"/>
  <c r="J2329" i="3"/>
  <c r="J1976" i="3"/>
  <c r="J1977" i="3"/>
  <c r="J1978" i="3"/>
  <c r="J1979" i="3"/>
  <c r="J2009" i="3"/>
  <c r="J2054" i="3"/>
  <c r="J2085" i="3"/>
  <c r="J2086" i="3"/>
  <c r="J2087" i="3"/>
  <c r="J2088" i="3"/>
  <c r="J2432" i="3"/>
  <c r="J2433" i="3"/>
  <c r="J2434" i="3"/>
  <c r="J2435" i="3"/>
  <c r="J2436" i="3"/>
  <c r="J2103" i="3"/>
  <c r="J2148" i="3"/>
  <c r="J2000" i="3"/>
  <c r="J2180" i="3"/>
  <c r="J2181" i="3"/>
  <c r="J2182" i="3"/>
  <c r="J2183" i="3"/>
  <c r="J2184" i="3"/>
  <c r="J2185" i="3"/>
  <c r="J2186" i="3"/>
  <c r="J2187" i="3"/>
  <c r="J2188" i="3"/>
  <c r="J2543" i="3"/>
  <c r="J2544" i="3"/>
  <c r="J2691" i="3"/>
  <c r="J2692" i="3"/>
  <c r="J2693" i="3"/>
  <c r="J2462" i="3"/>
  <c r="J2463" i="3"/>
  <c r="J2464" i="3"/>
  <c r="J2465" i="3"/>
  <c r="J2466" i="3"/>
  <c r="J2467" i="3"/>
  <c r="J2468" i="3"/>
  <c r="J2245" i="3"/>
  <c r="J2246" i="3"/>
  <c r="J2247" i="3"/>
  <c r="J2248" i="3"/>
  <c r="J2249" i="3"/>
  <c r="J901" i="3"/>
  <c r="J615" i="3"/>
  <c r="J616" i="3"/>
  <c r="J668" i="3"/>
  <c r="J669" i="3"/>
  <c r="J999" i="3"/>
  <c r="J1000" i="3"/>
  <c r="J1001" i="3"/>
  <c r="J1334" i="3"/>
  <c r="J1335" i="3"/>
  <c r="J1367" i="3"/>
  <c r="J1400" i="3"/>
  <c r="J1270" i="3"/>
  <c r="J1456" i="3"/>
  <c r="J1457" i="3"/>
  <c r="J1458" i="3"/>
  <c r="J1813" i="3"/>
  <c r="J1436" i="3"/>
  <c r="J1962" i="3"/>
  <c r="J1963" i="3"/>
  <c r="J1518" i="3"/>
  <c r="J2330" i="3"/>
  <c r="J2331" i="3"/>
  <c r="J2332" i="3"/>
  <c r="J2333" i="3"/>
  <c r="J2334" i="3"/>
  <c r="J2335" i="3"/>
  <c r="J2336" i="3"/>
  <c r="J1980" i="3"/>
  <c r="J1981" i="3"/>
  <c r="J1982" i="3"/>
  <c r="J1983" i="3"/>
  <c r="J1984" i="3"/>
  <c r="J1985" i="3"/>
  <c r="J2010" i="3"/>
  <c r="J2011" i="3"/>
  <c r="J2524" i="3"/>
  <c r="J2703" i="3"/>
  <c r="J2055" i="3"/>
  <c r="J2056" i="3"/>
  <c r="J2057" i="3"/>
  <c r="J2058" i="3"/>
  <c r="J2059" i="3"/>
  <c r="J2060" i="3"/>
  <c r="J2307" i="3"/>
  <c r="J2437" i="3"/>
  <c r="J2438" i="3"/>
  <c r="J2439" i="3"/>
  <c r="J2440" i="3"/>
  <c r="J2441" i="3"/>
  <c r="J2442" i="3"/>
  <c r="J2443" i="3"/>
  <c r="J2444" i="3"/>
  <c r="J2104" i="3"/>
  <c r="J2105" i="3"/>
  <c r="J2106" i="3"/>
  <c r="J2107" i="3"/>
  <c r="J2108" i="3"/>
  <c r="J2109" i="3"/>
  <c r="J1992" i="3"/>
  <c r="J1993" i="3"/>
  <c r="J1994" i="3"/>
  <c r="J2311" i="3"/>
  <c r="J2312" i="3"/>
  <c r="J2149" i="3"/>
  <c r="J2150" i="3"/>
  <c r="J2151" i="3"/>
  <c r="J2152" i="3"/>
  <c r="J2153" i="3"/>
  <c r="J2154" i="3"/>
  <c r="J2155" i="3"/>
  <c r="J2001" i="3"/>
  <c r="J2002" i="3"/>
  <c r="J2003" i="3"/>
  <c r="J2189" i="3"/>
  <c r="J2190" i="3"/>
  <c r="J2191" i="3"/>
  <c r="J2192" i="3"/>
  <c r="J2193" i="3"/>
  <c r="J2194" i="3"/>
  <c r="J2195" i="3"/>
  <c r="J2545" i="3"/>
  <c r="J2546" i="3"/>
  <c r="J2694" i="3"/>
  <c r="J2695" i="3"/>
  <c r="J2541" i="3"/>
  <c r="J2643" i="3"/>
  <c r="J2644" i="3"/>
  <c r="J2645" i="3"/>
  <c r="J2469" i="3"/>
  <c r="J2470" i="3"/>
  <c r="J2471" i="3"/>
  <c r="J2620" i="3"/>
  <c r="J902" i="3"/>
  <c r="J903" i="3"/>
  <c r="J904" i="3"/>
  <c r="J842" i="3"/>
  <c r="J617" i="3"/>
  <c r="J1035" i="3"/>
  <c r="J1036" i="3"/>
  <c r="J670" i="3"/>
  <c r="J1002" i="3"/>
  <c r="J792" i="3"/>
  <c r="J1246" i="3"/>
  <c r="J1287" i="3"/>
  <c r="J1288" i="3"/>
  <c r="J1336" i="3"/>
  <c r="J1278" i="3"/>
  <c r="J1459" i="3"/>
  <c r="J1460" i="3"/>
  <c r="J1461" i="3"/>
  <c r="J1462" i="3"/>
  <c r="J1463" i="3"/>
  <c r="J1464" i="3"/>
  <c r="J1465" i="3"/>
  <c r="J1964" i="3"/>
  <c r="J1741" i="3"/>
  <c r="J1742" i="3"/>
  <c r="J1888" i="3"/>
  <c r="J1519" i="3"/>
  <c r="J699" i="3"/>
  <c r="J905" i="3"/>
  <c r="J618" i="3"/>
  <c r="J762" i="3"/>
  <c r="J843" i="3"/>
  <c r="J844" i="3"/>
  <c r="J845" i="3"/>
  <c r="J1003" i="3"/>
  <c r="J1004" i="3"/>
  <c r="J793" i="3"/>
  <c r="J1608" i="3"/>
  <c r="J1609" i="3"/>
  <c r="J1259" i="3"/>
  <c r="J1260" i="3"/>
  <c r="J1337" i="3"/>
  <c r="J1338" i="3"/>
  <c r="J1713" i="3"/>
  <c r="J1714" i="3"/>
  <c r="J1379" i="3"/>
  <c r="J1380" i="3"/>
  <c r="J1271" i="3"/>
  <c r="J1279" i="3"/>
  <c r="J1466" i="3"/>
  <c r="J1810" i="3"/>
  <c r="J1743" i="3"/>
  <c r="J1520" i="3"/>
  <c r="J700" i="3"/>
  <c r="J712" i="3"/>
  <c r="J713" i="3"/>
  <c r="J889" i="3"/>
  <c r="J671" i="3"/>
  <c r="J1005" i="3"/>
  <c r="J1247" i="3"/>
  <c r="J1261" i="3"/>
  <c r="J1262" i="3"/>
  <c r="J1799" i="3"/>
  <c r="J1715" i="3"/>
  <c r="J1716" i="3"/>
  <c r="J1717" i="3"/>
  <c r="J1718" i="3"/>
  <c r="J1381" i="3"/>
  <c r="J1382" i="3"/>
  <c r="J1428" i="3"/>
  <c r="J1280" i="3"/>
  <c r="J1467" i="3"/>
  <c r="J1468" i="3"/>
  <c r="J1521" i="3"/>
  <c r="J906" i="3"/>
  <c r="J1006" i="3"/>
  <c r="J907" i="3"/>
  <c r="J714" i="3"/>
  <c r="J715" i="3"/>
  <c r="J1197" i="3"/>
  <c r="J890" i="3"/>
  <c r="J1007" i="3"/>
  <c r="J794" i="3"/>
  <c r="J1037" i="3"/>
  <c r="J1248" i="3"/>
  <c r="J701" i="3"/>
  <c r="J908" i="3"/>
  <c r="J909" i="3"/>
  <c r="J619" i="3"/>
  <c r="J846" i="3"/>
  <c r="J1008" i="3"/>
  <c r="J1009" i="3"/>
  <c r="J1249" i="3"/>
  <c r="J910" i="3"/>
  <c r="J716" i="3"/>
  <c r="J795" i="3"/>
  <c r="J620" i="3"/>
  <c r="J1173" i="3"/>
  <c r="J1038" i="3"/>
  <c r="J1010" i="3"/>
  <c r="J911" i="3"/>
  <c r="J621" i="3"/>
  <c r="J672" i="3"/>
  <c r="J1250" i="3"/>
  <c r="J912" i="3"/>
  <c r="J622" i="3"/>
  <c r="J796" i="3"/>
  <c r="J847" i="3"/>
  <c r="J797" i="3"/>
  <c r="J1011" i="3"/>
  <c r="J2527" i="3"/>
  <c r="J2012" i="3"/>
  <c r="J2698" i="3"/>
  <c r="J1795" i="3"/>
  <c r="J1669" i="3"/>
  <c r="J1172" i="3"/>
  <c r="J1973" i="3"/>
  <c r="J1328" i="3"/>
  <c r="J1329" i="3"/>
  <c r="J1524" i="3"/>
  <c r="J1359" i="3"/>
  <c r="J1360" i="3"/>
  <c r="J1361" i="3"/>
  <c r="J1566" i="3"/>
  <c r="J1567" i="3"/>
  <c r="J1533" i="3"/>
  <c r="J1534" i="3"/>
  <c r="J1393" i="3"/>
  <c r="J1394" i="3"/>
  <c r="J1431" i="3"/>
  <c r="J1861" i="3"/>
  <c r="J1947" i="3"/>
  <c r="J1948" i="3"/>
  <c r="J1949" i="3"/>
  <c r="J1950" i="3"/>
  <c r="J1805" i="3"/>
  <c r="J1806" i="3"/>
  <c r="J1903" i="3"/>
  <c r="J1904" i="3"/>
  <c r="J1905" i="3"/>
  <c r="J1906" i="3"/>
  <c r="J1735" i="3"/>
  <c r="J1648" i="3"/>
  <c r="J1883" i="3"/>
  <c r="J1884" i="3"/>
  <c r="J1512" i="3"/>
  <c r="J1513" i="3"/>
  <c r="J2523" i="3"/>
  <c r="J2528" i="3"/>
  <c r="J2702" i="3"/>
  <c r="J2047" i="3"/>
  <c r="J2048" i="3"/>
  <c r="J2250" i="3"/>
  <c r="J2251" i="3"/>
  <c r="J2252" i="3"/>
  <c r="J2253" i="3"/>
  <c r="J2254" i="3"/>
  <c r="J2075" i="3"/>
  <c r="J2076" i="3"/>
  <c r="J2292" i="3"/>
  <c r="J2293" i="3"/>
  <c r="J2294" i="3"/>
  <c r="J2295" i="3"/>
  <c r="J2296" i="3"/>
  <c r="J2297" i="3"/>
  <c r="J2298" i="3"/>
  <c r="J2299" i="3"/>
  <c r="J2300" i="3"/>
  <c r="J2301" i="3"/>
  <c r="J2259" i="3"/>
  <c r="J2260" i="3"/>
  <c r="J2261" i="3"/>
  <c r="J2118" i="3"/>
  <c r="J2119" i="3"/>
  <c r="J2120" i="3"/>
  <c r="J2102" i="3"/>
  <c r="J2309" i="3"/>
  <c r="J2310" i="3"/>
  <c r="J2177" i="3"/>
  <c r="J2178" i="3"/>
  <c r="J2595" i="3"/>
  <c r="J2515" i="3"/>
  <c r="J2516" i="3"/>
  <c r="J2678" i="3"/>
  <c r="J2679" i="3"/>
  <c r="J2680" i="3"/>
  <c r="J2681" i="3"/>
  <c r="J2682" i="3"/>
  <c r="J2683" i="3"/>
  <c r="J2684" i="3"/>
  <c r="J2685" i="3"/>
  <c r="J2533" i="3"/>
  <c r="J2534" i="3"/>
  <c r="J2535" i="3"/>
  <c r="J2536" i="3"/>
  <c r="J2537" i="3"/>
  <c r="J2627" i="3"/>
  <c r="J2628" i="3"/>
  <c r="J2629" i="3"/>
  <c r="J2630" i="3"/>
  <c r="J2631" i="3"/>
  <c r="J2632" i="3"/>
  <c r="J2633" i="3"/>
  <c r="J2634" i="3"/>
  <c r="J2459" i="3"/>
  <c r="J2391" i="3"/>
  <c r="J2392" i="3"/>
  <c r="J2393" i="3"/>
  <c r="J2380" i="3"/>
  <c r="J2381" i="3"/>
  <c r="J2382" i="3"/>
  <c r="J2383" i="3"/>
  <c r="J2240" i="3"/>
  <c r="J2241" i="3"/>
  <c r="J1092" i="3"/>
  <c r="J877" i="3"/>
  <c r="J878" i="3"/>
  <c r="J725" i="3"/>
  <c r="J956" i="3"/>
  <c r="J1231" i="3"/>
  <c r="J726" i="3"/>
  <c r="J1232" i="3"/>
  <c r="J1525" i="3"/>
  <c r="J1526" i="3"/>
  <c r="J1362" i="3"/>
  <c r="J1363" i="3"/>
  <c r="J1568" i="3"/>
  <c r="J1569" i="3"/>
  <c r="J1570" i="3"/>
  <c r="J1395" i="3"/>
  <c r="J1584" i="3"/>
  <c r="J1585" i="3"/>
  <c r="J1454" i="3"/>
  <c r="J1862" i="3"/>
  <c r="J1951" i="3"/>
  <c r="J1952" i="3"/>
  <c r="J1953" i="3"/>
  <c r="J1954" i="3"/>
  <c r="J1664" i="3"/>
  <c r="J1649" i="3"/>
  <c r="J1650" i="3"/>
  <c r="J1651" i="3"/>
  <c r="J1885" i="3"/>
  <c r="J2092" i="3"/>
  <c r="J2093" i="3"/>
  <c r="J2529" i="3"/>
  <c r="J2530" i="3"/>
  <c r="J2049" i="3"/>
  <c r="J2050" i="3"/>
  <c r="J2051" i="3"/>
  <c r="J2052" i="3"/>
  <c r="J2053" i="3"/>
  <c r="J2255" i="3"/>
  <c r="J2256" i="3"/>
  <c r="J2257" i="3"/>
  <c r="J2258" i="3"/>
  <c r="J2077" i="3"/>
  <c r="J2078" i="3"/>
  <c r="J2079" i="3"/>
  <c r="J2080" i="3"/>
  <c r="J2081" i="3"/>
  <c r="J2082" i="3"/>
  <c r="J2083" i="3"/>
  <c r="J2084" i="3"/>
  <c r="J2302" i="3"/>
  <c r="J2303" i="3"/>
  <c r="J2304" i="3"/>
  <c r="J2305" i="3"/>
  <c r="J2306" i="3"/>
  <c r="J2262" i="3"/>
  <c r="J2263" i="3"/>
  <c r="J2264" i="3"/>
  <c r="J2121" i="3"/>
  <c r="J2122" i="3"/>
  <c r="J2123" i="3"/>
  <c r="J2124" i="3"/>
  <c r="J2179" i="3"/>
  <c r="J2596" i="3"/>
  <c r="J2517" i="3"/>
  <c r="J2518" i="3"/>
  <c r="J2519" i="3"/>
  <c r="J2520" i="3"/>
  <c r="J2521" i="3"/>
  <c r="J2686" i="3"/>
  <c r="J2687" i="3"/>
  <c r="J2688" i="3"/>
  <c r="J2689" i="3"/>
  <c r="J2538" i="3"/>
  <c r="J2539" i="3"/>
  <c r="J2635" i="3"/>
  <c r="J2636" i="3"/>
  <c r="J2637" i="3"/>
  <c r="J2638" i="3"/>
  <c r="J2639" i="3"/>
  <c r="J2460" i="3"/>
  <c r="J2461" i="3"/>
  <c r="J2394" i="3"/>
  <c r="J2395" i="3"/>
  <c r="J2384" i="3"/>
  <c r="J2385" i="3"/>
  <c r="J2386" i="3"/>
  <c r="J2616" i="3"/>
  <c r="J2617" i="3"/>
  <c r="J2242" i="3"/>
  <c r="J2243" i="3"/>
  <c r="J2244" i="3"/>
  <c r="J695" i="3"/>
  <c r="J1146" i="3"/>
  <c r="J1233" i="3"/>
  <c r="J879" i="3"/>
  <c r="J880" i="3"/>
  <c r="J1188" i="3"/>
  <c r="J1189" i="3"/>
  <c r="J1190" i="3"/>
  <c r="J839" i="3"/>
  <c r="J1330" i="3"/>
  <c r="J1331" i="3"/>
  <c r="J1527" i="3"/>
  <c r="J1528" i="3"/>
  <c r="J1364" i="3"/>
  <c r="J1571" i="3"/>
  <c r="J1572" i="3"/>
  <c r="J1535" i="3"/>
  <c r="J1396" i="3"/>
  <c r="J1432" i="3"/>
  <c r="J1863" i="3"/>
  <c r="J1792" i="3"/>
  <c r="J1793" i="3"/>
  <c r="J1955" i="3"/>
  <c r="J1956" i="3"/>
  <c r="J1807" i="3"/>
  <c r="J1907" i="3"/>
  <c r="J1908" i="3"/>
  <c r="J1665" i="3"/>
  <c r="J1652" i="3"/>
  <c r="J1653" i="3"/>
  <c r="J1654" i="3"/>
  <c r="J1655" i="3"/>
  <c r="J1886" i="3"/>
  <c r="J1171" i="3"/>
  <c r="J1093" i="3"/>
  <c r="J881" i="3"/>
  <c r="J957" i="3"/>
  <c r="J1234" i="3"/>
  <c r="J1235" i="3"/>
  <c r="J1236" i="3"/>
  <c r="J727" i="3"/>
  <c r="J1529" i="3"/>
  <c r="J1530" i="3"/>
  <c r="J1365" i="3"/>
  <c r="J1573" i="3"/>
  <c r="J1574" i="3"/>
  <c r="J1575" i="3"/>
  <c r="J1536" i="3"/>
  <c r="J1397" i="3"/>
  <c r="J1398" i="3"/>
  <c r="J1864" i="3"/>
  <c r="J1957" i="3"/>
  <c r="J1958" i="3"/>
  <c r="J1808" i="3"/>
  <c r="J1909" i="3"/>
  <c r="J1910" i="3"/>
  <c r="J1911" i="3"/>
  <c r="J1666" i="3"/>
  <c r="J1656" i="3"/>
  <c r="J728" i="3"/>
  <c r="J1094" i="3"/>
  <c r="J1191" i="3"/>
  <c r="J1192" i="3"/>
  <c r="J958" i="3"/>
  <c r="J1237" i="3"/>
  <c r="J1332" i="3"/>
  <c r="J1333" i="3"/>
  <c r="J1531" i="3"/>
  <c r="J1366" i="3"/>
  <c r="J1576" i="3"/>
  <c r="J1577" i="3"/>
  <c r="J1578" i="3"/>
  <c r="J1579" i="3"/>
  <c r="J1537" i="3"/>
  <c r="J1399" i="3"/>
  <c r="J1455" i="3"/>
  <c r="J1433" i="3"/>
  <c r="J1865" i="3"/>
  <c r="J1959" i="3"/>
  <c r="J1960" i="3"/>
  <c r="J1912" i="3"/>
  <c r="J1667" i="3"/>
  <c r="J1657" i="3"/>
  <c r="J1658" i="3"/>
  <c r="J1659" i="3"/>
  <c r="J1514" i="3"/>
  <c r="J729" i="3"/>
  <c r="J1147" i="3"/>
  <c r="J1095" i="3"/>
  <c r="J882" i="3"/>
  <c r="J1193" i="3"/>
  <c r="J1194" i="3"/>
  <c r="J660" i="3"/>
  <c r="J959" i="3"/>
  <c r="J1238" i="3"/>
  <c r="J1239" i="3"/>
  <c r="J1240" i="3"/>
  <c r="J1241" i="3"/>
  <c r="J696" i="3"/>
  <c r="J697" i="3"/>
  <c r="J1086" i="3"/>
  <c r="J960" i="3"/>
  <c r="J961" i="3"/>
  <c r="J1242" i="3"/>
  <c r="J730" i="3"/>
  <c r="J1243" i="3"/>
  <c r="J883" i="3"/>
  <c r="J840" i="3"/>
  <c r="J1195" i="3"/>
  <c r="J1087" i="3"/>
  <c r="J661" i="3"/>
  <c r="J662" i="3"/>
  <c r="J1096" i="3"/>
  <c r="J884" i="3"/>
  <c r="J663" i="3"/>
  <c r="J664" i="3"/>
  <c r="J996" i="3"/>
  <c r="J962" i="3"/>
  <c r="J1244" i="3"/>
  <c r="J698" i="3"/>
  <c r="J710" i="3"/>
  <c r="J1097" i="3"/>
  <c r="J1148" i="3"/>
  <c r="J885" i="3"/>
  <c r="J886" i="3"/>
  <c r="J887" i="3"/>
  <c r="J841" i="3"/>
  <c r="J665" i="3"/>
  <c r="J1149" i="3"/>
  <c r="J888" i="3"/>
  <c r="J666" i="3"/>
  <c r="J1580" i="3"/>
  <c r="J1587" i="3"/>
  <c r="J1814" i="3"/>
  <c r="J1437" i="3"/>
  <c r="J1965" i="3"/>
  <c r="J1916" i="3"/>
  <c r="J1522" i="3"/>
  <c r="J2094" i="3"/>
  <c r="J2525" i="3"/>
  <c r="J2704" i="3"/>
  <c r="J2089" i="3"/>
  <c r="J2125" i="3"/>
  <c r="J2126" i="3"/>
  <c r="J2313" i="3"/>
  <c r="J2196" i="3"/>
  <c r="J2161" i="3"/>
  <c r="J2162" i="3"/>
  <c r="J2696" i="3"/>
  <c r="J2697" i="3"/>
  <c r="J2646" i="3"/>
  <c r="J1383" i="3"/>
  <c r="J2526" i="3"/>
  <c r="J2061" i="3"/>
  <c r="J2090" i="3"/>
  <c r="J2445" i="3"/>
  <c r="J2127" i="3"/>
  <c r="J2110" i="3"/>
  <c r="J2314" i="3"/>
  <c r="J2197" i="3"/>
  <c r="J2198" i="3"/>
  <c r="J2199" i="3"/>
  <c r="J2163" i="3"/>
  <c r="J2164" i="3"/>
  <c r="J2647" i="3"/>
  <c r="J1794" i="3"/>
  <c r="J731" i="3"/>
  <c r="J717" i="3"/>
  <c r="J1469" i="3"/>
  <c r="J1470" i="3"/>
  <c r="J1815" i="3"/>
  <c r="J1198" i="3"/>
  <c r="J1471" i="3"/>
  <c r="J1472" i="3"/>
  <c r="J1966" i="3"/>
  <c r="J1744" i="3"/>
  <c r="J1889" i="3"/>
  <c r="J732" i="3"/>
  <c r="J1199" i="3"/>
  <c r="J1088" i="3"/>
  <c r="J733" i="3"/>
  <c r="J1099" i="3"/>
  <c r="J1200" i="3"/>
  <c r="J734" i="3"/>
  <c r="J1012" i="3"/>
  <c r="AC87" i="2" l="1"/>
  <c r="AA99" i="2"/>
  <c r="AB99" i="2"/>
  <c r="Y99" i="2"/>
  <c r="AC99" i="2"/>
  <c r="Z99" i="2"/>
  <c r="Z87" i="2"/>
  <c r="AB87" i="2"/>
  <c r="AA87" i="2"/>
  <c r="Y87" i="2"/>
  <c r="F80" i="2"/>
  <c r="P32" i="2"/>
  <c r="F87" i="2"/>
  <c r="O31" i="2"/>
  <c r="P30" i="2"/>
  <c r="Q33" i="2"/>
  <c r="H77" i="2"/>
  <c r="I77" i="2"/>
  <c r="G79" i="2"/>
  <c r="H79" i="2"/>
  <c r="I79" i="2"/>
  <c r="F83" i="2"/>
  <c r="G83" i="2"/>
  <c r="H83" i="2"/>
  <c r="I83" i="2"/>
  <c r="F84" i="2"/>
  <c r="H84" i="2"/>
  <c r="I84" i="2"/>
  <c r="I86" i="2"/>
  <c r="G80" i="2"/>
  <c r="P31" i="2"/>
  <c r="Q30" i="2"/>
  <c r="O32" i="2"/>
  <c r="G84" i="2"/>
  <c r="I87" i="2"/>
  <c r="I78" i="2"/>
  <c r="H78" i="2"/>
  <c r="F76" i="2"/>
  <c r="G76" i="2"/>
  <c r="H76" i="2"/>
  <c r="I76" i="2"/>
  <c r="R31" i="2"/>
  <c r="P34" i="2"/>
  <c r="R34" i="2"/>
  <c r="Q34" i="2"/>
  <c r="P33" i="2"/>
  <c r="R33" i="2"/>
  <c r="G86" i="2"/>
  <c r="Q31" i="2"/>
  <c r="R30" i="2"/>
  <c r="H80" i="2"/>
  <c r="F77" i="2"/>
  <c r="H87" i="2"/>
  <c r="F81" i="2"/>
  <c r="H81" i="2"/>
  <c r="G81" i="2"/>
  <c r="I81" i="2"/>
  <c r="G82" i="2"/>
  <c r="H82" i="2"/>
  <c r="I82" i="2"/>
  <c r="G77" i="2"/>
  <c r="H86" i="2"/>
  <c r="O30" i="2"/>
  <c r="O33" i="2"/>
  <c r="G87" i="2"/>
  <c r="F78" i="2"/>
  <c r="AA98" i="2"/>
  <c r="Y98" i="2"/>
  <c r="Z98" i="2"/>
  <c r="AC98" i="2"/>
  <c r="AB98" i="2"/>
  <c r="I80" i="2"/>
  <c r="Q32" i="2"/>
  <c r="R32" i="2"/>
  <c r="F86" i="2"/>
  <c r="G78" i="2"/>
  <c r="O34" i="2"/>
  <c r="F79" i="2"/>
  <c r="F82" i="2"/>
  <c r="L132" i="6"/>
  <c r="O132" i="6"/>
  <c r="K132" i="6"/>
  <c r="L133" i="6"/>
  <c r="N133" i="6"/>
  <c r="O133" i="6"/>
  <c r="M133" i="6"/>
  <c r="K1200" i="3"/>
  <c r="K1199" i="3"/>
  <c r="K1966" i="3"/>
  <c r="K1815" i="3"/>
  <c r="K731" i="3"/>
  <c r="K2163" i="3"/>
  <c r="K2314" i="3"/>
  <c r="K2090" i="3"/>
  <c r="K2646" i="3"/>
  <c r="K2161" i="3"/>
  <c r="K2125" i="3"/>
  <c r="K2094" i="3"/>
  <c r="K1437" i="3"/>
  <c r="K666" i="3"/>
  <c r="K841" i="3"/>
  <c r="K1148" i="3"/>
  <c r="K1244" i="3"/>
  <c r="K663" i="3"/>
  <c r="K661" i="3"/>
  <c r="K883" i="3"/>
  <c r="K961" i="3"/>
  <c r="K696" i="3"/>
  <c r="K1238" i="3"/>
  <c r="K1193" i="3"/>
  <c r="K729" i="3"/>
  <c r="K1657" i="3"/>
  <c r="K1959" i="3"/>
  <c r="K1399" i="3"/>
  <c r="K1577" i="3"/>
  <c r="K1333" i="3"/>
  <c r="K1192" i="3"/>
  <c r="K1656" i="3"/>
  <c r="K1909" i="3"/>
  <c r="K1864" i="3"/>
  <c r="K1575" i="3"/>
  <c r="K1530" i="3"/>
  <c r="K1235" i="3"/>
  <c r="K1093" i="3"/>
  <c r="K1654" i="3"/>
  <c r="K1908" i="3"/>
  <c r="K1955" i="3"/>
  <c r="K1432" i="3"/>
  <c r="K1571" i="3"/>
  <c r="K1331" i="3"/>
  <c r="K1189" i="3"/>
  <c r="K1233" i="3"/>
  <c r="K2243" i="3"/>
  <c r="K2386" i="3"/>
  <c r="K2394" i="3"/>
  <c r="K2638" i="3"/>
  <c r="K2539" i="3"/>
  <c r="K2687" i="3"/>
  <c r="K2519" i="3"/>
  <c r="K2179" i="3"/>
  <c r="K2121" i="3"/>
  <c r="K2306" i="3"/>
  <c r="K2302" i="3"/>
  <c r="K2081" i="3"/>
  <c r="K2077" i="3"/>
  <c r="K2255" i="3"/>
  <c r="K2050" i="3"/>
  <c r="K2093" i="3"/>
  <c r="K1650" i="3"/>
  <c r="K1099" i="3"/>
  <c r="K732" i="3"/>
  <c r="K1472" i="3"/>
  <c r="K1470" i="3"/>
  <c r="K1794" i="3"/>
  <c r="K2199" i="3"/>
  <c r="K2110" i="3"/>
  <c r="K2061" i="3"/>
  <c r="K2697" i="3"/>
  <c r="K2196" i="3"/>
  <c r="K2089" i="3"/>
  <c r="K1522" i="3"/>
  <c r="K1814" i="3"/>
  <c r="K888" i="3"/>
  <c r="K887" i="3"/>
  <c r="K1097" i="3"/>
  <c r="K962" i="3"/>
  <c r="K884" i="3"/>
  <c r="K1087" i="3"/>
  <c r="K1243" i="3"/>
  <c r="K960" i="3"/>
  <c r="K1241" i="3"/>
  <c r="K959" i="3"/>
  <c r="K882" i="3"/>
  <c r="K1514" i="3"/>
  <c r="K1667" i="3"/>
  <c r="K1865" i="3"/>
  <c r="K1537" i="3"/>
  <c r="K1576" i="3"/>
  <c r="K1332" i="3"/>
  <c r="K1191" i="3"/>
  <c r="K1666" i="3"/>
  <c r="K1808" i="3"/>
  <c r="K1398" i="3"/>
  <c r="K1574" i="3"/>
  <c r="K1529" i="3"/>
  <c r="K1234" i="3"/>
  <c r="K1171" i="3"/>
  <c r="K1653" i="3"/>
  <c r="K1907" i="3"/>
  <c r="K1793" i="3"/>
  <c r="K1396" i="3"/>
  <c r="K1364" i="3"/>
  <c r="K1330" i="3"/>
  <c r="K1188" i="3"/>
  <c r="K1146" i="3"/>
  <c r="K2242" i="3"/>
  <c r="K2385" i="3"/>
  <c r="K2461" i="3"/>
  <c r="K2637" i="3"/>
  <c r="K2538" i="3"/>
  <c r="K2686" i="3"/>
  <c r="K2518" i="3"/>
  <c r="K2124" i="3"/>
  <c r="K2264" i="3"/>
  <c r="K2305" i="3"/>
  <c r="K2084" i="3"/>
  <c r="K2080" i="3"/>
  <c r="K2258" i="3"/>
  <c r="K2053" i="3"/>
  <c r="K2049" i="3"/>
  <c r="K2092" i="3"/>
  <c r="K1649" i="3"/>
  <c r="K1952" i="3"/>
  <c r="K1585" i="3"/>
  <c r="K1569" i="3"/>
  <c r="K1526" i="3"/>
  <c r="K1012" i="3"/>
  <c r="K733" i="3"/>
  <c r="K1889" i="3"/>
  <c r="K1471" i="3"/>
  <c r="K1469" i="3"/>
  <c r="K2647" i="3"/>
  <c r="K2198" i="3"/>
  <c r="K2127" i="3"/>
  <c r="K2526" i="3"/>
  <c r="K2696" i="3"/>
  <c r="K2313" i="3"/>
  <c r="K2704" i="3"/>
  <c r="K1916" i="3"/>
  <c r="K1587" i="3"/>
  <c r="K1149" i="3"/>
  <c r="K886" i="3"/>
  <c r="K710" i="3"/>
  <c r="K996" i="3"/>
  <c r="K1096" i="3"/>
  <c r="K1195" i="3"/>
  <c r="K730" i="3"/>
  <c r="K1086" i="3"/>
  <c r="K1240" i="3"/>
  <c r="K660" i="3"/>
  <c r="K1095" i="3"/>
  <c r="K1659" i="3"/>
  <c r="K1912" i="3"/>
  <c r="K1433" i="3"/>
  <c r="K1579" i="3"/>
  <c r="K1366" i="3"/>
  <c r="K1237" i="3"/>
  <c r="K1094" i="3"/>
  <c r="K1911" i="3"/>
  <c r="K1958" i="3"/>
  <c r="K1397" i="3"/>
  <c r="K1573" i="3"/>
  <c r="K727" i="3"/>
  <c r="K957" i="3"/>
  <c r="K1886" i="3"/>
  <c r="K1652" i="3"/>
  <c r="K1807" i="3"/>
  <c r="K1792" i="3"/>
  <c r="K1535" i="3"/>
  <c r="K1528" i="3"/>
  <c r="K839" i="3"/>
  <c r="K880" i="3"/>
  <c r="K695" i="3"/>
  <c r="K2617" i="3"/>
  <c r="K2384" i="3"/>
  <c r="K2460" i="3"/>
  <c r="K2636" i="3"/>
  <c r="K2689" i="3"/>
  <c r="K2521" i="3"/>
  <c r="K2517" i="3"/>
  <c r="K2123" i="3"/>
  <c r="K2263" i="3"/>
  <c r="K2304" i="3"/>
  <c r="K2083" i="3"/>
  <c r="K2079" i="3"/>
  <c r="K2257" i="3"/>
  <c r="K2052" i="3"/>
  <c r="K2530" i="3"/>
  <c r="K1885" i="3"/>
  <c r="K1664" i="3"/>
  <c r="K1951" i="3"/>
  <c r="K1584" i="3"/>
  <c r="K1568" i="3"/>
  <c r="K1525" i="3"/>
  <c r="K956" i="3"/>
  <c r="K1092" i="3"/>
  <c r="K2382" i="3"/>
  <c r="K734" i="3"/>
  <c r="K1088" i="3"/>
  <c r="K1744" i="3"/>
  <c r="K1198" i="3"/>
  <c r="K717" i="3"/>
  <c r="K2164" i="3"/>
  <c r="K2197" i="3"/>
  <c r="K2445" i="3"/>
  <c r="K1383" i="3"/>
  <c r="K2162" i="3"/>
  <c r="K2126" i="3"/>
  <c r="K2525" i="3"/>
  <c r="K1965" i="3"/>
  <c r="K1580" i="3"/>
  <c r="K665" i="3"/>
  <c r="K885" i="3"/>
  <c r="K698" i="3"/>
  <c r="K664" i="3"/>
  <c r="K662" i="3"/>
  <c r="K840" i="3"/>
  <c r="K1242" i="3"/>
  <c r="K697" i="3"/>
  <c r="K1239" i="3"/>
  <c r="K1194" i="3"/>
  <c r="K1147" i="3"/>
  <c r="K1658" i="3"/>
  <c r="K1960" i="3"/>
  <c r="K1455" i="3"/>
  <c r="K1578" i="3"/>
  <c r="K1531" i="3"/>
  <c r="K958" i="3"/>
  <c r="K728" i="3"/>
  <c r="K1910" i="3"/>
  <c r="K1957" i="3"/>
  <c r="K1536" i="3"/>
  <c r="K1365" i="3"/>
  <c r="K1236" i="3"/>
  <c r="K881" i="3"/>
  <c r="K1655" i="3"/>
  <c r="K1665" i="3"/>
  <c r="K1956" i="3"/>
  <c r="K1863" i="3"/>
  <c r="K1572" i="3"/>
  <c r="K1527" i="3"/>
  <c r="K1190" i="3"/>
  <c r="K879" i="3"/>
  <c r="K2244" i="3"/>
  <c r="K2616" i="3"/>
  <c r="K2395" i="3"/>
  <c r="K2639" i="3"/>
  <c r="K2635" i="3"/>
  <c r="K2688" i="3"/>
  <c r="K2520" i="3"/>
  <c r="K2596" i="3"/>
  <c r="K2122" i="3"/>
  <c r="K2262" i="3"/>
  <c r="K2303" i="3"/>
  <c r="K2082" i="3"/>
  <c r="K2078" i="3"/>
  <c r="K2256" i="3"/>
  <c r="K2051" i="3"/>
  <c r="K2529" i="3"/>
  <c r="K1651" i="3"/>
  <c r="K1954" i="3"/>
  <c r="K1862" i="3"/>
  <c r="K1395" i="3"/>
  <c r="K1363" i="3"/>
  <c r="K1232" i="3"/>
  <c r="K725" i="3"/>
  <c r="K1953" i="3"/>
  <c r="K1454" i="3"/>
  <c r="K1570" i="3"/>
  <c r="K1362" i="3"/>
  <c r="K726" i="3"/>
  <c r="K878" i="3"/>
  <c r="K2240" i="3"/>
  <c r="K2380" i="3"/>
  <c r="K2459" i="3"/>
  <c r="K2631" i="3"/>
  <c r="K2627" i="3"/>
  <c r="K2534" i="3"/>
  <c r="K2683" i="3"/>
  <c r="K2679" i="3"/>
  <c r="K2595" i="3"/>
  <c r="K2309" i="3"/>
  <c r="K2118" i="3"/>
  <c r="K2301" i="3"/>
  <c r="K2297" i="3"/>
  <c r="K2293" i="3"/>
  <c r="K2254" i="3"/>
  <c r="K2250" i="3"/>
  <c r="K2528" i="3"/>
  <c r="K1884" i="3"/>
  <c r="K1906" i="3"/>
  <c r="K1806" i="3"/>
  <c r="K1948" i="3"/>
  <c r="K1394" i="3"/>
  <c r="K1567" i="3"/>
  <c r="K1359" i="3"/>
  <c r="K1973" i="3"/>
  <c r="K797" i="3"/>
  <c r="K912" i="3"/>
  <c r="K911" i="3"/>
  <c r="K620" i="3"/>
  <c r="K1249" i="3"/>
  <c r="K619" i="3"/>
  <c r="K1248" i="3"/>
  <c r="K890" i="3"/>
  <c r="K907" i="3"/>
  <c r="K1468" i="3"/>
  <c r="K1382" i="3"/>
  <c r="K1716" i="3"/>
  <c r="K1261" i="3"/>
  <c r="K889" i="3"/>
  <c r="K1520" i="3"/>
  <c r="K1279" i="3"/>
  <c r="K1714" i="3"/>
  <c r="K1260" i="3"/>
  <c r="K793" i="3"/>
  <c r="K844" i="3"/>
  <c r="K905" i="3"/>
  <c r="K1742" i="3"/>
  <c r="K1464" i="3"/>
  <c r="K1460" i="3"/>
  <c r="K1288" i="3"/>
  <c r="K1002" i="3"/>
  <c r="K617" i="3"/>
  <c r="K902" i="3"/>
  <c r="K2469" i="3"/>
  <c r="K2541" i="3"/>
  <c r="K2545" i="3"/>
  <c r="K2192" i="3"/>
  <c r="K2003" i="3"/>
  <c r="K2154" i="3"/>
  <c r="K2150" i="3"/>
  <c r="K1994" i="3"/>
  <c r="K2108" i="3"/>
  <c r="K2104" i="3"/>
  <c r="K2441" i="3"/>
  <c r="K2437" i="3"/>
  <c r="K2058" i="3"/>
  <c r="K2703" i="3"/>
  <c r="K1985" i="3"/>
  <c r="K1981" i="3"/>
  <c r="K2334" i="3"/>
  <c r="K2330" i="3"/>
  <c r="K1436" i="3"/>
  <c r="K1456" i="3"/>
  <c r="K1335" i="3"/>
  <c r="K999" i="3"/>
  <c r="K615" i="3"/>
  <c r="K2247" i="3"/>
  <c r="K2467" i="3"/>
  <c r="K2463" i="3"/>
  <c r="K2691" i="3"/>
  <c r="K2187" i="3"/>
  <c r="K2183" i="3"/>
  <c r="K2000" i="3"/>
  <c r="K2435" i="3"/>
  <c r="K2088" i="3"/>
  <c r="K2054" i="3"/>
  <c r="K1977" i="3"/>
  <c r="K1516" i="3"/>
  <c r="K1738" i="3"/>
  <c r="K1427" i="3"/>
  <c r="K1286" i="3"/>
  <c r="K1607" i="3"/>
  <c r="K993" i="3"/>
  <c r="K658" i="3"/>
  <c r="K1084" i="3"/>
  <c r="K838" i="3"/>
  <c r="K1033" i="3"/>
  <c r="K760" i="3"/>
  <c r="K1187" i="3"/>
  <c r="K1143" i="3"/>
  <c r="K899" i="3"/>
  <c r="K1228" i="3"/>
  <c r="K952" i="3"/>
  <c r="K834" i="3"/>
  <c r="K989" i="3"/>
  <c r="K655" i="3"/>
  <c r="K1080" i="3"/>
  <c r="K1076" i="3"/>
  <c r="K831" i="3"/>
  <c r="K873" i="3"/>
  <c r="K1139" i="3"/>
  <c r="K898" i="3"/>
  <c r="K1225" i="3"/>
  <c r="K948" i="3"/>
  <c r="K988" i="3"/>
  <c r="K652" i="3"/>
  <c r="K1075" i="3"/>
  <c r="K1071" i="3"/>
  <c r="K827" i="3"/>
  <c r="K872" i="3"/>
  <c r="K1134" i="3"/>
  <c r="K690" i="3"/>
  <c r="K1220" i="3"/>
  <c r="K945" i="3"/>
  <c r="K941" i="3"/>
  <c r="K985" i="3"/>
  <c r="K648" i="3"/>
  <c r="K1069" i="3"/>
  <c r="K1027" i="3"/>
  <c r="K754" i="3"/>
  <c r="K870" i="3"/>
  <c r="K1166" i="3"/>
  <c r="K1128" i="3"/>
  <c r="K722" i="3"/>
  <c r="K938" i="3"/>
  <c r="K934" i="3"/>
  <c r="K979" i="3"/>
  <c r="K644" i="3"/>
  <c r="K1065" i="3"/>
  <c r="K821" i="3"/>
  <c r="K1025" i="3"/>
  <c r="K867" i="3"/>
  <c r="K1165" i="3"/>
  <c r="K1124" i="3"/>
  <c r="K686" i="3"/>
  <c r="K1213" i="3"/>
  <c r="K932" i="3"/>
  <c r="K779" i="3"/>
  <c r="K976" i="3"/>
  <c r="K639" i="3"/>
  <c r="K1059" i="3"/>
  <c r="K816" i="3"/>
  <c r="K747" i="3"/>
  <c r="K862" i="3"/>
  <c r="K1122" i="3"/>
  <c r="K707" i="3"/>
  <c r="K684" i="3"/>
  <c r="K1510" i="3"/>
  <c r="K1506" i="3"/>
  <c r="K1881" i="3"/>
  <c r="K1645" i="3"/>
  <c r="K1641" i="3"/>
  <c r="K1731" i="3"/>
  <c r="K1804" i="3"/>
  <c r="K1943" i="3"/>
  <c r="K1790" i="3"/>
  <c r="K1786" i="3"/>
  <c r="K1782" i="3"/>
  <c r="K1857" i="3"/>
  <c r="K1231" i="3"/>
  <c r="K877" i="3"/>
  <c r="K2383" i="3"/>
  <c r="K2393" i="3"/>
  <c r="K2634" i="3"/>
  <c r="K2630" i="3"/>
  <c r="K2537" i="3"/>
  <c r="K2533" i="3"/>
  <c r="K2682" i="3"/>
  <c r="K2678" i="3"/>
  <c r="K2178" i="3"/>
  <c r="K2102" i="3"/>
  <c r="K2261" i="3"/>
  <c r="K2300" i="3"/>
  <c r="K2296" i="3"/>
  <c r="K2292" i="3"/>
  <c r="K2253" i="3"/>
  <c r="K2048" i="3"/>
  <c r="K2523" i="3"/>
  <c r="K1883" i="3"/>
  <c r="K1905" i="3"/>
  <c r="K1805" i="3"/>
  <c r="K1947" i="3"/>
  <c r="K1393" i="3"/>
  <c r="K1566" i="3"/>
  <c r="K1524" i="3"/>
  <c r="K2012" i="3"/>
  <c r="K847" i="3"/>
  <c r="K1250" i="3"/>
  <c r="K1010" i="3"/>
  <c r="K795" i="3"/>
  <c r="K1009" i="3"/>
  <c r="K909" i="3"/>
  <c r="K1037" i="3"/>
  <c r="K1197" i="3"/>
  <c r="K1006" i="3"/>
  <c r="K1467" i="3"/>
  <c r="K1381" i="3"/>
  <c r="K1715" i="3"/>
  <c r="K1247" i="3"/>
  <c r="K713" i="3"/>
  <c r="K1743" i="3"/>
  <c r="K1271" i="3"/>
  <c r="K1713" i="3"/>
  <c r="K1259" i="3"/>
  <c r="K1004" i="3"/>
  <c r="K843" i="3"/>
  <c r="K699" i="3"/>
  <c r="K1741" i="3"/>
  <c r="K1463" i="3"/>
  <c r="K1459" i="3"/>
  <c r="K1287" i="3"/>
  <c r="K670" i="3"/>
  <c r="K842" i="3"/>
  <c r="K2620" i="3"/>
  <c r="K2645" i="3"/>
  <c r="K2695" i="3"/>
  <c r="K2195" i="3"/>
  <c r="K2191" i="3"/>
  <c r="K2002" i="3"/>
  <c r="K2153" i="3"/>
  <c r="K2149" i="3"/>
  <c r="K1993" i="3"/>
  <c r="K2107" i="3"/>
  <c r="K2444" i="3"/>
  <c r="K2440" i="3"/>
  <c r="K2307" i="3"/>
  <c r="K2057" i="3"/>
  <c r="K2524" i="3"/>
  <c r="K1984" i="3"/>
  <c r="K1980" i="3"/>
  <c r="K2333" i="3"/>
  <c r="K1518" i="3"/>
  <c r="K1813" i="3"/>
  <c r="K1270" i="3"/>
  <c r="K1334" i="3"/>
  <c r="K669" i="3"/>
  <c r="K901" i="3"/>
  <c r="K2246" i="3"/>
  <c r="K2466" i="3"/>
  <c r="K2462" i="3"/>
  <c r="K2544" i="3"/>
  <c r="K2186" i="3"/>
  <c r="K2182" i="3"/>
  <c r="K2148" i="3"/>
  <c r="K2434" i="3"/>
  <c r="K2087" i="3"/>
  <c r="K2009" i="3"/>
  <c r="K1976" i="3"/>
  <c r="K1515" i="3"/>
  <c r="K1737" i="3"/>
  <c r="K1269" i="3"/>
  <c r="K1258" i="3"/>
  <c r="K1606" i="3"/>
  <c r="K992" i="3"/>
  <c r="K657" i="3"/>
  <c r="K1083" i="3"/>
  <c r="K837" i="3"/>
  <c r="K1032" i="3"/>
  <c r="K876" i="3"/>
  <c r="K1186" i="3"/>
  <c r="K1142" i="3"/>
  <c r="K694" i="3"/>
  <c r="K955" i="3"/>
  <c r="K951" i="3"/>
  <c r="K833" i="3"/>
  <c r="K790" i="3"/>
  <c r="K654" i="3"/>
  <c r="K1079" i="3"/>
  <c r="K832" i="3"/>
  <c r="K950" i="3"/>
  <c r="K1184" i="3"/>
  <c r="K1138" i="3"/>
  <c r="K692" i="3"/>
  <c r="K1224" i="3"/>
  <c r="K947" i="3"/>
  <c r="K987" i="3"/>
  <c r="K651" i="3"/>
  <c r="K1074" i="3"/>
  <c r="K1029" i="3"/>
  <c r="K757" i="3"/>
  <c r="K871" i="3"/>
  <c r="K1133" i="3"/>
  <c r="K689" i="3"/>
  <c r="K1219" i="3"/>
  <c r="K944" i="3"/>
  <c r="K785" i="3"/>
  <c r="K984" i="3"/>
  <c r="K647" i="3"/>
  <c r="K1068" i="3"/>
  <c r="K825" i="3"/>
  <c r="K753" i="3"/>
  <c r="K869" i="3"/>
  <c r="K1131" i="3"/>
  <c r="K708" i="3"/>
  <c r="K1217" i="3"/>
  <c r="K937" i="3"/>
  <c r="K982" i="3"/>
  <c r="K782" i="3"/>
  <c r="K643" i="3"/>
  <c r="K1064" i="3"/>
  <c r="K820" i="3"/>
  <c r="K751" i="3"/>
  <c r="K866" i="3"/>
  <c r="K1127" i="3"/>
  <c r="K1123" i="3"/>
  <c r="K1216" i="3"/>
  <c r="K1212" i="3"/>
  <c r="K931" i="3"/>
  <c r="K778" i="3"/>
  <c r="K642" i="3"/>
  <c r="K1062" i="3"/>
  <c r="K777" i="3"/>
  <c r="K815" i="3"/>
  <c r="K746" i="3"/>
  <c r="K611" i="3"/>
  <c r="K1121" i="3"/>
  <c r="K813" i="3"/>
  <c r="K683" i="3"/>
  <c r="K1509" i="3"/>
  <c r="K1505" i="3"/>
  <c r="K1880" i="3"/>
  <c r="K1644" i="3"/>
  <c r="K1734" i="3"/>
  <c r="K1902" i="3"/>
  <c r="K1946" i="3"/>
  <c r="K1942" i="3"/>
  <c r="K1789" i="3"/>
  <c r="K1785" i="3"/>
  <c r="K1860" i="3"/>
  <c r="K1856" i="3"/>
  <c r="K2392" i="3"/>
  <c r="K2633" i="3"/>
  <c r="K2629" i="3"/>
  <c r="K2536" i="3"/>
  <c r="K2685" i="3"/>
  <c r="K2681" i="3"/>
  <c r="K2516" i="3"/>
  <c r="K2177" i="3"/>
  <c r="K2120" i="3"/>
  <c r="K2260" i="3"/>
  <c r="K2299" i="3"/>
  <c r="K2295" i="3"/>
  <c r="K2076" i="3"/>
  <c r="K2252" i="3"/>
  <c r="K2047" i="3"/>
  <c r="K1513" i="3"/>
  <c r="K1648" i="3"/>
  <c r="K1904" i="3"/>
  <c r="K1950" i="3"/>
  <c r="K1861" i="3"/>
  <c r="K1534" i="3"/>
  <c r="K1361" i="3"/>
  <c r="K1329" i="3"/>
  <c r="K1669" i="3"/>
  <c r="K2527" i="3"/>
  <c r="K796" i="3"/>
  <c r="K672" i="3"/>
  <c r="K1038" i="3"/>
  <c r="K716" i="3"/>
  <c r="K1008" i="3"/>
  <c r="K908" i="3"/>
  <c r="K794" i="3"/>
  <c r="K715" i="3"/>
  <c r="K906" i="3"/>
  <c r="K1280" i="3"/>
  <c r="K1718" i="3"/>
  <c r="K1799" i="3"/>
  <c r="K1005" i="3"/>
  <c r="K712" i="3"/>
  <c r="K1810" i="3"/>
  <c r="K1380" i="3"/>
  <c r="K1338" i="3"/>
  <c r="K1609" i="3"/>
  <c r="K1003" i="3"/>
  <c r="K762" i="3"/>
  <c r="K1519" i="3"/>
  <c r="K1964" i="3"/>
  <c r="K1462" i="3"/>
  <c r="K1278" i="3"/>
  <c r="K1246" i="3"/>
  <c r="K1036" i="3"/>
  <c r="K904" i="3"/>
  <c r="K2471" i="3"/>
  <c r="K2644" i="3"/>
  <c r="K2694" i="3"/>
  <c r="K2194" i="3"/>
  <c r="K2190" i="3"/>
  <c r="K2001" i="3"/>
  <c r="K2152" i="3"/>
  <c r="K2312" i="3"/>
  <c r="K1992" i="3"/>
  <c r="K2106" i="3"/>
  <c r="K2443" i="3"/>
  <c r="K2439" i="3"/>
  <c r="K2060" i="3"/>
  <c r="K2056" i="3"/>
  <c r="K2011" i="3"/>
  <c r="K1983" i="3"/>
  <c r="K2336" i="3"/>
  <c r="K2332" i="3"/>
  <c r="K1963" i="3"/>
  <c r="K1458" i="3"/>
  <c r="K1400" i="3"/>
  <c r="K1001" i="3"/>
  <c r="K668" i="3"/>
  <c r="K2249" i="3"/>
  <c r="K2245" i="3"/>
  <c r="K2465" i="3"/>
  <c r="K2693" i="3"/>
  <c r="K2543" i="3"/>
  <c r="K2185" i="3"/>
  <c r="K2181" i="3"/>
  <c r="K2103" i="3"/>
  <c r="K2433" i="3"/>
  <c r="K2086" i="3"/>
  <c r="K1979" i="3"/>
  <c r="K2329" i="3"/>
  <c r="K1740" i="3"/>
  <c r="K1961" i="3"/>
  <c r="K1712" i="3"/>
  <c r="K1257" i="3"/>
  <c r="K995" i="3"/>
  <c r="K791" i="3"/>
  <c r="K656" i="3"/>
  <c r="K1082" i="3"/>
  <c r="K836" i="3"/>
  <c r="K1230" i="3"/>
  <c r="K875" i="3"/>
  <c r="K1145" i="3"/>
  <c r="K1170" i="3"/>
  <c r="K693" i="3"/>
  <c r="K954" i="3"/>
  <c r="K724" i="3"/>
  <c r="K991" i="3"/>
  <c r="K789" i="3"/>
  <c r="K653" i="3"/>
  <c r="K1078" i="3"/>
  <c r="K1031" i="3"/>
  <c r="K759" i="3"/>
  <c r="K1141" i="3"/>
  <c r="K1169" i="3"/>
  <c r="K691" i="3"/>
  <c r="K1223" i="3"/>
  <c r="K830" i="3"/>
  <c r="K986" i="3"/>
  <c r="K650" i="3"/>
  <c r="K1073" i="3"/>
  <c r="K829" i="3"/>
  <c r="K756" i="3"/>
  <c r="K1136" i="3"/>
  <c r="K1222" i="3"/>
  <c r="K786" i="3"/>
  <c r="K723" i="3"/>
  <c r="K943" i="3"/>
  <c r="K784" i="3"/>
  <c r="K983" i="3"/>
  <c r="K1132" i="3"/>
  <c r="K1067" i="3"/>
  <c r="K824" i="3"/>
  <c r="K752" i="3"/>
  <c r="K868" i="3"/>
  <c r="K1130" i="3"/>
  <c r="K688" i="3"/>
  <c r="K940" i="3"/>
  <c r="K936" i="3"/>
  <c r="K981" i="3"/>
  <c r="K646" i="3"/>
  <c r="K1026" i="3"/>
  <c r="K1063" i="3"/>
  <c r="K819" i="3"/>
  <c r="K750" i="3"/>
  <c r="K865" i="3"/>
  <c r="K1126" i="3"/>
  <c r="K781" i="3"/>
  <c r="K1215" i="3"/>
  <c r="K1211" i="3"/>
  <c r="K930" i="3"/>
  <c r="K978" i="3"/>
  <c r="K641" i="3"/>
  <c r="K1061" i="3"/>
  <c r="K1024" i="3"/>
  <c r="K814" i="3"/>
  <c r="K864" i="3"/>
  <c r="K1164" i="3"/>
  <c r="K1120" i="3"/>
  <c r="K896" i="3"/>
  <c r="K1023" i="3"/>
  <c r="K1508" i="3"/>
  <c r="K1504" i="3"/>
  <c r="K1647" i="3"/>
  <c r="K1643" i="3"/>
  <c r="K1733" i="3"/>
  <c r="K1901" i="3"/>
  <c r="K1945" i="3"/>
  <c r="K1941" i="3"/>
  <c r="K1788" i="3"/>
  <c r="K1784" i="3"/>
  <c r="K1859" i="3"/>
  <c r="K1855" i="3"/>
  <c r="K2241" i="3"/>
  <c r="K2381" i="3"/>
  <c r="K2391" i="3"/>
  <c r="K2632" i="3"/>
  <c r="K2628" i="3"/>
  <c r="K2535" i="3"/>
  <c r="K2684" i="3"/>
  <c r="K2680" i="3"/>
  <c r="K2515" i="3"/>
  <c r="K2310" i="3"/>
  <c r="K2119" i="3"/>
  <c r="K2259" i="3"/>
  <c r="K2298" i="3"/>
  <c r="K2294" i="3"/>
  <c r="K2075" i="3"/>
  <c r="K2251" i="3"/>
  <c r="K2702" i="3"/>
  <c r="K1512" i="3"/>
  <c r="K1735" i="3"/>
  <c r="K1903" i="3"/>
  <c r="K1949" i="3"/>
  <c r="K1431" i="3"/>
  <c r="K1533" i="3"/>
  <c r="K1360" i="3"/>
  <c r="K1328" i="3"/>
  <c r="K1795" i="3"/>
  <c r="K1011" i="3"/>
  <c r="K622" i="3"/>
  <c r="K621" i="3"/>
  <c r="K1173" i="3"/>
  <c r="K910" i="3"/>
  <c r="K846" i="3"/>
  <c r="K701" i="3"/>
  <c r="K1007" i="3"/>
  <c r="K714" i="3"/>
  <c r="K1521" i="3"/>
  <c r="K1428" i="3"/>
  <c r="K1717" i="3"/>
  <c r="K1262" i="3"/>
  <c r="K671" i="3"/>
  <c r="K700" i="3"/>
  <c r="K1466" i="3"/>
  <c r="K1379" i="3"/>
  <c r="K1337" i="3"/>
  <c r="K1608" i="3"/>
  <c r="K845" i="3"/>
  <c r="K618" i="3"/>
  <c r="K1888" i="3"/>
  <c r="K1465" i="3"/>
  <c r="K1461" i="3"/>
  <c r="K1336" i="3"/>
  <c r="K792" i="3"/>
  <c r="K1035" i="3"/>
  <c r="K903" i="3"/>
  <c r="K2470" i="3"/>
  <c r="K2643" i="3"/>
  <c r="K2546" i="3"/>
  <c r="K2193" i="3"/>
  <c r="K2189" i="3"/>
  <c r="K2155" i="3"/>
  <c r="K2151" i="3"/>
  <c r="K2311" i="3"/>
  <c r="K2109" i="3"/>
  <c r="K2105" i="3"/>
  <c r="K2442" i="3"/>
  <c r="K2438" i="3"/>
  <c r="K2059" i="3"/>
  <c r="K2055" i="3"/>
  <c r="K2010" i="3"/>
  <c r="K1982" i="3"/>
  <c r="K2335" i="3"/>
  <c r="K2331" i="3"/>
  <c r="K1962" i="3"/>
  <c r="K1457" i="3"/>
  <c r="K1367" i="3"/>
  <c r="K1000" i="3"/>
  <c r="K616" i="3"/>
  <c r="K2248" i="3"/>
  <c r="K2468" i="3"/>
  <c r="K2464" i="3"/>
  <c r="K2692" i="3"/>
  <c r="K2188" i="3"/>
  <c r="K2184" i="3"/>
  <c r="K2180" i="3"/>
  <c r="K2436" i="3"/>
  <c r="K2432" i="3"/>
  <c r="K2085" i="3"/>
  <c r="K1978" i="3"/>
  <c r="K1517" i="3"/>
  <c r="K1739" i="3"/>
  <c r="K1277" i="3"/>
  <c r="K1711" i="3"/>
  <c r="K1256" i="3"/>
  <c r="K994" i="3"/>
  <c r="K659" i="3"/>
  <c r="K1085" i="3"/>
  <c r="K1081" i="3"/>
  <c r="K835" i="3"/>
  <c r="K761" i="3"/>
  <c r="K874" i="3"/>
  <c r="K1144" i="3"/>
  <c r="K709" i="3"/>
  <c r="K1229" i="3"/>
  <c r="K953" i="3"/>
  <c r="K1227" i="3"/>
  <c r="K990" i="3"/>
  <c r="K788" i="3"/>
  <c r="K1185" i="3"/>
  <c r="K1077" i="3"/>
  <c r="K1030" i="3"/>
  <c r="K758" i="3"/>
  <c r="K1140" i="3"/>
  <c r="K1168" i="3"/>
  <c r="K1226" i="3"/>
  <c r="K949" i="3"/>
  <c r="K1167" i="3"/>
  <c r="K787" i="3"/>
  <c r="K1137" i="3"/>
  <c r="K1072" i="3"/>
  <c r="K828" i="3"/>
  <c r="K755" i="3"/>
  <c r="K1135" i="3"/>
  <c r="K826" i="3"/>
  <c r="K1221" i="3"/>
  <c r="K946" i="3"/>
  <c r="K942" i="3"/>
  <c r="K783" i="3"/>
  <c r="K649" i="3"/>
  <c r="K1070" i="3"/>
  <c r="K1028" i="3"/>
  <c r="K823" i="3"/>
  <c r="K1183" i="3"/>
  <c r="K1218" i="3"/>
  <c r="K1129" i="3"/>
  <c r="K687" i="3"/>
  <c r="K939" i="3"/>
  <c r="K935" i="3"/>
  <c r="K980" i="3"/>
  <c r="K645" i="3"/>
  <c r="K1066" i="3"/>
  <c r="K822" i="3"/>
  <c r="K818" i="3"/>
  <c r="K749" i="3"/>
  <c r="K612" i="3"/>
  <c r="K1125" i="3"/>
  <c r="K897" i="3"/>
  <c r="K1214" i="3"/>
  <c r="K933" i="3"/>
  <c r="K780" i="3"/>
  <c r="K977" i="3"/>
  <c r="K640" i="3"/>
  <c r="K1060" i="3"/>
  <c r="K817" i="3"/>
  <c r="K748" i="3"/>
  <c r="K863" i="3"/>
  <c r="K1163" i="3"/>
  <c r="K1119" i="3"/>
  <c r="K685" i="3"/>
  <c r="K1511" i="3"/>
  <c r="K1507" i="3"/>
  <c r="K1882" i="3"/>
  <c r="K1646" i="3"/>
  <c r="K1642" i="3"/>
  <c r="K1732" i="3"/>
  <c r="K1900" i="3"/>
  <c r="K1944" i="3"/>
  <c r="K1791" i="3"/>
  <c r="K1787" i="3"/>
  <c r="K1783" i="3"/>
  <c r="K1858" i="3"/>
  <c r="K1853" i="3"/>
  <c r="K1426" i="3"/>
  <c r="K1583" i="3"/>
  <c r="K1710" i="3"/>
  <c r="K1706" i="3"/>
  <c r="K1563" i="3"/>
  <c r="K1356" i="3"/>
  <c r="K1325" i="3"/>
  <c r="K1321" i="3"/>
  <c r="K1604" i="3"/>
  <c r="K1210" i="3"/>
  <c r="K1118" i="3"/>
  <c r="K1117" i="3"/>
  <c r="K774" i="3"/>
  <c r="K973" i="3"/>
  <c r="K636" i="3"/>
  <c r="K1058" i="3"/>
  <c r="K1054" i="3"/>
  <c r="K809" i="3"/>
  <c r="K1020" i="3"/>
  <c r="K1161" i="3"/>
  <c r="K1114" i="3"/>
  <c r="K681" i="3"/>
  <c r="K1500" i="3"/>
  <c r="K1496" i="3"/>
  <c r="K1877" i="3"/>
  <c r="K1638" i="3"/>
  <c r="K1634" i="3"/>
  <c r="K1730" i="3"/>
  <c r="K1899" i="3"/>
  <c r="K1937" i="3"/>
  <c r="K1781" i="3"/>
  <c r="K1777" i="3"/>
  <c r="K1773" i="3"/>
  <c r="K1848" i="3"/>
  <c r="K1844" i="3"/>
  <c r="K1449" i="3"/>
  <c r="K1421" i="3"/>
  <c r="K1582" i="3"/>
  <c r="K1704" i="3"/>
  <c r="K1700" i="3"/>
  <c r="K1560" i="3"/>
  <c r="K1354" i="3"/>
  <c r="K1350" i="3"/>
  <c r="K1316" i="3"/>
  <c r="K1312" i="3"/>
  <c r="K1599" i="3"/>
  <c r="K923" i="3"/>
  <c r="K771" i="3"/>
  <c r="K1112" i="3"/>
  <c r="K631" i="3"/>
  <c r="K1017" i="3"/>
  <c r="K1050" i="3"/>
  <c r="K743" i="3"/>
  <c r="K1180" i="3"/>
  <c r="K855" i="3"/>
  <c r="K1110" i="3"/>
  <c r="K679" i="3"/>
  <c r="K1491" i="3"/>
  <c r="K1487" i="3"/>
  <c r="K1873" i="3"/>
  <c r="K1628" i="3"/>
  <c r="K1726" i="3"/>
  <c r="K1933" i="3"/>
  <c r="K1929" i="3"/>
  <c r="K1770" i="3"/>
  <c r="K1766" i="3"/>
  <c r="K1839" i="3"/>
  <c r="K1835" i="3"/>
  <c r="K1416" i="3"/>
  <c r="K1412" i="3"/>
  <c r="K1377" i="3"/>
  <c r="K1388" i="3"/>
  <c r="K1694" i="3"/>
  <c r="K1690" i="3"/>
  <c r="K1555" i="3"/>
  <c r="K1551" i="3"/>
  <c r="K1347" i="3"/>
  <c r="K1310" i="3"/>
  <c r="K1306" i="3"/>
  <c r="K1252" i="3"/>
  <c r="K678" i="3"/>
  <c r="K1206" i="3"/>
  <c r="K920" i="3"/>
  <c r="K1047" i="3"/>
  <c r="K768" i="3"/>
  <c r="K965" i="3"/>
  <c r="K627" i="3"/>
  <c r="K1046" i="3"/>
  <c r="K741" i="3"/>
  <c r="K853" i="3"/>
  <c r="K1016" i="3"/>
  <c r="K2239" i="3"/>
  <c r="K2235" i="3"/>
  <c r="K2231" i="3"/>
  <c r="K2227" i="3"/>
  <c r="K2223" i="3"/>
  <c r="K2219" i="3"/>
  <c r="K2613" i="3"/>
  <c r="K2609" i="3"/>
  <c r="K2376" i="3"/>
  <c r="K2372" i="3"/>
  <c r="K2368" i="3"/>
  <c r="K2364" i="3"/>
  <c r="K2360" i="3"/>
  <c r="K2458" i="3"/>
  <c r="K2454" i="3"/>
  <c r="K2677" i="3"/>
  <c r="K2673" i="3"/>
  <c r="K2669" i="3"/>
  <c r="K2665" i="3"/>
  <c r="K2661" i="3"/>
  <c r="K2511" i="3"/>
  <c r="K2507" i="3"/>
  <c r="K2503" i="3"/>
  <c r="K2499" i="3"/>
  <c r="K2495" i="3"/>
  <c r="K2591" i="3"/>
  <c r="K2587" i="3"/>
  <c r="K2583" i="3"/>
  <c r="K2579" i="3"/>
  <c r="K2575" i="3"/>
  <c r="K2571" i="3"/>
  <c r="K2173" i="3"/>
  <c r="K2147" i="3"/>
  <c r="K2143" i="3"/>
  <c r="K2101" i="3"/>
  <c r="K2429" i="3"/>
  <c r="K2425" i="3"/>
  <c r="K2421" i="3"/>
  <c r="K2417" i="3"/>
  <c r="K2289" i="3"/>
  <c r="K2285" i="3"/>
  <c r="K2281" i="3"/>
  <c r="K2073" i="3"/>
  <c r="K2045" i="3"/>
  <c r="K2041" i="3"/>
  <c r="K2037" i="3"/>
  <c r="K2007" i="3"/>
  <c r="K1485" i="3"/>
  <c r="K1481" i="3"/>
  <c r="K1477" i="3"/>
  <c r="K1869" i="3"/>
  <c r="K1622" i="3"/>
  <c r="K1897" i="3"/>
  <c r="K1925" i="3"/>
  <c r="K1763" i="3"/>
  <c r="K1759" i="3"/>
  <c r="K1833" i="3"/>
  <c r="K1829" i="3"/>
  <c r="K1825" i="3"/>
  <c r="K1274" i="3"/>
  <c r="K1409" i="3"/>
  <c r="K1264" i="3"/>
  <c r="K1687" i="3"/>
  <c r="K1683" i="3"/>
  <c r="K1679" i="3"/>
  <c r="K1547" i="3"/>
  <c r="K1344" i="3"/>
  <c r="K1303" i="3"/>
  <c r="K1299" i="3"/>
  <c r="K676" i="3"/>
  <c r="K1202" i="3"/>
  <c r="K914" i="3"/>
  <c r="K764" i="3"/>
  <c r="K625" i="3"/>
  <c r="K1043" i="3"/>
  <c r="K1852" i="3"/>
  <c r="K1425" i="3"/>
  <c r="K1268" i="3"/>
  <c r="K1709" i="3"/>
  <c r="K1705" i="3"/>
  <c r="K1562" i="3"/>
  <c r="K1355" i="3"/>
  <c r="K1324" i="3"/>
  <c r="K1320" i="3"/>
  <c r="K1603" i="3"/>
  <c r="K1209" i="3"/>
  <c r="K928" i="3"/>
  <c r="K1162" i="3"/>
  <c r="K773" i="3"/>
  <c r="K972" i="3"/>
  <c r="K635" i="3"/>
  <c r="K1057" i="3"/>
  <c r="K812" i="3"/>
  <c r="K808" i="3"/>
  <c r="K861" i="3"/>
  <c r="K1160" i="3"/>
  <c r="K895" i="3"/>
  <c r="K1503" i="3"/>
  <c r="K1499" i="3"/>
  <c r="K1495" i="3"/>
  <c r="K1876" i="3"/>
  <c r="K1637" i="3"/>
  <c r="K1633" i="3"/>
  <c r="K1729" i="3"/>
  <c r="K1940" i="3"/>
  <c r="K1936" i="3"/>
  <c r="K1780" i="3"/>
  <c r="K1776" i="3"/>
  <c r="K1851" i="3"/>
  <c r="K1847" i="3"/>
  <c r="K1843" i="3"/>
  <c r="K1448" i="3"/>
  <c r="K1420" i="3"/>
  <c r="K1267" i="3"/>
  <c r="K1703" i="3"/>
  <c r="K1699" i="3"/>
  <c r="K1559" i="3"/>
  <c r="K1353" i="3"/>
  <c r="K1319" i="3"/>
  <c r="K1315" i="3"/>
  <c r="K1971" i="3"/>
  <c r="K1207" i="3"/>
  <c r="K922" i="3"/>
  <c r="K971" i="3"/>
  <c r="K634" i="3"/>
  <c r="K1111" i="3"/>
  <c r="K1053" i="3"/>
  <c r="K1049" i="3"/>
  <c r="K742" i="3"/>
  <c r="K858" i="3"/>
  <c r="K1159" i="3"/>
  <c r="K1109" i="3"/>
  <c r="K1494" i="3"/>
  <c r="K1490" i="3"/>
  <c r="K1486" i="3"/>
  <c r="K1631" i="3"/>
  <c r="K1627" i="3"/>
  <c r="K1725" i="3"/>
  <c r="K1932" i="3"/>
  <c r="K1928" i="3"/>
  <c r="K1769" i="3"/>
  <c r="K1842" i="3"/>
  <c r="K1838" i="3"/>
  <c r="K1834" i="3"/>
  <c r="K1415" i="3"/>
  <c r="K1581" i="3"/>
  <c r="K1376" i="3"/>
  <c r="K1697" i="3"/>
  <c r="K1693" i="3"/>
  <c r="K1689" i="3"/>
  <c r="K1554" i="3"/>
  <c r="K1550" i="3"/>
  <c r="K1346" i="3"/>
  <c r="K1309" i="3"/>
  <c r="K1305" i="3"/>
  <c r="K1598" i="3"/>
  <c r="K677" i="3"/>
  <c r="K1205" i="3"/>
  <c r="K919" i="3"/>
  <c r="K805" i="3"/>
  <c r="K968" i="3"/>
  <c r="K630" i="3"/>
  <c r="K804" i="3"/>
  <c r="K1045" i="3"/>
  <c r="K740" i="3"/>
  <c r="K852" i="3"/>
  <c r="K705" i="3"/>
  <c r="K2238" i="3"/>
  <c r="K2234" i="3"/>
  <c r="K2230" i="3"/>
  <c r="K2226" i="3"/>
  <c r="K2222" i="3"/>
  <c r="K2218" i="3"/>
  <c r="K2612" i="3"/>
  <c r="K2379" i="3"/>
  <c r="K2375" i="3"/>
  <c r="K2371" i="3"/>
  <c r="K2367" i="3"/>
  <c r="K2363" i="3"/>
  <c r="K2359" i="3"/>
  <c r="K2457" i="3"/>
  <c r="K2453" i="3"/>
  <c r="K2676" i="3"/>
  <c r="K2672" i="3"/>
  <c r="K2668" i="3"/>
  <c r="K2664" i="3"/>
  <c r="K2514" i="3"/>
  <c r="K2510" i="3"/>
  <c r="K2506" i="3"/>
  <c r="K2502" i="3"/>
  <c r="K2498" i="3"/>
  <c r="K2594" i="3"/>
  <c r="K2590" i="3"/>
  <c r="K2586" i="3"/>
  <c r="K2582" i="3"/>
  <c r="K2578" i="3"/>
  <c r="K2574" i="3"/>
  <c r="K2176" i="3"/>
  <c r="K2172" i="3"/>
  <c r="K2146" i="3"/>
  <c r="K2142" i="3"/>
  <c r="K2117" i="3"/>
  <c r="K2428" i="3"/>
  <c r="K2424" i="3"/>
  <c r="K2420" i="3"/>
  <c r="K2416" i="3"/>
  <c r="K2288" i="3"/>
  <c r="K2284" i="3"/>
  <c r="K2280" i="3"/>
  <c r="K2072" i="3"/>
  <c r="K2044" i="3"/>
  <c r="K2040" i="3"/>
  <c r="K2036" i="3"/>
  <c r="K2327" i="3"/>
  <c r="K1484" i="3"/>
  <c r="K1480" i="3"/>
  <c r="K1872" i="3"/>
  <c r="K1625" i="3"/>
  <c r="K1621" i="3"/>
  <c r="K1896" i="3"/>
  <c r="K1924" i="3"/>
  <c r="K1762" i="3"/>
  <c r="K1758" i="3"/>
  <c r="K1832" i="3"/>
  <c r="K1828" i="3"/>
  <c r="K1447" i="3"/>
  <c r="K1273" i="3"/>
  <c r="K1408" i="3"/>
  <c r="K1374" i="3"/>
  <c r="K1686" i="3"/>
  <c r="K1682" i="3"/>
  <c r="K1678" i="3"/>
  <c r="K1546" i="3"/>
  <c r="K1343" i="3"/>
  <c r="K1302" i="3"/>
  <c r="K1298" i="3"/>
  <c r="K675" i="3"/>
  <c r="K1201" i="3"/>
  <c r="K767" i="3"/>
  <c r="K964" i="3"/>
  <c r="K624" i="3"/>
  <c r="K1453" i="3"/>
  <c r="K1424" i="3"/>
  <c r="K1392" i="3"/>
  <c r="K1708" i="3"/>
  <c r="K1565" i="3"/>
  <c r="K1358" i="3"/>
  <c r="K1327" i="3"/>
  <c r="K1323" i="3"/>
  <c r="K1972" i="3"/>
  <c r="K1602" i="3"/>
  <c r="K1208" i="3"/>
  <c r="K927" i="3"/>
  <c r="K776" i="3"/>
  <c r="K975" i="3"/>
  <c r="K638" i="3"/>
  <c r="K1022" i="3"/>
  <c r="K1056" i="3"/>
  <c r="K811" i="3"/>
  <c r="K745" i="3"/>
  <c r="K860" i="3"/>
  <c r="K1116" i="3"/>
  <c r="K894" i="3"/>
  <c r="K1502" i="3"/>
  <c r="K1498" i="3"/>
  <c r="K1879" i="3"/>
  <c r="K1640" i="3"/>
  <c r="K1636" i="3"/>
  <c r="K1632" i="3"/>
  <c r="K1728" i="3"/>
  <c r="K1939" i="3"/>
  <c r="K1935" i="3"/>
  <c r="K1779" i="3"/>
  <c r="K1775" i="3"/>
  <c r="K1850" i="3"/>
  <c r="K1846" i="3"/>
  <c r="K1451" i="3"/>
  <c r="K1276" i="3"/>
  <c r="K1419" i="3"/>
  <c r="K1378" i="3"/>
  <c r="K1702" i="3"/>
  <c r="K1698" i="3"/>
  <c r="K1558" i="3"/>
  <c r="K1352" i="3"/>
  <c r="K1318" i="3"/>
  <c r="K1314" i="3"/>
  <c r="K1284" i="3"/>
  <c r="K925" i="3"/>
  <c r="K1113" i="3"/>
  <c r="K970" i="3"/>
  <c r="K633" i="3"/>
  <c r="K1019" i="3"/>
  <c r="K1052" i="3"/>
  <c r="K807" i="3"/>
  <c r="K1182" i="3"/>
  <c r="K857" i="3"/>
  <c r="K1158" i="3"/>
  <c r="K893" i="3"/>
  <c r="K1493" i="3"/>
  <c r="K1489" i="3"/>
  <c r="K1875" i="3"/>
  <c r="K1630" i="3"/>
  <c r="K1626" i="3"/>
  <c r="K1898" i="3"/>
  <c r="K1931" i="3"/>
  <c r="K1772" i="3"/>
  <c r="K1768" i="3"/>
  <c r="K1841" i="3"/>
  <c r="K1837" i="3"/>
  <c r="K1275" i="3"/>
  <c r="K1414" i="3"/>
  <c r="K1266" i="3"/>
  <c r="K1375" i="3"/>
  <c r="K1696" i="3"/>
  <c r="K1692" i="3"/>
  <c r="K1688" i="3"/>
  <c r="K1553" i="3"/>
  <c r="K1349" i="3"/>
  <c r="K1345" i="3"/>
  <c r="K1308" i="3"/>
  <c r="K1798" i="3"/>
  <c r="K1597" i="3"/>
  <c r="K721" i="3"/>
  <c r="K1204" i="3"/>
  <c r="K918" i="3"/>
  <c r="K770" i="3"/>
  <c r="K967" i="3"/>
  <c r="K629" i="3"/>
  <c r="K1108" i="3"/>
  <c r="K1044" i="3"/>
  <c r="K739" i="3"/>
  <c r="K1157" i="3"/>
  <c r="K704" i="3"/>
  <c r="K2237" i="3"/>
  <c r="K2233" i="3"/>
  <c r="K2229" i="3"/>
  <c r="K2225" i="3"/>
  <c r="K2221" i="3"/>
  <c r="K2615" i="3"/>
  <c r="K2611" i="3"/>
  <c r="K2378" i="3"/>
  <c r="K2374" i="3"/>
  <c r="K2370" i="3"/>
  <c r="K2366" i="3"/>
  <c r="K2362" i="3"/>
  <c r="K2358" i="3"/>
  <c r="K2456" i="3"/>
  <c r="K2452" i="3"/>
  <c r="K2675" i="3"/>
  <c r="K2671" i="3"/>
  <c r="K2667" i="3"/>
  <c r="K2663" i="3"/>
  <c r="K2513" i="3"/>
  <c r="K2509" i="3"/>
  <c r="K2505" i="3"/>
  <c r="K2501" i="3"/>
  <c r="K2497" i="3"/>
  <c r="K2593" i="3"/>
  <c r="K2589" i="3"/>
  <c r="K2585" i="3"/>
  <c r="K2581" i="3"/>
  <c r="K2577" i="3"/>
  <c r="K2573" i="3"/>
  <c r="K2175" i="3"/>
  <c r="K2171" i="3"/>
  <c r="K2145" i="3"/>
  <c r="K2141" i="3"/>
  <c r="K2431" i="3"/>
  <c r="K2427" i="3"/>
  <c r="K2423" i="3"/>
  <c r="K2419" i="3"/>
  <c r="K2291" i="3"/>
  <c r="K2287" i="3"/>
  <c r="K2283" i="3"/>
  <c r="K2279" i="3"/>
  <c r="K2071" i="3"/>
  <c r="K2043" i="3"/>
  <c r="K2039" i="3"/>
  <c r="K2035" i="3"/>
  <c r="K2326" i="3"/>
  <c r="K1483" i="3"/>
  <c r="K1479" i="3"/>
  <c r="K1871" i="3"/>
  <c r="K1624" i="3"/>
  <c r="K1620" i="3"/>
  <c r="K1927" i="3"/>
  <c r="K1765" i="3"/>
  <c r="K1761" i="3"/>
  <c r="K1757" i="3"/>
  <c r="K1831" i="3"/>
  <c r="K1827" i="3"/>
  <c r="K1446" i="3"/>
  <c r="K1411" i="3"/>
  <c r="K1407" i="3"/>
  <c r="K1373" i="3"/>
  <c r="K1685" i="3"/>
  <c r="K1681" i="3"/>
  <c r="K1549" i="3"/>
  <c r="K1545" i="3"/>
  <c r="K1342" i="3"/>
  <c r="K1301" i="3"/>
  <c r="K1297" i="3"/>
  <c r="K674" i="3"/>
  <c r="K916" i="3"/>
  <c r="K766" i="3"/>
  <c r="K963" i="3"/>
  <c r="K1015" i="3"/>
  <c r="K1041" i="3"/>
  <c r="K801" i="3"/>
  <c r="K800" i="3"/>
  <c r="K850" i="3"/>
  <c r="K1854" i="3"/>
  <c r="K1452" i="3"/>
  <c r="K1423" i="3"/>
  <c r="K1391" i="3"/>
  <c r="K1707" i="3"/>
  <c r="K1564" i="3"/>
  <c r="K1357" i="3"/>
  <c r="K1326" i="3"/>
  <c r="K1322" i="3"/>
  <c r="K1285" i="3"/>
  <c r="K1601" i="3"/>
  <c r="K929" i="3"/>
  <c r="K926" i="3"/>
  <c r="K775" i="3"/>
  <c r="K974" i="3"/>
  <c r="K637" i="3"/>
  <c r="K1021" i="3"/>
  <c r="K1055" i="3"/>
  <c r="K810" i="3"/>
  <c r="K744" i="3"/>
  <c r="K859" i="3"/>
  <c r="K1115" i="3"/>
  <c r="K682" i="3"/>
  <c r="K1501" i="3"/>
  <c r="K1497" i="3"/>
  <c r="K1878" i="3"/>
  <c r="K1639" i="3"/>
  <c r="K1635" i="3"/>
  <c r="K1663" i="3"/>
  <c r="K1727" i="3"/>
  <c r="K1938" i="3"/>
  <c r="K1934" i="3"/>
  <c r="K1778" i="3"/>
  <c r="K1774" i="3"/>
  <c r="K1849" i="3"/>
  <c r="K1845" i="3"/>
  <c r="K1450" i="3"/>
  <c r="K1422" i="3"/>
  <c r="K1418" i="3"/>
  <c r="K1390" i="3"/>
  <c r="K1701" i="3"/>
  <c r="K1561" i="3"/>
  <c r="K1557" i="3"/>
  <c r="K1351" i="3"/>
  <c r="K1317" i="3"/>
  <c r="K1313" i="3"/>
  <c r="K1600" i="3"/>
  <c r="K924" i="3"/>
  <c r="K772" i="3"/>
  <c r="K969" i="3"/>
  <c r="K632" i="3"/>
  <c r="K1018" i="3"/>
  <c r="K1051" i="3"/>
  <c r="K806" i="3"/>
  <c r="K1181" i="3"/>
  <c r="K856" i="3"/>
  <c r="K706" i="3"/>
  <c r="K680" i="3"/>
  <c r="K1492" i="3"/>
  <c r="K1488" i="3"/>
  <c r="K1874" i="3"/>
  <c r="K1629" i="3"/>
  <c r="K1662" i="3"/>
  <c r="K1803" i="3"/>
  <c r="K1930" i="3"/>
  <c r="K1771" i="3"/>
  <c r="K1767" i="3"/>
  <c r="K1840" i="3"/>
  <c r="K1836" i="3"/>
  <c r="K1417" i="3"/>
  <c r="K1413" i="3"/>
  <c r="K1265" i="3"/>
  <c r="K1389" i="3"/>
  <c r="K1695" i="3"/>
  <c r="K1691" i="3"/>
  <c r="K1556" i="3"/>
  <c r="K1552" i="3"/>
  <c r="K1348" i="3"/>
  <c r="K1311" i="3"/>
  <c r="K1307" i="3"/>
  <c r="K1253" i="3"/>
  <c r="K1596" i="3"/>
  <c r="K1048" i="3"/>
  <c r="K921" i="3"/>
  <c r="K917" i="3"/>
  <c r="K769" i="3"/>
  <c r="K966" i="3"/>
  <c r="K628" i="3"/>
  <c r="K1107" i="3"/>
  <c r="K803" i="3"/>
  <c r="K854" i="3"/>
  <c r="K1156" i="3"/>
  <c r="K1106" i="3"/>
  <c r="K2236" i="3"/>
  <c r="K2232" i="3"/>
  <c r="K2228" i="3"/>
  <c r="K2224" i="3"/>
  <c r="K2220" i="3"/>
  <c r="K2614" i="3"/>
  <c r="K2610" i="3"/>
  <c r="K2377" i="3"/>
  <c r="K2373" i="3"/>
  <c r="K2369" i="3"/>
  <c r="K2365" i="3"/>
  <c r="K2361" i="3"/>
  <c r="K2390" i="3"/>
  <c r="K2455" i="3"/>
  <c r="K2451" i="3"/>
  <c r="K2674" i="3"/>
  <c r="K2670" i="3"/>
  <c r="K2666" i="3"/>
  <c r="K2662" i="3"/>
  <c r="K2512" i="3"/>
  <c r="K2508" i="3"/>
  <c r="K2504" i="3"/>
  <c r="K2500" i="3"/>
  <c r="K2496" i="3"/>
  <c r="K2592" i="3"/>
  <c r="K2588" i="3"/>
  <c r="K2584" i="3"/>
  <c r="K2580" i="3"/>
  <c r="K2576" i="3"/>
  <c r="K2572" i="3"/>
  <c r="K2174" i="3"/>
  <c r="K1997" i="3"/>
  <c r="K2144" i="3"/>
  <c r="K1991" i="3"/>
  <c r="K2430" i="3"/>
  <c r="K2426" i="3"/>
  <c r="K2422" i="3"/>
  <c r="K2418" i="3"/>
  <c r="K2290" i="3"/>
  <c r="K2286" i="3"/>
  <c r="K2282" i="3"/>
  <c r="K2074" i="3"/>
  <c r="K2046" i="3"/>
  <c r="K2042" i="3"/>
  <c r="K2038" i="3"/>
  <c r="K2701" i="3"/>
  <c r="K2325" i="3"/>
  <c r="K1482" i="3"/>
  <c r="K1478" i="3"/>
  <c r="K1870" i="3"/>
  <c r="K1623" i="3"/>
  <c r="K1619" i="3"/>
  <c r="K1926" i="3"/>
  <c r="K1764" i="3"/>
  <c r="K1760" i="3"/>
  <c r="K1756" i="3"/>
  <c r="K1830" i="3"/>
  <c r="K1826" i="3"/>
  <c r="K1445" i="3"/>
  <c r="K1410" i="3"/>
  <c r="K1406" i="3"/>
  <c r="K1387" i="3"/>
  <c r="K1684" i="3"/>
  <c r="K1680" i="3"/>
  <c r="K1548" i="3"/>
  <c r="K1544" i="3"/>
  <c r="K1304" i="3"/>
  <c r="K1300" i="3"/>
  <c r="K802" i="3"/>
  <c r="K1203" i="3"/>
  <c r="K915" i="3"/>
  <c r="K765" i="3"/>
  <c r="K626" i="3"/>
  <c r="K1014" i="3"/>
  <c r="K1040" i="3"/>
  <c r="K738" i="3"/>
  <c r="K1105" i="3"/>
  <c r="K849" i="3"/>
  <c r="K799" i="3"/>
  <c r="K892" i="3"/>
  <c r="K1102" i="3"/>
  <c r="K2216" i="3"/>
  <c r="K2212" i="3"/>
  <c r="K2208" i="3"/>
  <c r="K2204" i="3"/>
  <c r="K2200" i="3"/>
  <c r="K2605" i="3"/>
  <c r="K2601" i="3"/>
  <c r="K2597" i="3"/>
  <c r="K2354" i="3"/>
  <c r="K2350" i="3"/>
  <c r="K2346" i="3"/>
  <c r="K2342" i="3"/>
  <c r="K2338" i="3"/>
  <c r="K2450" i="3"/>
  <c r="K2446" i="3"/>
  <c r="K2658" i="3"/>
  <c r="K2654" i="3"/>
  <c r="K2493" i="3"/>
  <c r="K2489" i="3"/>
  <c r="K2485" i="3"/>
  <c r="K2481" i="3"/>
  <c r="K2477" i="3"/>
  <c r="K2473" i="3"/>
  <c r="K2568" i="3"/>
  <c r="K2564" i="3"/>
  <c r="K2560" i="3"/>
  <c r="K2556" i="3"/>
  <c r="K2552" i="3"/>
  <c r="K2548" i="3"/>
  <c r="K2168" i="3"/>
  <c r="K2140" i="3"/>
  <c r="K2136" i="3"/>
  <c r="K2132" i="3"/>
  <c r="K2128" i="3"/>
  <c r="K1988" i="3"/>
  <c r="K2099" i="3"/>
  <c r="K2095" i="3"/>
  <c r="K2414" i="3"/>
  <c r="K2410" i="3"/>
  <c r="K2406" i="3"/>
  <c r="K2402" i="3"/>
  <c r="K2398" i="3"/>
  <c r="K2277" i="3"/>
  <c r="K2273" i="3"/>
  <c r="K2269" i="3"/>
  <c r="K2069" i="3"/>
  <c r="K2065" i="3"/>
  <c r="K2033" i="3"/>
  <c r="K2029" i="3"/>
  <c r="K2025" i="3"/>
  <c r="K2021" i="3"/>
  <c r="K2017" i="3"/>
  <c r="K2700" i="3"/>
  <c r="K2005" i="3"/>
  <c r="K2324" i="3"/>
  <c r="K2320" i="3"/>
  <c r="K2316" i="3"/>
  <c r="K1474" i="3"/>
  <c r="K1866" i="3"/>
  <c r="K1615" i="3"/>
  <c r="K1611" i="3"/>
  <c r="K1723" i="3"/>
  <c r="K1719" i="3"/>
  <c r="K1892" i="3"/>
  <c r="K1755" i="3"/>
  <c r="K1751" i="3"/>
  <c r="K1747" i="3"/>
  <c r="K1822" i="3"/>
  <c r="K1818" i="3"/>
  <c r="K1443" i="3"/>
  <c r="K1439" i="3"/>
  <c r="K1403" i="3"/>
  <c r="K1372" i="3"/>
  <c r="K1386" i="3"/>
  <c r="K1674" i="3"/>
  <c r="K1670" i="3"/>
  <c r="K1540" i="3"/>
  <c r="K1340" i="3"/>
  <c r="K1294" i="3"/>
  <c r="K1290" i="3"/>
  <c r="K1797" i="3"/>
  <c r="K1251" i="3"/>
  <c r="K1592" i="3"/>
  <c r="K1588" i="3"/>
  <c r="K735" i="3"/>
  <c r="K2165" i="3"/>
  <c r="K1438" i="3"/>
  <c r="K711" i="3"/>
  <c r="K1434" i="3"/>
  <c r="K1098" i="3"/>
  <c r="K2642" i="3"/>
  <c r="K1668" i="3"/>
  <c r="K2156" i="3"/>
  <c r="K1152" i="3"/>
  <c r="K673" i="3"/>
  <c r="K1175" i="3"/>
  <c r="K1368" i="3"/>
  <c r="K1745" i="3"/>
  <c r="K720" i="3"/>
  <c r="K2625" i="3"/>
  <c r="K2113" i="3"/>
  <c r="K2062" i="3"/>
  <c r="K1532" i="3"/>
  <c r="K2623" i="3"/>
  <c r="K2648" i="3"/>
  <c r="K2091" i="3"/>
  <c r="K1919" i="3"/>
  <c r="K2531" i="3"/>
  <c r="K1039" i="3"/>
  <c r="K737" i="3"/>
  <c r="K1179" i="3"/>
  <c r="K1155" i="3"/>
  <c r="K703" i="3"/>
  <c r="K891" i="3"/>
  <c r="K1101" i="3"/>
  <c r="K2215" i="3"/>
  <c r="K2211" i="3"/>
  <c r="K2207" i="3"/>
  <c r="K2203" i="3"/>
  <c r="K2608" i="3"/>
  <c r="K2604" i="3"/>
  <c r="K2600" i="3"/>
  <c r="K2357" i="3"/>
  <c r="K2353" i="3"/>
  <c r="K2349" i="3"/>
  <c r="K2345" i="3"/>
  <c r="K2341" i="3"/>
  <c r="K2337" i="3"/>
  <c r="K2449" i="3"/>
  <c r="K2626" i="3"/>
  <c r="K2657" i="3"/>
  <c r="K2653" i="3"/>
  <c r="K2492" i="3"/>
  <c r="K2488" i="3"/>
  <c r="K2484" i="3"/>
  <c r="K2480" i="3"/>
  <c r="K2476" i="3"/>
  <c r="K2472" i="3"/>
  <c r="K2567" i="3"/>
  <c r="K2563" i="3"/>
  <c r="K2559" i="3"/>
  <c r="K2555" i="3"/>
  <c r="K2551" i="3"/>
  <c r="K2547" i="3"/>
  <c r="K2167" i="3"/>
  <c r="K2139" i="3"/>
  <c r="K2135" i="3"/>
  <c r="K2131" i="3"/>
  <c r="K2308" i="3"/>
  <c r="K1987" i="3"/>
  <c r="K2098" i="3"/>
  <c r="K2116" i="3"/>
  <c r="K2413" i="3"/>
  <c r="K2409" i="3"/>
  <c r="K2405" i="3"/>
  <c r="K2401" i="3"/>
  <c r="K2397" i="3"/>
  <c r="K2276" i="3"/>
  <c r="K2272" i="3"/>
  <c r="K2268" i="3"/>
  <c r="K2068" i="3"/>
  <c r="K2064" i="3"/>
  <c r="K2032" i="3"/>
  <c r="K2028" i="3"/>
  <c r="K2024" i="3"/>
  <c r="K2020" i="3"/>
  <c r="K2016" i="3"/>
  <c r="K2699" i="3"/>
  <c r="K2004" i="3"/>
  <c r="K2323" i="3"/>
  <c r="K2319" i="3"/>
  <c r="K2315" i="3"/>
  <c r="K1473" i="3"/>
  <c r="K1618" i="3"/>
  <c r="K1614" i="3"/>
  <c r="K1610" i="3"/>
  <c r="K1722" i="3"/>
  <c r="K1895" i="3"/>
  <c r="K1802" i="3"/>
  <c r="K1754" i="3"/>
  <c r="K1750" i="3"/>
  <c r="K1746" i="3"/>
  <c r="K1821" i="3"/>
  <c r="K1817" i="3"/>
  <c r="K1442" i="3"/>
  <c r="K1272" i="3"/>
  <c r="K1402" i="3"/>
  <c r="K1371" i="3"/>
  <c r="K1677" i="3"/>
  <c r="K1673" i="3"/>
  <c r="K1543" i="3"/>
  <c r="K1539" i="3"/>
  <c r="K1339" i="3"/>
  <c r="K1293" i="3"/>
  <c r="K1970" i="3"/>
  <c r="K1796" i="3"/>
  <c r="K1595" i="3"/>
  <c r="K1591" i="3"/>
  <c r="K2690" i="3"/>
  <c r="K1999" i="3"/>
  <c r="K1586" i="3"/>
  <c r="K998" i="3"/>
  <c r="K1915" i="3"/>
  <c r="K1245" i="3"/>
  <c r="K2619" i="3"/>
  <c r="K2540" i="3"/>
  <c r="K2640" i="3"/>
  <c r="K2542" i="3"/>
  <c r="K1090" i="3"/>
  <c r="K623" i="3"/>
  <c r="K1151" i="3"/>
  <c r="K718" i="3"/>
  <c r="K1890" i="3"/>
  <c r="K1100" i="3"/>
  <c r="K2624" i="3"/>
  <c r="K2114" i="3"/>
  <c r="K2013" i="3"/>
  <c r="K1178" i="3"/>
  <c r="K2622" i="3"/>
  <c r="K2651" i="3"/>
  <c r="K1660" i="3"/>
  <c r="K1384" i="3"/>
  <c r="K1042" i="3"/>
  <c r="K913" i="3"/>
  <c r="K736" i="3"/>
  <c r="K851" i="3"/>
  <c r="K1154" i="3"/>
  <c r="K702" i="3"/>
  <c r="K1104" i="3"/>
  <c r="K1013" i="3"/>
  <c r="K2214" i="3"/>
  <c r="K2210" i="3"/>
  <c r="K2206" i="3"/>
  <c r="K2202" i="3"/>
  <c r="K2607" i="3"/>
  <c r="K2603" i="3"/>
  <c r="K2599" i="3"/>
  <c r="K2356" i="3"/>
  <c r="K2352" i="3"/>
  <c r="K2348" i="3"/>
  <c r="K2344" i="3"/>
  <c r="K2340" i="3"/>
  <c r="K2389" i="3"/>
  <c r="K2448" i="3"/>
  <c r="K2660" i="3"/>
  <c r="K2656" i="3"/>
  <c r="K2652" i="3"/>
  <c r="K2491" i="3"/>
  <c r="K2487" i="3"/>
  <c r="K2483" i="3"/>
  <c r="K2479" i="3"/>
  <c r="K2475" i="3"/>
  <c r="K2570" i="3"/>
  <c r="K2566" i="3"/>
  <c r="K2562" i="3"/>
  <c r="K2558" i="3"/>
  <c r="K2554" i="3"/>
  <c r="K2550" i="3"/>
  <c r="K2170" i="3"/>
  <c r="K2166" i="3"/>
  <c r="K2138" i="3"/>
  <c r="K2134" i="3"/>
  <c r="K2130" i="3"/>
  <c r="K1990" i="3"/>
  <c r="K1986" i="3"/>
  <c r="K2097" i="3"/>
  <c r="K2115" i="3"/>
  <c r="K2412" i="3"/>
  <c r="K2408" i="3"/>
  <c r="K2404" i="3"/>
  <c r="K2400" i="3"/>
  <c r="K2396" i="3"/>
  <c r="K2275" i="3"/>
  <c r="K2271" i="3"/>
  <c r="K2267" i="3"/>
  <c r="K2067" i="3"/>
  <c r="K2063" i="3"/>
  <c r="K2031" i="3"/>
  <c r="K2027" i="3"/>
  <c r="K2023" i="3"/>
  <c r="K2019" i="3"/>
  <c r="K2015" i="3"/>
  <c r="K2522" i="3"/>
  <c r="K1975" i="3"/>
  <c r="K2322" i="3"/>
  <c r="K2318" i="3"/>
  <c r="K1476" i="3"/>
  <c r="K1868" i="3"/>
  <c r="K1617" i="3"/>
  <c r="K1613" i="3"/>
  <c r="K1661" i="3"/>
  <c r="K1721" i="3"/>
  <c r="K1894" i="3"/>
  <c r="K1923" i="3"/>
  <c r="K1753" i="3"/>
  <c r="K1749" i="3"/>
  <c r="K1824" i="3"/>
  <c r="K1820" i="3"/>
  <c r="K1816" i="3"/>
  <c r="K1441" i="3"/>
  <c r="K1405" i="3"/>
  <c r="K1401" i="3"/>
  <c r="K1370" i="3"/>
  <c r="K1676" i="3"/>
  <c r="K1672" i="3"/>
  <c r="K1542" i="3"/>
  <c r="K1538" i="3"/>
  <c r="K1296" i="3"/>
  <c r="K1292" i="3"/>
  <c r="K1969" i="3"/>
  <c r="K1283" i="3"/>
  <c r="K1594" i="3"/>
  <c r="K1590" i="3"/>
  <c r="K1967" i="3"/>
  <c r="K1998" i="3"/>
  <c r="K1281" i="3"/>
  <c r="K1196" i="3"/>
  <c r="K1812" i="3"/>
  <c r="K667" i="3"/>
  <c r="K2618" i="3"/>
  <c r="K2160" i="3"/>
  <c r="K2158" i="3"/>
  <c r="K1913" i="3"/>
  <c r="K1177" i="3"/>
  <c r="K1091" i="3"/>
  <c r="K719" i="3"/>
  <c r="K1891" i="3"/>
  <c r="K1918" i="3"/>
  <c r="K1150" i="3"/>
  <c r="K2532" i="3"/>
  <c r="K2265" i="3"/>
  <c r="K1429" i="3"/>
  <c r="K1174" i="3"/>
  <c r="K2621" i="3"/>
  <c r="K2112" i="3"/>
  <c r="K1801" i="3"/>
  <c r="K1523" i="3"/>
  <c r="K1153" i="3"/>
  <c r="K798" i="3"/>
  <c r="K1103" i="3"/>
  <c r="K2217" i="3"/>
  <c r="K2213" i="3"/>
  <c r="K2209" i="3"/>
  <c r="K2205" i="3"/>
  <c r="K2201" i="3"/>
  <c r="K2606" i="3"/>
  <c r="K2602" i="3"/>
  <c r="K2598" i="3"/>
  <c r="K2355" i="3"/>
  <c r="K2351" i="3"/>
  <c r="K2347" i="3"/>
  <c r="K2343" i="3"/>
  <c r="K2339" i="3"/>
  <c r="K2388" i="3"/>
  <c r="K2447" i="3"/>
  <c r="K2659" i="3"/>
  <c r="K2655" i="3"/>
  <c r="K2494" i="3"/>
  <c r="K2490" i="3"/>
  <c r="K2486" i="3"/>
  <c r="K2482" i="3"/>
  <c r="K2478" i="3"/>
  <c r="K2474" i="3"/>
  <c r="K2569" i="3"/>
  <c r="K2565" i="3"/>
  <c r="K2561" i="3"/>
  <c r="K2557" i="3"/>
  <c r="K2553" i="3"/>
  <c r="K2549" i="3"/>
  <c r="K2169" i="3"/>
  <c r="K1996" i="3"/>
  <c r="K2137" i="3"/>
  <c r="K2133" i="3"/>
  <c r="K2129" i="3"/>
  <c r="K1989" i="3"/>
  <c r="K2100" i="3"/>
  <c r="K2096" i="3"/>
  <c r="K2415" i="3"/>
  <c r="K2411" i="3"/>
  <c r="K2407" i="3"/>
  <c r="K2403" i="3"/>
  <c r="K2399" i="3"/>
  <c r="K2278" i="3"/>
  <c r="K2274" i="3"/>
  <c r="K2270" i="3"/>
  <c r="K2070" i="3"/>
  <c r="K2066" i="3"/>
  <c r="K2034" i="3"/>
  <c r="K2030" i="3"/>
  <c r="K2026" i="3"/>
  <c r="K2022" i="3"/>
  <c r="K2018" i="3"/>
  <c r="K2014" i="3"/>
  <c r="K2006" i="3"/>
  <c r="K1974" i="3"/>
  <c r="K2321" i="3"/>
  <c r="K2317" i="3"/>
  <c r="K1475" i="3"/>
  <c r="K1867" i="3"/>
  <c r="K1616" i="3"/>
  <c r="K1612" i="3"/>
  <c r="K1724" i="3"/>
  <c r="K1720" i="3"/>
  <c r="K1893" i="3"/>
  <c r="K1922" i="3"/>
  <c r="K1752" i="3"/>
  <c r="K1748" i="3"/>
  <c r="K1823" i="3"/>
  <c r="K1819" i="3"/>
  <c r="K1444" i="3"/>
  <c r="K1440" i="3"/>
  <c r="K1404" i="3"/>
  <c r="K1263" i="3"/>
  <c r="K1369" i="3"/>
  <c r="K1675" i="3"/>
  <c r="K1671" i="3"/>
  <c r="K1541" i="3"/>
  <c r="K1341" i="3"/>
  <c r="K1295" i="3"/>
  <c r="K1291" i="3"/>
  <c r="K1968" i="3"/>
  <c r="K1282" i="3"/>
  <c r="K1593" i="3"/>
  <c r="K1589" i="3"/>
  <c r="K1800" i="3"/>
  <c r="K1995" i="3"/>
  <c r="K997" i="3"/>
  <c r="K1435" i="3"/>
  <c r="K1914" i="3"/>
  <c r="K2641" i="3"/>
  <c r="K2159" i="3"/>
  <c r="K2157" i="3"/>
  <c r="K1809" i="3"/>
  <c r="K848" i="3"/>
  <c r="K1176" i="3"/>
  <c r="K1921" i="3"/>
  <c r="K1920" i="3"/>
  <c r="K1430" i="3"/>
  <c r="K2387" i="3"/>
  <c r="K2650" i="3"/>
  <c r="K2266" i="3"/>
  <c r="K1385" i="3"/>
  <c r="K1089" i="3"/>
  <c r="K2649" i="3"/>
  <c r="K2111" i="3"/>
  <c r="K1917" i="3"/>
  <c r="K1289" i="3"/>
  <c r="H30" i="6"/>
  <c r="H58" i="6"/>
  <c r="H86" i="6"/>
  <c r="H2" i="6"/>
  <c r="H31" i="6"/>
  <c r="H59" i="6"/>
  <c r="H87" i="6"/>
  <c r="H3" i="6"/>
  <c r="H32" i="6"/>
  <c r="H60" i="6"/>
  <c r="H88" i="6"/>
  <c r="H4" i="6"/>
  <c r="H33" i="6"/>
  <c r="H61" i="6"/>
  <c r="H89" i="6"/>
  <c r="H5" i="6"/>
  <c r="H34" i="6"/>
  <c r="H62" i="6"/>
  <c r="H90" i="6"/>
  <c r="H6" i="6"/>
  <c r="H35" i="6"/>
  <c r="H63" i="6"/>
  <c r="H91" i="6"/>
  <c r="H7" i="6"/>
  <c r="H36" i="6"/>
  <c r="H64" i="6"/>
  <c r="H92" i="6"/>
  <c r="H8" i="6"/>
  <c r="H37" i="6"/>
  <c r="H65" i="6"/>
  <c r="H93" i="6"/>
  <c r="H9" i="6"/>
  <c r="H38" i="6"/>
  <c r="H66" i="6"/>
  <c r="H94" i="6"/>
  <c r="H10" i="6"/>
  <c r="H39" i="6"/>
  <c r="H67" i="6"/>
  <c r="H95" i="6"/>
  <c r="H11" i="6"/>
  <c r="H40" i="6"/>
  <c r="H68" i="6"/>
  <c r="H96" i="6"/>
  <c r="H12" i="6"/>
  <c r="H41" i="6"/>
  <c r="H69" i="6"/>
  <c r="H97" i="6"/>
  <c r="H13" i="6"/>
  <c r="H42" i="6"/>
  <c r="H70" i="6"/>
  <c r="H98" i="6"/>
  <c r="H14" i="6"/>
  <c r="H43" i="6"/>
  <c r="H71" i="6"/>
  <c r="H99" i="6"/>
  <c r="H15" i="6"/>
  <c r="H44" i="6"/>
  <c r="H72" i="6"/>
  <c r="H100" i="6"/>
  <c r="H16" i="6"/>
  <c r="H45" i="6"/>
  <c r="H73" i="6"/>
  <c r="H101" i="6"/>
  <c r="H17" i="6"/>
  <c r="H46" i="6"/>
  <c r="H74" i="6"/>
  <c r="H102" i="6"/>
  <c r="H18" i="6"/>
  <c r="H47" i="6"/>
  <c r="H75" i="6"/>
  <c r="H103" i="6"/>
  <c r="H19" i="6"/>
  <c r="H48" i="6"/>
  <c r="H76" i="6"/>
  <c r="H104" i="6"/>
  <c r="H20" i="6"/>
  <c r="H49" i="6"/>
  <c r="H77" i="6"/>
  <c r="H105" i="6"/>
  <c r="H21" i="6"/>
  <c r="H50" i="6"/>
  <c r="H78" i="6"/>
  <c r="H106" i="6"/>
  <c r="H22" i="6"/>
  <c r="H51" i="6"/>
  <c r="H79" i="6"/>
  <c r="H107" i="6"/>
  <c r="H23" i="6"/>
  <c r="H52" i="6"/>
  <c r="H80" i="6"/>
  <c r="H108" i="6"/>
  <c r="H24" i="6"/>
  <c r="H53" i="6"/>
  <c r="H81" i="6"/>
  <c r="H109" i="6"/>
  <c r="H25" i="6"/>
  <c r="H54" i="6"/>
  <c r="H82" i="6"/>
  <c r="H110" i="6"/>
  <c r="H26" i="6"/>
  <c r="H55" i="6"/>
  <c r="H83" i="6"/>
  <c r="H111" i="6"/>
  <c r="H27" i="6"/>
  <c r="H56" i="6"/>
  <c r="H84" i="6"/>
  <c r="H112" i="6"/>
  <c r="H28" i="6"/>
  <c r="H57" i="6"/>
  <c r="H85" i="6"/>
  <c r="H113" i="6"/>
  <c r="H29" i="6"/>
  <c r="D16" i="6"/>
  <c r="D23" i="6"/>
  <c r="D26" i="6"/>
  <c r="D2" i="6"/>
  <c r="D28" i="6"/>
  <c r="D11" i="6"/>
  <c r="D9" i="6"/>
  <c r="D24" i="6"/>
  <c r="D3" i="6"/>
  <c r="D17" i="6"/>
  <c r="D18" i="6"/>
  <c r="D25" i="6"/>
  <c r="D12" i="6"/>
  <c r="D10" i="6"/>
  <c r="D22" i="6"/>
  <c r="D27" i="6"/>
  <c r="D7" i="6"/>
  <c r="D6" i="6"/>
  <c r="D8" i="6"/>
  <c r="D19" i="6"/>
  <c r="D13" i="6"/>
  <c r="D14" i="6"/>
  <c r="D29" i="6"/>
  <c r="D5" i="6"/>
  <c r="D15" i="6"/>
  <c r="D4" i="6"/>
  <c r="D21" i="6"/>
  <c r="D20" i="6"/>
  <c r="E16" i="6"/>
  <c r="E23" i="6"/>
  <c r="E26" i="6"/>
  <c r="E2" i="6"/>
  <c r="E28" i="6"/>
  <c r="E11" i="6"/>
  <c r="E9" i="6"/>
  <c r="E24" i="6"/>
  <c r="E3" i="6"/>
  <c r="E17" i="6"/>
  <c r="E18" i="6"/>
  <c r="E25" i="6"/>
  <c r="E12" i="6"/>
  <c r="E10" i="6"/>
  <c r="E22" i="6"/>
  <c r="E27" i="6"/>
  <c r="E7" i="6"/>
  <c r="E6" i="6"/>
  <c r="E8" i="6"/>
  <c r="E19" i="6"/>
  <c r="E13" i="6"/>
  <c r="E14" i="6"/>
  <c r="E29" i="6"/>
  <c r="E5" i="6"/>
  <c r="E15" i="6"/>
  <c r="E4" i="6"/>
  <c r="E21" i="6"/>
  <c r="O21" i="6" s="1"/>
  <c r="E20" i="6"/>
  <c r="F16" i="6"/>
  <c r="F23" i="6"/>
  <c r="F26" i="6"/>
  <c r="F2" i="6"/>
  <c r="F28" i="6"/>
  <c r="F11" i="6"/>
  <c r="F9" i="6"/>
  <c r="F24" i="6"/>
  <c r="F3" i="6"/>
  <c r="F17" i="6"/>
  <c r="F18" i="6"/>
  <c r="F25" i="6"/>
  <c r="F12" i="6"/>
  <c r="F10" i="6"/>
  <c r="F22" i="6"/>
  <c r="F27" i="6"/>
  <c r="F7" i="6"/>
  <c r="F6" i="6"/>
  <c r="F8" i="6"/>
  <c r="F19" i="6"/>
  <c r="F13" i="6"/>
  <c r="F14" i="6"/>
  <c r="F29" i="6"/>
  <c r="F5" i="6"/>
  <c r="F15" i="6"/>
  <c r="F4" i="6"/>
  <c r="F21" i="6"/>
  <c r="F20" i="6"/>
  <c r="D100" i="6"/>
  <c r="D107" i="6"/>
  <c r="D110" i="6"/>
  <c r="D86" i="6"/>
  <c r="D112" i="6"/>
  <c r="D95" i="6"/>
  <c r="D93" i="6"/>
  <c r="D108" i="6"/>
  <c r="D87" i="6"/>
  <c r="D101" i="6"/>
  <c r="D102" i="6"/>
  <c r="D109" i="6"/>
  <c r="D96" i="6"/>
  <c r="D94" i="6"/>
  <c r="D106" i="6"/>
  <c r="D111" i="6"/>
  <c r="D91" i="6"/>
  <c r="D90" i="6"/>
  <c r="D92" i="6"/>
  <c r="D103" i="6"/>
  <c r="D97" i="6"/>
  <c r="D98" i="6"/>
  <c r="D113" i="6"/>
  <c r="D89" i="6"/>
  <c r="D99" i="6"/>
  <c r="D88" i="6"/>
  <c r="D105" i="6"/>
  <c r="D104" i="6"/>
  <c r="E100" i="6"/>
  <c r="E107" i="6"/>
  <c r="E110" i="6"/>
  <c r="E86" i="6"/>
  <c r="E112" i="6"/>
  <c r="E95" i="6"/>
  <c r="E93" i="6"/>
  <c r="E108" i="6"/>
  <c r="E87" i="6"/>
  <c r="E101" i="6"/>
  <c r="E102" i="6"/>
  <c r="E109" i="6"/>
  <c r="E96" i="6"/>
  <c r="E94" i="6"/>
  <c r="E106" i="6"/>
  <c r="E111" i="6"/>
  <c r="E91" i="6"/>
  <c r="E90" i="6"/>
  <c r="E92" i="6"/>
  <c r="E103" i="6"/>
  <c r="E97" i="6"/>
  <c r="E98" i="6"/>
  <c r="E113" i="6"/>
  <c r="E89" i="6"/>
  <c r="E99" i="6"/>
  <c r="E88" i="6"/>
  <c r="E105" i="6"/>
  <c r="E104" i="6"/>
  <c r="F100" i="6"/>
  <c r="F107" i="6"/>
  <c r="F110" i="6"/>
  <c r="F86" i="6"/>
  <c r="F112" i="6"/>
  <c r="F95" i="6"/>
  <c r="F93" i="6"/>
  <c r="F108" i="6"/>
  <c r="F87" i="6"/>
  <c r="F101" i="6"/>
  <c r="F102" i="6"/>
  <c r="F109" i="6"/>
  <c r="F96" i="6"/>
  <c r="F94" i="6"/>
  <c r="F106" i="6"/>
  <c r="F111" i="6"/>
  <c r="F91" i="6"/>
  <c r="F90" i="6"/>
  <c r="F92" i="6"/>
  <c r="F103" i="6"/>
  <c r="F97" i="6"/>
  <c r="F98" i="6"/>
  <c r="F113" i="6"/>
  <c r="F89" i="6"/>
  <c r="F99" i="6"/>
  <c r="F88" i="6"/>
  <c r="F105" i="6"/>
  <c r="F104" i="6"/>
  <c r="D72" i="6"/>
  <c r="D79" i="6"/>
  <c r="D82" i="6"/>
  <c r="D58" i="6"/>
  <c r="D84" i="6"/>
  <c r="D67" i="6"/>
  <c r="D65" i="6"/>
  <c r="D80" i="6"/>
  <c r="D59" i="6"/>
  <c r="D73" i="6"/>
  <c r="D74" i="6"/>
  <c r="D81" i="6"/>
  <c r="D68" i="6"/>
  <c r="D66" i="6"/>
  <c r="D78" i="6"/>
  <c r="D83" i="6"/>
  <c r="D63" i="6"/>
  <c r="D62" i="6"/>
  <c r="D64" i="6"/>
  <c r="D75" i="6"/>
  <c r="D69" i="6"/>
  <c r="D70" i="6"/>
  <c r="D85" i="6"/>
  <c r="D61" i="6"/>
  <c r="D71" i="6"/>
  <c r="D60" i="6"/>
  <c r="D77" i="6"/>
  <c r="D76" i="6"/>
  <c r="E72" i="6"/>
  <c r="E79" i="6"/>
  <c r="E82" i="6"/>
  <c r="E58" i="6"/>
  <c r="E84" i="6"/>
  <c r="E67" i="6"/>
  <c r="E65" i="6"/>
  <c r="E80" i="6"/>
  <c r="E59" i="6"/>
  <c r="E73" i="6"/>
  <c r="E74" i="6"/>
  <c r="E81" i="6"/>
  <c r="E68" i="6"/>
  <c r="E66" i="6"/>
  <c r="E78" i="6"/>
  <c r="E83" i="6"/>
  <c r="E63" i="6"/>
  <c r="E62" i="6"/>
  <c r="E64" i="6"/>
  <c r="E75" i="6"/>
  <c r="E69" i="6"/>
  <c r="E70" i="6"/>
  <c r="E85" i="6"/>
  <c r="E61" i="6"/>
  <c r="E71" i="6"/>
  <c r="E60" i="6"/>
  <c r="E77" i="6"/>
  <c r="E76" i="6"/>
  <c r="F72" i="6"/>
  <c r="F79" i="6"/>
  <c r="F82" i="6"/>
  <c r="F58" i="6"/>
  <c r="F84" i="6"/>
  <c r="F67" i="6"/>
  <c r="F65" i="6"/>
  <c r="F80" i="6"/>
  <c r="F59" i="6"/>
  <c r="F73" i="6"/>
  <c r="F74" i="6"/>
  <c r="F81" i="6"/>
  <c r="F68" i="6"/>
  <c r="F66" i="6"/>
  <c r="F78" i="6"/>
  <c r="F83" i="6"/>
  <c r="F63" i="6"/>
  <c r="F62" i="6"/>
  <c r="F64" i="6"/>
  <c r="F75" i="6"/>
  <c r="F69" i="6"/>
  <c r="F70" i="6"/>
  <c r="F85" i="6"/>
  <c r="F61" i="6"/>
  <c r="F71" i="6"/>
  <c r="F60" i="6"/>
  <c r="F77" i="6"/>
  <c r="F76" i="6"/>
  <c r="F44" i="6"/>
  <c r="F51" i="6"/>
  <c r="F54" i="6"/>
  <c r="F30" i="6"/>
  <c r="F56" i="6"/>
  <c r="F39" i="6"/>
  <c r="F37" i="6"/>
  <c r="F52" i="6"/>
  <c r="F31" i="6"/>
  <c r="F45" i="6"/>
  <c r="F46" i="6"/>
  <c r="F53" i="6"/>
  <c r="F40" i="6"/>
  <c r="F38" i="6"/>
  <c r="F50" i="6"/>
  <c r="F55" i="6"/>
  <c r="F35" i="6"/>
  <c r="F34" i="6"/>
  <c r="F36" i="6"/>
  <c r="F47" i="6"/>
  <c r="F41" i="6"/>
  <c r="F42" i="6"/>
  <c r="F57" i="6"/>
  <c r="F33" i="6"/>
  <c r="F43" i="6"/>
  <c r="F32" i="6"/>
  <c r="F49" i="6"/>
  <c r="F48" i="6"/>
  <c r="E44" i="6"/>
  <c r="E51" i="6"/>
  <c r="E54" i="6"/>
  <c r="E30" i="6"/>
  <c r="E56" i="6"/>
  <c r="E39" i="6"/>
  <c r="E37" i="6"/>
  <c r="E52" i="6"/>
  <c r="E31" i="6"/>
  <c r="E45" i="6"/>
  <c r="E46" i="6"/>
  <c r="E53" i="6"/>
  <c r="E40" i="6"/>
  <c r="E38" i="6"/>
  <c r="E50" i="6"/>
  <c r="E55" i="6"/>
  <c r="E35" i="6"/>
  <c r="E34" i="6"/>
  <c r="E36" i="6"/>
  <c r="E47" i="6"/>
  <c r="E41" i="6"/>
  <c r="E42" i="6"/>
  <c r="E57" i="6"/>
  <c r="E33" i="6"/>
  <c r="E43" i="6"/>
  <c r="E32" i="6"/>
  <c r="E49" i="6"/>
  <c r="O49" i="6" s="1"/>
  <c r="E48" i="6"/>
  <c r="K48" i="6" s="1"/>
  <c r="D44" i="6"/>
  <c r="D51" i="6"/>
  <c r="D54" i="6"/>
  <c r="D30" i="6"/>
  <c r="D56" i="6"/>
  <c r="D39" i="6"/>
  <c r="D37" i="6"/>
  <c r="D52" i="6"/>
  <c r="D31" i="6"/>
  <c r="D45" i="6"/>
  <c r="D46" i="6"/>
  <c r="D53" i="6"/>
  <c r="D40" i="6"/>
  <c r="D38" i="6"/>
  <c r="D50" i="6"/>
  <c r="D55" i="6"/>
  <c r="D35" i="6"/>
  <c r="D34" i="6"/>
  <c r="D36" i="6"/>
  <c r="D47" i="6"/>
  <c r="D41" i="6"/>
  <c r="D42" i="6"/>
  <c r="D57" i="6"/>
  <c r="D33" i="6"/>
  <c r="D43" i="6"/>
  <c r="D32" i="6"/>
  <c r="D49" i="6"/>
  <c r="D48" i="6"/>
  <c r="N25" i="2"/>
  <c r="D1588" i="3"/>
  <c r="D1589" i="3"/>
  <c r="D1590" i="3"/>
  <c r="D1606" i="3"/>
  <c r="D1591" i="3"/>
  <c r="D1592" i="3"/>
  <c r="D1607" i="3"/>
  <c r="D1593" i="3"/>
  <c r="D1594" i="3"/>
  <c r="D1595" i="3"/>
  <c r="D1256" i="3"/>
  <c r="D1257" i="3"/>
  <c r="D1254" i="3"/>
  <c r="D1258" i="3"/>
  <c r="D1251" i="3"/>
  <c r="D1255" i="3"/>
  <c r="D1282" i="3"/>
  <c r="D1281" i="3"/>
  <c r="D1286" i="3"/>
  <c r="D1283" i="3"/>
  <c r="D1796" i="3"/>
  <c r="D1797" i="3"/>
  <c r="D1968" i="3"/>
  <c r="D1969" i="3"/>
  <c r="D1973" i="3"/>
  <c r="D1970" i="3"/>
  <c r="D1328" i="3"/>
  <c r="D1290" i="3"/>
  <c r="D1329" i="3"/>
  <c r="D1289" i="3"/>
  <c r="D1291" i="3"/>
  <c r="D1292" i="3"/>
  <c r="D1293" i="3"/>
  <c r="D1294" i="3"/>
  <c r="D1295" i="3"/>
  <c r="D1296" i="3"/>
  <c r="D1524" i="3"/>
  <c r="D1523" i="3"/>
  <c r="D1359" i="3"/>
  <c r="D1339" i="3"/>
  <c r="D1360" i="3"/>
  <c r="D1340" i="3"/>
  <c r="D1341" i="3"/>
  <c r="D1361" i="3"/>
  <c r="D1580" i="3"/>
  <c r="D1538" i="3"/>
  <c r="D1566" i="3"/>
  <c r="D1539" i="3"/>
  <c r="D1540" i="3"/>
  <c r="D1567" i="3"/>
  <c r="D1541" i="3"/>
  <c r="D1542" i="3"/>
  <c r="D1543" i="3"/>
  <c r="D1533" i="3"/>
  <c r="D1534" i="3"/>
  <c r="D1670" i="3"/>
  <c r="D1711" i="3"/>
  <c r="D1671" i="3"/>
  <c r="D1672" i="3"/>
  <c r="D1673" i="3"/>
  <c r="D1674" i="3"/>
  <c r="D1675" i="3"/>
  <c r="D1676" i="3"/>
  <c r="D1712" i="3"/>
  <c r="D1677" i="3"/>
  <c r="D1393" i="3"/>
  <c r="D1386" i="3"/>
  <c r="D1394" i="3"/>
  <c r="D1384" i="3"/>
  <c r="D1369" i="3"/>
  <c r="D1370" i="3"/>
  <c r="D1371" i="3"/>
  <c r="D1372" i="3"/>
  <c r="D1269" i="3"/>
  <c r="D1263" i="3"/>
  <c r="D1586" i="3"/>
  <c r="D1587" i="3"/>
  <c r="D1401" i="3"/>
  <c r="D1402" i="3"/>
  <c r="D1403" i="3"/>
  <c r="D1427" i="3"/>
  <c r="D1404" i="3"/>
  <c r="D1405" i="3"/>
  <c r="D1277" i="3"/>
  <c r="D1272" i="3"/>
  <c r="D1439" i="3"/>
  <c r="D1440" i="3"/>
  <c r="D1438" i="3"/>
  <c r="D1441" i="3"/>
  <c r="D1442" i="3"/>
  <c r="D1443" i="3"/>
  <c r="D1444" i="3"/>
  <c r="D1814" i="3"/>
  <c r="D1431" i="3"/>
  <c r="D1437" i="3"/>
  <c r="D1816" i="3"/>
  <c r="D1817" i="3"/>
  <c r="D1818" i="3"/>
  <c r="D1819" i="3"/>
  <c r="D1820" i="3"/>
  <c r="D1861" i="3"/>
  <c r="D1821" i="3"/>
  <c r="D1822" i="3"/>
  <c r="D1823" i="3"/>
  <c r="D1824" i="3"/>
  <c r="D1746" i="3"/>
  <c r="D1747" i="3"/>
  <c r="D1748" i="3"/>
  <c r="D1749" i="3"/>
  <c r="D1750" i="3"/>
  <c r="D1751" i="3"/>
  <c r="D1752" i="3"/>
  <c r="D1753" i="3"/>
  <c r="D1754" i="3"/>
  <c r="D1755" i="3"/>
  <c r="D1919" i="3"/>
  <c r="D1947" i="3"/>
  <c r="D1917" i="3"/>
  <c r="D1922" i="3"/>
  <c r="D1923" i="3"/>
  <c r="D1948" i="3"/>
  <c r="D1961" i="3"/>
  <c r="D1965" i="3"/>
  <c r="D1949" i="3"/>
  <c r="D1950" i="3"/>
  <c r="D1805" i="3"/>
  <c r="D1806" i="3"/>
  <c r="D1801" i="3"/>
  <c r="D1802" i="3"/>
  <c r="D1809" i="3"/>
  <c r="D1916" i="3"/>
  <c r="D1892" i="3"/>
  <c r="D1893" i="3"/>
  <c r="D1903" i="3"/>
  <c r="D1904" i="3"/>
  <c r="D1905" i="3"/>
  <c r="D1894" i="3"/>
  <c r="D1895" i="3"/>
  <c r="D1913" i="3"/>
  <c r="D1906" i="3"/>
  <c r="D1719" i="3"/>
  <c r="D1720" i="3"/>
  <c r="D1737" i="3"/>
  <c r="D1738" i="3"/>
  <c r="D1739" i="3"/>
  <c r="D1721" i="3"/>
  <c r="D1722" i="3"/>
  <c r="D1723" i="3"/>
  <c r="D1740" i="3"/>
  <c r="D1724" i="3"/>
  <c r="D1735" i="3"/>
  <c r="D1661" i="3"/>
  <c r="D1660" i="3"/>
  <c r="D1610" i="3"/>
  <c r="D1611" i="3"/>
  <c r="D1612" i="3"/>
  <c r="D1648" i="3"/>
  <c r="D1613" i="3"/>
  <c r="D1614" i="3"/>
  <c r="D1615" i="3"/>
  <c r="D1616" i="3"/>
  <c r="D1617" i="3"/>
  <c r="D1618" i="3"/>
  <c r="D1883" i="3"/>
  <c r="D1866" i="3"/>
  <c r="D1867" i="3"/>
  <c r="D1868" i="3"/>
  <c r="D1884" i="3"/>
  <c r="D1522" i="3"/>
  <c r="D1473" i="3"/>
  <c r="D1474" i="3"/>
  <c r="D1475" i="3"/>
  <c r="D1515" i="3"/>
  <c r="D1512" i="3"/>
  <c r="D1476" i="3"/>
  <c r="D1513" i="3"/>
  <c r="D1516" i="3"/>
  <c r="D1517" i="3"/>
  <c r="D2091" i="3"/>
  <c r="D2094" i="3"/>
  <c r="D2315" i="3"/>
  <c r="D2316" i="3"/>
  <c r="D2317" i="3"/>
  <c r="D2329" i="3"/>
  <c r="D2318" i="3"/>
  <c r="D2319" i="3"/>
  <c r="D2320" i="3"/>
  <c r="D2321" i="3"/>
  <c r="D2322" i="3"/>
  <c r="D2323" i="3"/>
  <c r="D2324" i="3"/>
  <c r="D1976" i="3"/>
  <c r="D1977" i="3"/>
  <c r="D1974" i="3"/>
  <c r="D1978" i="3"/>
  <c r="D1975" i="3"/>
  <c r="D1979" i="3"/>
  <c r="D2004" i="3"/>
  <c r="D2005" i="3"/>
  <c r="D2009" i="3"/>
  <c r="D2006" i="3"/>
  <c r="D2522" i="3"/>
  <c r="D2525" i="3"/>
  <c r="D2523" i="3"/>
  <c r="D2528" i="3"/>
  <c r="D2527" i="3"/>
  <c r="D2702" i="3"/>
  <c r="D2699" i="3"/>
  <c r="D2704" i="3"/>
  <c r="D2700" i="3"/>
  <c r="D2014" i="3"/>
  <c r="D2015" i="3"/>
  <c r="D2016" i="3"/>
  <c r="D2017" i="3"/>
  <c r="D2018" i="3"/>
  <c r="D2019" i="3"/>
  <c r="D2012" i="3"/>
  <c r="D2054" i="3"/>
  <c r="D2020" i="3"/>
  <c r="D2021" i="3"/>
  <c r="D2022" i="3"/>
  <c r="D2047" i="3"/>
  <c r="D2023" i="3"/>
  <c r="D2024" i="3"/>
  <c r="D2025" i="3"/>
  <c r="D2026" i="3"/>
  <c r="D2027" i="3"/>
  <c r="D2028" i="3"/>
  <c r="D2029" i="3"/>
  <c r="D2030" i="3"/>
  <c r="D2031" i="3"/>
  <c r="D2032" i="3"/>
  <c r="D2048" i="3"/>
  <c r="D2033" i="3"/>
  <c r="D2034" i="3"/>
  <c r="D2250" i="3"/>
  <c r="D2251" i="3"/>
  <c r="D2252" i="3"/>
  <c r="D2253" i="3"/>
  <c r="D2254" i="3"/>
  <c r="D2063" i="3"/>
  <c r="D2089" i="3"/>
  <c r="D2075" i="3"/>
  <c r="D2064" i="3"/>
  <c r="D2065" i="3"/>
  <c r="D2076" i="3"/>
  <c r="D2085" i="3"/>
  <c r="D2086" i="3"/>
  <c r="D2066" i="3"/>
  <c r="D2067" i="3"/>
  <c r="D2068" i="3"/>
  <c r="D2087" i="3"/>
  <c r="D2069" i="3"/>
  <c r="D2088" i="3"/>
  <c r="D2070" i="3"/>
  <c r="D2292" i="3"/>
  <c r="D2267" i="3"/>
  <c r="D2293" i="3"/>
  <c r="D2294" i="3"/>
  <c r="D2268" i="3"/>
  <c r="D2295" i="3"/>
  <c r="D2269" i="3"/>
  <c r="D2296" i="3"/>
  <c r="D2270" i="3"/>
  <c r="D2271" i="3"/>
  <c r="D2272" i="3"/>
  <c r="D2297" i="3"/>
  <c r="D2273" i="3"/>
  <c r="D2274" i="3"/>
  <c r="D2275" i="3"/>
  <c r="D2276" i="3"/>
  <c r="D2277" i="3"/>
  <c r="D2278" i="3"/>
  <c r="D2298" i="3"/>
  <c r="D2299" i="3"/>
  <c r="D2300" i="3"/>
  <c r="D2301" i="3"/>
  <c r="D2259" i="3"/>
  <c r="D2260" i="3"/>
  <c r="D2261" i="3"/>
  <c r="D2432" i="3"/>
  <c r="D2396" i="3"/>
  <c r="D2433" i="3"/>
  <c r="D2434" i="3"/>
  <c r="D2397" i="3"/>
  <c r="D2398" i="3"/>
  <c r="D2399" i="3"/>
  <c r="D2400" i="3"/>
  <c r="D2401" i="3"/>
  <c r="D2435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36" i="3"/>
  <c r="D2118" i="3"/>
  <c r="D2115" i="3"/>
  <c r="D2119" i="3"/>
  <c r="D2111" i="3"/>
  <c r="D2112" i="3"/>
  <c r="D2125" i="3"/>
  <c r="D2116" i="3"/>
  <c r="D2120" i="3"/>
  <c r="D2126" i="3"/>
  <c r="D2095" i="3"/>
  <c r="D2096" i="3"/>
  <c r="D2097" i="3"/>
  <c r="D2098" i="3"/>
  <c r="D2099" i="3"/>
  <c r="D2103" i="3"/>
  <c r="D2102" i="3"/>
  <c r="D2100" i="3"/>
  <c r="D1986" i="3"/>
  <c r="D1987" i="3"/>
  <c r="D1988" i="3"/>
  <c r="D1989" i="3"/>
  <c r="D1990" i="3"/>
  <c r="D2308" i="3"/>
  <c r="D2309" i="3"/>
  <c r="D2310" i="3"/>
  <c r="D2313" i="3"/>
  <c r="D2128" i="3"/>
  <c r="D2129" i="3"/>
  <c r="D2130" i="3"/>
  <c r="D2131" i="3"/>
  <c r="D2148" i="3"/>
  <c r="D2132" i="3"/>
  <c r="D2133" i="3"/>
  <c r="D2134" i="3"/>
  <c r="D2135" i="3"/>
  <c r="D2136" i="3"/>
  <c r="D2137" i="3"/>
  <c r="D2138" i="3"/>
  <c r="D2139" i="3"/>
  <c r="D2140" i="3"/>
  <c r="D1995" i="3"/>
  <c r="D1996" i="3"/>
  <c r="D1998" i="3"/>
  <c r="D2000" i="3"/>
  <c r="D1999" i="3"/>
  <c r="D2196" i="3"/>
  <c r="D2180" i="3"/>
  <c r="D2166" i="3"/>
  <c r="D2167" i="3"/>
  <c r="D2181" i="3"/>
  <c r="D2182" i="3"/>
  <c r="D2183" i="3"/>
  <c r="D2177" i="3"/>
  <c r="D2184" i="3"/>
  <c r="D2165" i="3"/>
  <c r="D2168" i="3"/>
  <c r="D2185" i="3"/>
  <c r="D2178" i="3"/>
  <c r="D2186" i="3"/>
  <c r="D2187" i="3"/>
  <c r="D2188" i="3"/>
  <c r="D2169" i="3"/>
  <c r="D2170" i="3"/>
  <c r="D2542" i="3"/>
  <c r="D2543" i="3"/>
  <c r="D2544" i="3"/>
  <c r="D2156" i="3"/>
  <c r="D2161" i="3"/>
  <c r="D2162" i="3"/>
  <c r="D2157" i="3"/>
  <c r="D2158" i="3"/>
  <c r="D2547" i="3"/>
  <c r="D2548" i="3"/>
  <c r="D2549" i="3"/>
  <c r="D2550" i="3"/>
  <c r="D2551" i="3"/>
  <c r="D2595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515" i="3"/>
  <c r="D2489" i="3"/>
  <c r="D2490" i="3"/>
  <c r="D2491" i="3"/>
  <c r="D2492" i="3"/>
  <c r="D2516" i="3"/>
  <c r="D2493" i="3"/>
  <c r="D2494" i="3"/>
  <c r="D2696" i="3"/>
  <c r="D2678" i="3"/>
  <c r="D2679" i="3"/>
  <c r="D2652" i="3"/>
  <c r="D2653" i="3"/>
  <c r="D2680" i="3"/>
  <c r="D2691" i="3"/>
  <c r="D2692" i="3"/>
  <c r="D2681" i="3"/>
  <c r="D2682" i="3"/>
  <c r="D2654" i="3"/>
  <c r="D2655" i="3"/>
  <c r="D2656" i="3"/>
  <c r="D2697" i="3"/>
  <c r="D2657" i="3"/>
  <c r="D2683" i="3"/>
  <c r="D2693" i="3"/>
  <c r="D2651" i="3"/>
  <c r="D2658" i="3"/>
  <c r="D2659" i="3"/>
  <c r="D2648" i="3"/>
  <c r="D2684" i="3"/>
  <c r="D2660" i="3"/>
  <c r="D2649" i="3"/>
  <c r="D2685" i="3"/>
  <c r="D2533" i="3"/>
  <c r="D2534" i="3"/>
  <c r="D2531" i="3"/>
  <c r="D2535" i="3"/>
  <c r="D2536" i="3"/>
  <c r="D2537" i="3"/>
  <c r="D2621" i="3"/>
  <c r="D2622" i="3"/>
  <c r="D2626" i="3"/>
  <c r="D2627" i="3"/>
  <c r="D2628" i="3"/>
  <c r="D2629" i="3"/>
  <c r="D2630" i="3"/>
  <c r="D2623" i="3"/>
  <c r="D2631" i="3"/>
  <c r="D2632" i="3"/>
  <c r="D2640" i="3"/>
  <c r="D2633" i="3"/>
  <c r="D2646" i="3"/>
  <c r="D2634" i="3"/>
  <c r="D2446" i="3"/>
  <c r="D2447" i="3"/>
  <c r="D2462" i="3"/>
  <c r="D2463" i="3"/>
  <c r="D2464" i="3"/>
  <c r="D2448" i="3"/>
  <c r="D2465" i="3"/>
  <c r="D2459" i="3"/>
  <c r="D2466" i="3"/>
  <c r="D2449" i="3"/>
  <c r="D2450" i="3"/>
  <c r="D2467" i="3"/>
  <c r="D2468" i="3"/>
  <c r="D2388" i="3"/>
  <c r="D2391" i="3"/>
  <c r="D2392" i="3"/>
  <c r="D2389" i="3"/>
  <c r="D2393" i="3"/>
  <c r="D2337" i="3"/>
  <c r="D2338" i="3"/>
  <c r="D2339" i="3"/>
  <c r="D2380" i="3"/>
  <c r="D2340" i="3"/>
  <c r="D2341" i="3"/>
  <c r="D2342" i="3"/>
  <c r="D2343" i="3"/>
  <c r="D2344" i="3"/>
  <c r="D2345" i="3"/>
  <c r="D2381" i="3"/>
  <c r="D2346" i="3"/>
  <c r="D2347" i="3"/>
  <c r="D2348" i="3"/>
  <c r="D2349" i="3"/>
  <c r="D2350" i="3"/>
  <c r="D2351" i="3"/>
  <c r="D2352" i="3"/>
  <c r="D2382" i="3"/>
  <c r="D2353" i="3"/>
  <c r="D2354" i="3"/>
  <c r="D2355" i="3"/>
  <c r="D2383" i="3"/>
  <c r="D2356" i="3"/>
  <c r="D2357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200" i="3"/>
  <c r="D2201" i="3"/>
  <c r="D2202" i="3"/>
  <c r="D2203" i="3"/>
  <c r="D2245" i="3"/>
  <c r="D2204" i="3"/>
  <c r="D2205" i="3"/>
  <c r="D2240" i="3"/>
  <c r="D2246" i="3"/>
  <c r="D2247" i="3"/>
  <c r="D2206" i="3"/>
  <c r="D2207" i="3"/>
  <c r="D2208" i="3"/>
  <c r="D2248" i="3"/>
  <c r="D2209" i="3"/>
  <c r="D2210" i="3"/>
  <c r="D2211" i="3"/>
  <c r="D2212" i="3"/>
  <c r="D2213" i="3"/>
  <c r="D2214" i="3"/>
  <c r="D2215" i="3"/>
  <c r="D2249" i="3"/>
  <c r="D2216" i="3"/>
  <c r="D2241" i="3"/>
  <c r="D2217" i="3"/>
  <c r="D1013" i="3"/>
  <c r="D1101" i="3"/>
  <c r="D1102" i="3"/>
  <c r="D1103" i="3"/>
  <c r="D1104" i="3"/>
  <c r="D891" i="3"/>
  <c r="D892" i="3"/>
  <c r="D901" i="3"/>
  <c r="D798" i="3"/>
  <c r="D702" i="3"/>
  <c r="D703" i="3"/>
  <c r="D799" i="3"/>
  <c r="D1089" i="3"/>
  <c r="D1153" i="3"/>
  <c r="D1154" i="3"/>
  <c r="D1155" i="3"/>
  <c r="D1092" i="3"/>
  <c r="D877" i="3"/>
  <c r="D849" i="3"/>
  <c r="D878" i="3"/>
  <c r="D850" i="3"/>
  <c r="D851" i="3"/>
  <c r="D615" i="3"/>
  <c r="D1174" i="3"/>
  <c r="D1179" i="3"/>
  <c r="D1105" i="3"/>
  <c r="D616" i="3"/>
  <c r="D800" i="3"/>
  <c r="D736" i="3"/>
  <c r="D737" i="3"/>
  <c r="D738" i="3"/>
  <c r="D801" i="3"/>
  <c r="D913" i="3"/>
  <c r="D1039" i="3"/>
  <c r="D1040" i="3"/>
  <c r="D1041" i="3"/>
  <c r="D1042" i="3"/>
  <c r="D1043" i="3"/>
  <c r="D1014" i="3"/>
  <c r="D1015" i="3"/>
  <c r="D624" i="3"/>
  <c r="D668" i="3"/>
  <c r="D669" i="3"/>
  <c r="D625" i="3"/>
  <c r="D626" i="3"/>
  <c r="D999" i="3"/>
  <c r="D963" i="3"/>
  <c r="D1000" i="3"/>
  <c r="D1001" i="3"/>
  <c r="D964" i="3"/>
  <c r="D764" i="3"/>
  <c r="D765" i="3"/>
  <c r="D766" i="3"/>
  <c r="D767" i="3"/>
  <c r="D1178" i="3"/>
  <c r="D914" i="3"/>
  <c r="D915" i="3"/>
  <c r="D725" i="3"/>
  <c r="D956" i="3"/>
  <c r="D916" i="3"/>
  <c r="D1201" i="3"/>
  <c r="D1202" i="3"/>
  <c r="D1231" i="3"/>
  <c r="D726" i="3"/>
  <c r="D1232" i="3"/>
  <c r="D1203" i="3"/>
  <c r="D674" i="3"/>
  <c r="D675" i="3"/>
  <c r="D676" i="3"/>
  <c r="D802" i="3"/>
  <c r="D1334" i="3"/>
  <c r="D1297" i="3"/>
  <c r="D1298" i="3"/>
  <c r="D1299" i="3"/>
  <c r="D1300" i="3"/>
  <c r="D1301" i="3"/>
  <c r="D1302" i="3"/>
  <c r="D1335" i="3"/>
  <c r="D1303" i="3"/>
  <c r="D1304" i="3"/>
  <c r="D1525" i="3"/>
  <c r="D1526" i="3"/>
  <c r="D1342" i="3"/>
  <c r="D1362" i="3"/>
  <c r="D1363" i="3"/>
  <c r="D1343" i="3"/>
  <c r="D1344" i="3"/>
  <c r="D1367" i="3"/>
  <c r="D1544" i="3"/>
  <c r="D1545" i="3"/>
  <c r="D1546" i="3"/>
  <c r="D1568" i="3"/>
  <c r="D1569" i="3"/>
  <c r="D1570" i="3"/>
  <c r="D1547" i="3"/>
  <c r="D1548" i="3"/>
  <c r="D1549" i="3"/>
  <c r="D1532" i="3"/>
  <c r="D1678" i="3"/>
  <c r="D1679" i="3"/>
  <c r="D1680" i="3"/>
  <c r="D1681" i="3"/>
  <c r="D1682" i="3"/>
  <c r="D1683" i="3"/>
  <c r="D1684" i="3"/>
  <c r="D1685" i="3"/>
  <c r="D1686" i="3"/>
  <c r="D1687" i="3"/>
  <c r="D1385" i="3"/>
  <c r="D1400" i="3"/>
  <c r="D1387" i="3"/>
  <c r="D1395" i="3"/>
  <c r="D1373" i="3"/>
  <c r="D1383" i="3"/>
  <c r="D1374" i="3"/>
  <c r="D1264" i="3"/>
  <c r="D1270" i="3"/>
  <c r="D1584" i="3"/>
  <c r="D1585" i="3"/>
  <c r="D1406" i="3"/>
  <c r="D1407" i="3"/>
  <c r="D1408" i="3"/>
  <c r="D1409" i="3"/>
  <c r="D1410" i="3"/>
  <c r="D1411" i="3"/>
  <c r="D1273" i="3"/>
  <c r="D1274" i="3"/>
  <c r="D1445" i="3"/>
  <c r="D1456" i="3"/>
  <c r="D1454" i="3"/>
  <c r="D1446" i="3"/>
  <c r="D1457" i="3"/>
  <c r="D1447" i="3"/>
  <c r="D1458" i="3"/>
  <c r="D1813" i="3"/>
  <c r="D1436" i="3"/>
  <c r="D1429" i="3"/>
  <c r="D1825" i="3"/>
  <c r="D1826" i="3"/>
  <c r="D1827" i="3"/>
  <c r="D1828" i="3"/>
  <c r="D1829" i="3"/>
  <c r="D1830" i="3"/>
  <c r="D1831" i="3"/>
  <c r="D1832" i="3"/>
  <c r="D1833" i="3"/>
  <c r="D1862" i="3"/>
  <c r="D1756" i="3"/>
  <c r="D1757" i="3"/>
  <c r="D1758" i="3"/>
  <c r="D1759" i="3"/>
  <c r="D1760" i="3"/>
  <c r="D1761" i="3"/>
  <c r="D1762" i="3"/>
  <c r="D1763" i="3"/>
  <c r="D1764" i="3"/>
  <c r="D1765" i="3"/>
  <c r="D1924" i="3"/>
  <c r="D1925" i="3"/>
  <c r="D1951" i="3"/>
  <c r="D1952" i="3"/>
  <c r="D1962" i="3"/>
  <c r="D1953" i="3"/>
  <c r="D1963" i="3"/>
  <c r="D1926" i="3"/>
  <c r="D1927" i="3"/>
  <c r="D1954" i="3"/>
  <c r="D1896" i="3"/>
  <c r="D1897" i="3"/>
  <c r="D1664" i="3"/>
  <c r="D1668" i="3"/>
  <c r="D1649" i="3"/>
  <c r="D1619" i="3"/>
  <c r="D1620" i="3"/>
  <c r="D1621" i="3"/>
  <c r="D1650" i="3"/>
  <c r="D1622" i="3"/>
  <c r="D1623" i="3"/>
  <c r="D1624" i="3"/>
  <c r="D1651" i="3"/>
  <c r="D1625" i="3"/>
  <c r="D1869" i="3"/>
  <c r="D1870" i="3"/>
  <c r="D1885" i="3"/>
  <c r="D1871" i="3"/>
  <c r="D1872" i="3"/>
  <c r="D1477" i="3"/>
  <c r="D1478" i="3"/>
  <c r="D1479" i="3"/>
  <c r="D1518" i="3"/>
  <c r="D1480" i="3"/>
  <c r="D1481" i="3"/>
  <c r="D1482" i="3"/>
  <c r="D1483" i="3"/>
  <c r="D1484" i="3"/>
  <c r="D1485" i="3"/>
  <c r="D2092" i="3"/>
  <c r="D2093" i="3"/>
  <c r="D2330" i="3"/>
  <c r="D2325" i="3"/>
  <c r="D2328" i="3"/>
  <c r="D2331" i="3"/>
  <c r="D2332" i="3"/>
  <c r="D2333" i="3"/>
  <c r="D2334" i="3"/>
  <c r="D2326" i="3"/>
  <c r="D2335" i="3"/>
  <c r="D2327" i="3"/>
  <c r="D2336" i="3"/>
  <c r="D1980" i="3"/>
  <c r="D1981" i="3"/>
  <c r="D1982" i="3"/>
  <c r="D1983" i="3"/>
  <c r="D1984" i="3"/>
  <c r="D1985" i="3"/>
  <c r="D2008" i="3"/>
  <c r="D2010" i="3"/>
  <c r="D2007" i="3"/>
  <c r="D2011" i="3"/>
  <c r="D2526" i="3"/>
  <c r="D2524" i="3"/>
  <c r="D2529" i="3"/>
  <c r="D2530" i="3"/>
  <c r="D2698" i="3"/>
  <c r="D2701" i="3"/>
  <c r="D2703" i="3"/>
  <c r="D2035" i="3"/>
  <c r="D2036" i="3"/>
  <c r="D2061" i="3"/>
  <c r="D2049" i="3"/>
  <c r="D2013" i="3"/>
  <c r="D2037" i="3"/>
  <c r="D2038" i="3"/>
  <c r="D2039" i="3"/>
  <c r="D2040" i="3"/>
  <c r="D2050" i="3"/>
  <c r="D2041" i="3"/>
  <c r="D2055" i="3"/>
  <c r="D2056" i="3"/>
  <c r="D2051" i="3"/>
  <c r="D2052" i="3"/>
  <c r="D2057" i="3"/>
  <c r="D2058" i="3"/>
  <c r="D2042" i="3"/>
  <c r="D2043" i="3"/>
  <c r="D2044" i="3"/>
  <c r="D2045" i="3"/>
  <c r="D2046" i="3"/>
  <c r="D2059" i="3"/>
  <c r="D2053" i="3"/>
  <c r="D2060" i="3"/>
  <c r="D2255" i="3"/>
  <c r="D2256" i="3"/>
  <c r="D2257" i="3"/>
  <c r="D2258" i="3"/>
  <c r="D2077" i="3"/>
  <c r="D2078" i="3"/>
  <c r="D2079" i="3"/>
  <c r="D2080" i="3"/>
  <c r="D2071" i="3"/>
  <c r="D2081" i="3"/>
  <c r="D2062" i="3"/>
  <c r="D2072" i="3"/>
  <c r="D2073" i="3"/>
  <c r="D2082" i="3"/>
  <c r="D2074" i="3"/>
  <c r="D2090" i="3"/>
  <c r="D2083" i="3"/>
  <c r="D2084" i="3"/>
  <c r="D2279" i="3"/>
  <c r="D2280" i="3"/>
  <c r="D2281" i="3"/>
  <c r="D2282" i="3"/>
  <c r="D2307" i="3"/>
  <c r="D2302" i="3"/>
  <c r="D2283" i="3"/>
  <c r="D2284" i="3"/>
  <c r="D2285" i="3"/>
  <c r="D2286" i="3"/>
  <c r="D2266" i="3"/>
  <c r="D2287" i="3"/>
  <c r="D2265" i="3"/>
  <c r="D2303" i="3"/>
  <c r="D2288" i="3"/>
  <c r="D2289" i="3"/>
  <c r="D2304" i="3"/>
  <c r="D2305" i="3"/>
  <c r="D2290" i="3"/>
  <c r="D2306" i="3"/>
  <c r="D2291" i="3"/>
  <c r="D2262" i="3"/>
  <c r="D2263" i="3"/>
  <c r="D2264" i="3"/>
  <c r="D2416" i="3"/>
  <c r="D2417" i="3"/>
  <c r="D2418" i="3"/>
  <c r="D2419" i="3"/>
  <c r="D2437" i="3"/>
  <c r="D2420" i="3"/>
  <c r="D2438" i="3"/>
  <c r="D2439" i="3"/>
  <c r="D2440" i="3"/>
  <c r="D2421" i="3"/>
  <c r="D2422" i="3"/>
  <c r="D2423" i="3"/>
  <c r="D2441" i="3"/>
  <c r="D2424" i="3"/>
  <c r="D2445" i="3"/>
  <c r="D2442" i="3"/>
  <c r="D2425" i="3"/>
  <c r="D2426" i="3"/>
  <c r="D2427" i="3"/>
  <c r="D2443" i="3"/>
  <c r="D2428" i="3"/>
  <c r="D2429" i="3"/>
  <c r="D2430" i="3"/>
  <c r="D2431" i="3"/>
  <c r="D2444" i="3"/>
  <c r="D2114" i="3"/>
  <c r="D2121" i="3"/>
  <c r="D2113" i="3"/>
  <c r="D2127" i="3"/>
  <c r="D2117" i="3"/>
  <c r="D2122" i="3"/>
  <c r="D2123" i="3"/>
  <c r="D2124" i="3"/>
  <c r="D2104" i="3"/>
  <c r="D2105" i="3"/>
  <c r="D2106" i="3"/>
  <c r="D2107" i="3"/>
  <c r="D2108" i="3"/>
  <c r="D2110" i="3"/>
  <c r="D2101" i="3"/>
  <c r="D2109" i="3"/>
  <c r="D1992" i="3"/>
  <c r="D1991" i="3"/>
  <c r="D1993" i="3"/>
  <c r="D1994" i="3"/>
  <c r="D2311" i="3"/>
  <c r="D2314" i="3"/>
  <c r="D2312" i="3"/>
  <c r="D2141" i="3"/>
  <c r="D2149" i="3"/>
  <c r="D2142" i="3"/>
  <c r="D2143" i="3"/>
  <c r="D2150" i="3"/>
  <c r="D2151" i="3"/>
  <c r="D2152" i="3"/>
  <c r="D2144" i="3"/>
  <c r="D2145" i="3"/>
  <c r="D2153" i="3"/>
  <c r="D2154" i="3"/>
  <c r="D2146" i="3"/>
  <c r="D2155" i="3"/>
  <c r="D2147" i="3"/>
  <c r="D2001" i="3"/>
  <c r="D2002" i="3"/>
  <c r="D2003" i="3"/>
  <c r="D1997" i="3"/>
  <c r="D2171" i="3"/>
  <c r="D2189" i="3"/>
  <c r="D2172" i="3"/>
  <c r="D2173" i="3"/>
  <c r="D2190" i="3"/>
  <c r="D2191" i="3"/>
  <c r="D2174" i="3"/>
  <c r="D2179" i="3"/>
  <c r="D2192" i="3"/>
  <c r="D2197" i="3"/>
  <c r="D2193" i="3"/>
  <c r="D2175" i="3"/>
  <c r="D2194" i="3"/>
  <c r="D2176" i="3"/>
  <c r="D2198" i="3"/>
  <c r="D2195" i="3"/>
  <c r="D2199" i="3"/>
  <c r="D2545" i="3"/>
  <c r="D2546" i="3"/>
  <c r="D2159" i="3"/>
  <c r="D2163" i="3"/>
  <c r="D2160" i="3"/>
  <c r="D2164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96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495" i="3"/>
  <c r="D2517" i="3"/>
  <c r="D2496" i="3"/>
  <c r="D2497" i="3"/>
  <c r="D2498" i="3"/>
  <c r="D2518" i="3"/>
  <c r="D2499" i="3"/>
  <c r="D2500" i="3"/>
  <c r="D2501" i="3"/>
  <c r="D2502" i="3"/>
  <c r="D2503" i="3"/>
  <c r="D2504" i="3"/>
  <c r="D2505" i="3"/>
  <c r="D2506" i="3"/>
  <c r="D2519" i="3"/>
  <c r="D2507" i="3"/>
  <c r="D2508" i="3"/>
  <c r="D2509" i="3"/>
  <c r="D2520" i="3"/>
  <c r="D2510" i="3"/>
  <c r="D2511" i="3"/>
  <c r="D2512" i="3"/>
  <c r="D2521" i="3"/>
  <c r="D2513" i="3"/>
  <c r="D2514" i="3"/>
  <c r="D2661" i="3"/>
  <c r="D2662" i="3"/>
  <c r="D2686" i="3"/>
  <c r="D2663" i="3"/>
  <c r="D2664" i="3"/>
  <c r="D2690" i="3"/>
  <c r="D2687" i="3"/>
  <c r="D2694" i="3"/>
  <c r="D2665" i="3"/>
  <c r="D2666" i="3"/>
  <c r="D2667" i="3"/>
  <c r="D2668" i="3"/>
  <c r="D2669" i="3"/>
  <c r="D2670" i="3"/>
  <c r="D2695" i="3"/>
  <c r="D2650" i="3"/>
  <c r="D2671" i="3"/>
  <c r="D2672" i="3"/>
  <c r="D2673" i="3"/>
  <c r="D2688" i="3"/>
  <c r="D2689" i="3"/>
  <c r="D2674" i="3"/>
  <c r="D2675" i="3"/>
  <c r="D2676" i="3"/>
  <c r="D2677" i="3"/>
  <c r="D2532" i="3"/>
  <c r="D2540" i="3"/>
  <c r="D2538" i="3"/>
  <c r="D2539" i="3"/>
  <c r="D2541" i="3"/>
  <c r="D2635" i="3"/>
  <c r="D2643" i="3"/>
  <c r="D2624" i="3"/>
  <c r="D2625" i="3"/>
  <c r="D2636" i="3"/>
  <c r="D2642" i="3"/>
  <c r="D2637" i="3"/>
  <c r="D2638" i="3"/>
  <c r="D2641" i="3"/>
  <c r="D2647" i="3"/>
  <c r="D2639" i="3"/>
  <c r="D2644" i="3"/>
  <c r="D2645" i="3"/>
  <c r="D2451" i="3"/>
  <c r="D2452" i="3"/>
  <c r="D2469" i="3"/>
  <c r="D2470" i="3"/>
  <c r="D2453" i="3"/>
  <c r="D2454" i="3"/>
  <c r="D2455" i="3"/>
  <c r="D2460" i="3"/>
  <c r="D2471" i="3"/>
  <c r="D2461" i="3"/>
  <c r="D2456" i="3"/>
  <c r="D2457" i="3"/>
  <c r="D2458" i="3"/>
  <c r="D2394" i="3"/>
  <c r="D2390" i="3"/>
  <c r="D2387" i="3"/>
  <c r="D2395" i="3"/>
  <c r="D2358" i="3"/>
  <c r="D2359" i="3"/>
  <c r="D2360" i="3"/>
  <c r="D2384" i="3"/>
  <c r="D2385" i="3"/>
  <c r="D2361" i="3"/>
  <c r="D2362" i="3"/>
  <c r="D2363" i="3"/>
  <c r="D2364" i="3"/>
  <c r="D2365" i="3"/>
  <c r="D2366" i="3"/>
  <c r="D2367" i="3"/>
  <c r="D2368" i="3"/>
  <c r="D2369" i="3"/>
  <c r="D2370" i="3"/>
  <c r="D2386" i="3"/>
  <c r="D2371" i="3"/>
  <c r="D2372" i="3"/>
  <c r="D2373" i="3"/>
  <c r="D2374" i="3"/>
  <c r="D2375" i="3"/>
  <c r="D2376" i="3"/>
  <c r="D2377" i="3"/>
  <c r="D2378" i="3"/>
  <c r="D2379" i="3"/>
  <c r="D2609" i="3"/>
  <c r="D2610" i="3"/>
  <c r="D2616" i="3"/>
  <c r="D2611" i="3"/>
  <c r="D2618" i="3"/>
  <c r="D2612" i="3"/>
  <c r="D2613" i="3"/>
  <c r="D2619" i="3"/>
  <c r="D2617" i="3"/>
  <c r="D2614" i="3"/>
  <c r="D2615" i="3"/>
  <c r="D2620" i="3"/>
  <c r="D2218" i="3"/>
  <c r="D2219" i="3"/>
  <c r="D2242" i="3"/>
  <c r="D2220" i="3"/>
  <c r="D2243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44" i="3"/>
  <c r="D2234" i="3"/>
  <c r="D2235" i="3"/>
  <c r="D2236" i="3"/>
  <c r="D2237" i="3"/>
  <c r="D2238" i="3"/>
  <c r="D2239" i="3"/>
  <c r="D695" i="3"/>
  <c r="D1146" i="3"/>
  <c r="D1106" i="3"/>
  <c r="D902" i="3"/>
  <c r="D903" i="3"/>
  <c r="D904" i="3"/>
  <c r="D704" i="3"/>
  <c r="D705" i="3"/>
  <c r="D1016" i="3"/>
  <c r="D1150" i="3"/>
  <c r="D1156" i="3"/>
  <c r="D1157" i="3"/>
  <c r="D1098" i="3"/>
  <c r="D1233" i="3"/>
  <c r="D852" i="3"/>
  <c r="D853" i="3"/>
  <c r="D879" i="3"/>
  <c r="D854" i="3"/>
  <c r="D880" i="3"/>
  <c r="D1188" i="3"/>
  <c r="D1189" i="3"/>
  <c r="D1190" i="3"/>
  <c r="D739" i="3"/>
  <c r="D740" i="3"/>
  <c r="D741" i="3"/>
  <c r="D839" i="3"/>
  <c r="D842" i="3"/>
  <c r="D803" i="3"/>
  <c r="D613" i="3"/>
  <c r="D1100" i="3"/>
  <c r="D1044" i="3"/>
  <c r="D1045" i="3"/>
  <c r="D617" i="3"/>
  <c r="D1046" i="3"/>
  <c r="D1107" i="3"/>
  <c r="D1035" i="3"/>
  <c r="D1036" i="3"/>
  <c r="D1108" i="3"/>
  <c r="D804" i="3"/>
  <c r="D627" i="3"/>
  <c r="D628" i="3"/>
  <c r="D670" i="3"/>
  <c r="D629" i="3"/>
  <c r="D630" i="3"/>
  <c r="D965" i="3"/>
  <c r="D966" i="3"/>
  <c r="D967" i="3"/>
  <c r="D968" i="3"/>
  <c r="D1002" i="3"/>
  <c r="D792" i="3"/>
  <c r="D768" i="3"/>
  <c r="D769" i="3"/>
  <c r="D770" i="3"/>
  <c r="D805" i="3"/>
  <c r="D1047" i="3"/>
  <c r="D917" i="3"/>
  <c r="D918" i="3"/>
  <c r="D919" i="3"/>
  <c r="D920" i="3"/>
  <c r="D921" i="3"/>
  <c r="D1204" i="3"/>
  <c r="D1205" i="3"/>
  <c r="D1246" i="3"/>
  <c r="D1206" i="3"/>
  <c r="D1048" i="3"/>
  <c r="D720" i="3"/>
  <c r="D721" i="3"/>
  <c r="D677" i="3"/>
  <c r="D678" i="3"/>
  <c r="D1596" i="3"/>
  <c r="D1597" i="3"/>
  <c r="D1598" i="3"/>
  <c r="D1605" i="3"/>
  <c r="D1252" i="3"/>
  <c r="D1253" i="3"/>
  <c r="D1287" i="3"/>
  <c r="D1288" i="3"/>
  <c r="D1798" i="3"/>
  <c r="D1967" i="3"/>
  <c r="D1305" i="3"/>
  <c r="D1336" i="3"/>
  <c r="D1306" i="3"/>
  <c r="D1307" i="3"/>
  <c r="D1330" i="3"/>
  <c r="D1308" i="3"/>
  <c r="D1309" i="3"/>
  <c r="D1310" i="3"/>
  <c r="D1331" i="3"/>
  <c r="D1311" i="3"/>
  <c r="D1527" i="3"/>
  <c r="D1528" i="3"/>
  <c r="D1345" i="3"/>
  <c r="D1346" i="3"/>
  <c r="D1347" i="3"/>
  <c r="D1364" i="3"/>
  <c r="D1348" i="3"/>
  <c r="D1349" i="3"/>
  <c r="D1571" i="3"/>
  <c r="D1550" i="3"/>
  <c r="D1572" i="3"/>
  <c r="D1551" i="3"/>
  <c r="D1552" i="3"/>
  <c r="D1553" i="3"/>
  <c r="D1554" i="3"/>
  <c r="D1555" i="3"/>
  <c r="D1556" i="3"/>
  <c r="D1535" i="3"/>
  <c r="D1688" i="3"/>
  <c r="D1689" i="3"/>
  <c r="D1690" i="3"/>
  <c r="D1691" i="3"/>
  <c r="D1692" i="3"/>
  <c r="D1693" i="3"/>
  <c r="D1694" i="3"/>
  <c r="D1695" i="3"/>
  <c r="D1696" i="3"/>
  <c r="D1697" i="3"/>
  <c r="D1388" i="3"/>
  <c r="D1389" i="3"/>
  <c r="D1396" i="3"/>
  <c r="D1375" i="3"/>
  <c r="D1376" i="3"/>
  <c r="D1377" i="3"/>
  <c r="D1265" i="3"/>
  <c r="D1266" i="3"/>
  <c r="D1581" i="3"/>
  <c r="D1412" i="3"/>
  <c r="D1413" i="3"/>
  <c r="D1414" i="3"/>
  <c r="D1415" i="3"/>
  <c r="D1416" i="3"/>
  <c r="D1417" i="3"/>
  <c r="D1275" i="3"/>
  <c r="D1278" i="3"/>
  <c r="D1459" i="3"/>
  <c r="D1460" i="3"/>
  <c r="D1461" i="3"/>
  <c r="D1462" i="3"/>
  <c r="D1463" i="3"/>
  <c r="D1464" i="3"/>
  <c r="D1465" i="3"/>
  <c r="D1811" i="3"/>
  <c r="D1430" i="3"/>
  <c r="D1432" i="3"/>
  <c r="D1834" i="3"/>
  <c r="D1835" i="3"/>
  <c r="D1836" i="3"/>
  <c r="D1837" i="3"/>
  <c r="D1863" i="3"/>
  <c r="D1838" i="3"/>
  <c r="D1839" i="3"/>
  <c r="D1840" i="3"/>
  <c r="D1841" i="3"/>
  <c r="D1842" i="3"/>
  <c r="D1792" i="3"/>
  <c r="D1766" i="3"/>
  <c r="D1794" i="3"/>
  <c r="D1767" i="3"/>
  <c r="D1768" i="3"/>
  <c r="D1769" i="3"/>
  <c r="D1793" i="3"/>
  <c r="D1770" i="3"/>
  <c r="D1771" i="3"/>
  <c r="D1772" i="3"/>
  <c r="D1955" i="3"/>
  <c r="D1928" i="3"/>
  <c r="D1929" i="3"/>
  <c r="D1956" i="3"/>
  <c r="D1964" i="3"/>
  <c r="D1930" i="3"/>
  <c r="D1918" i="3"/>
  <c r="D1931" i="3"/>
  <c r="D1932" i="3"/>
  <c r="D1933" i="3"/>
  <c r="D1807" i="3"/>
  <c r="D1803" i="3"/>
  <c r="D1914" i="3"/>
  <c r="D1907" i="3"/>
  <c r="D1908" i="3"/>
  <c r="D1898" i="3"/>
  <c r="D1890" i="3"/>
  <c r="D1741" i="3"/>
  <c r="D1736" i="3"/>
  <c r="D1725" i="3"/>
  <c r="D1726" i="3"/>
  <c r="D1742" i="3"/>
  <c r="D1662" i="3"/>
  <c r="D1665" i="3"/>
  <c r="D1626" i="3"/>
  <c r="D1627" i="3"/>
  <c r="D1652" i="3"/>
  <c r="D1628" i="3"/>
  <c r="D1629" i="3"/>
  <c r="D1630" i="3"/>
  <c r="D1631" i="3"/>
  <c r="D1653" i="3"/>
  <c r="D1654" i="3"/>
  <c r="D1655" i="3"/>
  <c r="D1886" i="3"/>
  <c r="D1873" i="3"/>
  <c r="D1874" i="3"/>
  <c r="D1875" i="3"/>
  <c r="D1888" i="3"/>
  <c r="D1486" i="3"/>
  <c r="D1487" i="3"/>
  <c r="D1519" i="3"/>
  <c r="D1488" i="3"/>
  <c r="D1489" i="3"/>
  <c r="D1490" i="3"/>
  <c r="D1491" i="3"/>
  <c r="D1492" i="3"/>
  <c r="D1493" i="3"/>
  <c r="D1494" i="3"/>
  <c r="D731" i="3"/>
  <c r="D699" i="3"/>
  <c r="D679" i="3"/>
  <c r="D680" i="3"/>
  <c r="D905" i="3"/>
  <c r="D893" i="3"/>
  <c r="D1109" i="3"/>
  <c r="D1110" i="3"/>
  <c r="D706" i="3"/>
  <c r="D717" i="3"/>
  <c r="D1158" i="3"/>
  <c r="D1171" i="3"/>
  <c r="D1093" i="3"/>
  <c r="D618" i="3"/>
  <c r="D1159" i="3"/>
  <c r="D855" i="3"/>
  <c r="D856" i="3"/>
  <c r="D881" i="3"/>
  <c r="D857" i="3"/>
  <c r="D858" i="3"/>
  <c r="D1180" i="3"/>
  <c r="D1181" i="3"/>
  <c r="D1182" i="3"/>
  <c r="D742" i="3"/>
  <c r="D743" i="3"/>
  <c r="D762" i="3"/>
  <c r="D806" i="3"/>
  <c r="D843" i="3"/>
  <c r="D807" i="3"/>
  <c r="D844" i="3"/>
  <c r="D845" i="3"/>
  <c r="D1049" i="3"/>
  <c r="D1050" i="3"/>
  <c r="D1051" i="3"/>
  <c r="D1052" i="3"/>
  <c r="D1053" i="3"/>
  <c r="D1017" i="3"/>
  <c r="D1018" i="3"/>
  <c r="D1019" i="3"/>
  <c r="D1111" i="3"/>
  <c r="D631" i="3"/>
  <c r="D667" i="3"/>
  <c r="D632" i="3"/>
  <c r="D633" i="3"/>
  <c r="D634" i="3"/>
  <c r="D1112" i="3"/>
  <c r="D969" i="3"/>
  <c r="D970" i="3"/>
  <c r="D971" i="3"/>
  <c r="D1003" i="3"/>
  <c r="D1004" i="3"/>
  <c r="D793" i="3"/>
  <c r="D763" i="3"/>
  <c r="D771" i="3"/>
  <c r="D772" i="3"/>
  <c r="D1113" i="3"/>
  <c r="D957" i="3"/>
  <c r="D922" i="3"/>
  <c r="D923" i="3"/>
  <c r="D924" i="3"/>
  <c r="D925" i="3"/>
  <c r="D1207" i="3"/>
  <c r="D1234" i="3"/>
  <c r="D1235" i="3"/>
  <c r="D1245" i="3"/>
  <c r="D1236" i="3"/>
  <c r="D727" i="3"/>
  <c r="D1608" i="3"/>
  <c r="D1599" i="3"/>
  <c r="D1609" i="3"/>
  <c r="D1600" i="3"/>
  <c r="D1259" i="3"/>
  <c r="D1260" i="3"/>
  <c r="D1284" i="3"/>
  <c r="D1795" i="3"/>
  <c r="D1971" i="3"/>
  <c r="D1312" i="3"/>
  <c r="D1313" i="3"/>
  <c r="D1314" i="3"/>
  <c r="D1315" i="3"/>
  <c r="D1316" i="3"/>
  <c r="D1317" i="3"/>
  <c r="D1318" i="3"/>
  <c r="D1337" i="3"/>
  <c r="D1319" i="3"/>
  <c r="D1338" i="3"/>
  <c r="D1529" i="3"/>
  <c r="D1530" i="3"/>
  <c r="D1350" i="3"/>
  <c r="D1351" i="3"/>
  <c r="D1352" i="3"/>
  <c r="D1365" i="3"/>
  <c r="D1353" i="3"/>
  <c r="D1354" i="3"/>
  <c r="D1573" i="3"/>
  <c r="D1557" i="3"/>
  <c r="D1574" i="3"/>
  <c r="D1558" i="3"/>
  <c r="D1559" i="3"/>
  <c r="D1560" i="3"/>
  <c r="D1561" i="3"/>
  <c r="D1575" i="3"/>
  <c r="D1536" i="3"/>
  <c r="D1698" i="3"/>
  <c r="D1713" i="3"/>
  <c r="D1699" i="3"/>
  <c r="D1700" i="3"/>
  <c r="D1701" i="3"/>
  <c r="D1702" i="3"/>
  <c r="D1703" i="3"/>
  <c r="D1714" i="3"/>
  <c r="D1704" i="3"/>
  <c r="D1669" i="3"/>
  <c r="D1397" i="3"/>
  <c r="D1398" i="3"/>
  <c r="D1390" i="3"/>
  <c r="D1379" i="3"/>
  <c r="D1378" i="3"/>
  <c r="D1380" i="3"/>
  <c r="D1267" i="3"/>
  <c r="D1271" i="3"/>
  <c r="D1582" i="3"/>
  <c r="D1418" i="3"/>
  <c r="D1419" i="3"/>
  <c r="D1420" i="3"/>
  <c r="D1421" i="3"/>
  <c r="D1422" i="3"/>
  <c r="D1276" i="3"/>
  <c r="D1279" i="3"/>
  <c r="D1448" i="3"/>
  <c r="D1466" i="3"/>
  <c r="D1449" i="3"/>
  <c r="D1450" i="3"/>
  <c r="D1469" i="3"/>
  <c r="D1451" i="3"/>
  <c r="D1470" i="3"/>
  <c r="D1815" i="3"/>
  <c r="D1434" i="3"/>
  <c r="D1435" i="3"/>
  <c r="D1843" i="3"/>
  <c r="D1844" i="3"/>
  <c r="D1845" i="3"/>
  <c r="D1864" i="3"/>
  <c r="D1846" i="3"/>
  <c r="D1847" i="3"/>
  <c r="D1848" i="3"/>
  <c r="D1849" i="3"/>
  <c r="D1850" i="3"/>
  <c r="D1851" i="3"/>
  <c r="D1773" i="3"/>
  <c r="D1745" i="3"/>
  <c r="D1774" i="3"/>
  <c r="D1775" i="3"/>
  <c r="D1776" i="3"/>
  <c r="D1777" i="3"/>
  <c r="D1778" i="3"/>
  <c r="D1779" i="3"/>
  <c r="D1780" i="3"/>
  <c r="D1781" i="3"/>
  <c r="D1934" i="3"/>
  <c r="D1935" i="3"/>
  <c r="D1957" i="3"/>
  <c r="D1920" i="3"/>
  <c r="D1936" i="3"/>
  <c r="D1937" i="3"/>
  <c r="D1938" i="3"/>
  <c r="D1939" i="3"/>
  <c r="D1958" i="3"/>
  <c r="D1940" i="3"/>
  <c r="D1810" i="3"/>
  <c r="D1808" i="3"/>
  <c r="D1909" i="3"/>
  <c r="D1910" i="3"/>
  <c r="D1911" i="3"/>
  <c r="D1899" i="3"/>
  <c r="D1891" i="3"/>
  <c r="D1743" i="3"/>
  <c r="D1727" i="3"/>
  <c r="D1728" i="3"/>
  <c r="D1729" i="3"/>
  <c r="D1730" i="3"/>
  <c r="D1663" i="3"/>
  <c r="D1666" i="3"/>
  <c r="D1632" i="3"/>
  <c r="D1633" i="3"/>
  <c r="D1634" i="3"/>
  <c r="D1635" i="3"/>
  <c r="D1656" i="3"/>
  <c r="D1636" i="3"/>
  <c r="D1637" i="3"/>
  <c r="D1638" i="3"/>
  <c r="D1639" i="3"/>
  <c r="D1640" i="3"/>
  <c r="D1876" i="3"/>
  <c r="D1887" i="3"/>
  <c r="D1877" i="3"/>
  <c r="D1878" i="3"/>
  <c r="D1879" i="3"/>
  <c r="D1495" i="3"/>
  <c r="D1496" i="3"/>
  <c r="D1497" i="3"/>
  <c r="D1498" i="3"/>
  <c r="D1499" i="3"/>
  <c r="D1520" i="3"/>
  <c r="D1500" i="3"/>
  <c r="D1501" i="3"/>
  <c r="D1502" i="3"/>
  <c r="D1503" i="3"/>
  <c r="D728" i="3"/>
  <c r="D718" i="3"/>
  <c r="D681" i="3"/>
  <c r="D682" i="3"/>
  <c r="D700" i="3"/>
  <c r="D894" i="3"/>
  <c r="D895" i="3"/>
  <c r="D1114" i="3"/>
  <c r="D712" i="3"/>
  <c r="D713" i="3"/>
  <c r="D1115" i="3"/>
  <c r="D1116" i="3"/>
  <c r="D1094" i="3"/>
  <c r="D1160" i="3"/>
  <c r="D1161" i="3"/>
  <c r="D614" i="3"/>
  <c r="D859" i="3"/>
  <c r="D860" i="3"/>
  <c r="D861" i="3"/>
  <c r="D889" i="3"/>
  <c r="D1020" i="3"/>
  <c r="D1191" i="3"/>
  <c r="D1198" i="3"/>
  <c r="D1192" i="3"/>
  <c r="D958" i="3"/>
  <c r="D735" i="3"/>
  <c r="D744" i="3"/>
  <c r="D745" i="3"/>
  <c r="D808" i="3"/>
  <c r="D809" i="3"/>
  <c r="D810" i="3"/>
  <c r="D811" i="3"/>
  <c r="D812" i="3"/>
  <c r="D1054" i="3"/>
  <c r="D1055" i="3"/>
  <c r="D1056" i="3"/>
  <c r="D1057" i="3"/>
  <c r="D1058" i="3"/>
  <c r="D1021" i="3"/>
  <c r="D1022" i="3"/>
  <c r="D635" i="3"/>
  <c r="D636" i="3"/>
  <c r="D671" i="3"/>
  <c r="D637" i="3"/>
  <c r="D638" i="3"/>
  <c r="D972" i="3"/>
  <c r="D1005" i="3"/>
  <c r="D973" i="3"/>
  <c r="D974" i="3"/>
  <c r="D975" i="3"/>
  <c r="D773" i="3"/>
  <c r="D774" i="3"/>
  <c r="D775" i="3"/>
  <c r="D776" i="3"/>
  <c r="D1162" i="3"/>
  <c r="D1117" i="3"/>
  <c r="D926" i="3"/>
  <c r="D927" i="3"/>
  <c r="D928" i="3"/>
  <c r="D1118" i="3"/>
  <c r="D929" i="3"/>
  <c r="D1208" i="3"/>
  <c r="D1247" i="3"/>
  <c r="D1209" i="3"/>
  <c r="D1210" i="3"/>
  <c r="D1237" i="3"/>
  <c r="D1601" i="3"/>
  <c r="D1602" i="3"/>
  <c r="D1603" i="3"/>
  <c r="D1604" i="3"/>
  <c r="D1261" i="3"/>
  <c r="D1262" i="3"/>
  <c r="D1285" i="3"/>
  <c r="D1799" i="3"/>
  <c r="D1972" i="3"/>
  <c r="D1320" i="3"/>
  <c r="D1321" i="3"/>
  <c r="D1322" i="3"/>
  <c r="D1323" i="3"/>
  <c r="D1332" i="3"/>
  <c r="D1333" i="3"/>
  <c r="D1324" i="3"/>
  <c r="D1325" i="3"/>
  <c r="D1326" i="3"/>
  <c r="D1327" i="3"/>
  <c r="D1531" i="3"/>
  <c r="D1355" i="3"/>
  <c r="D1356" i="3"/>
  <c r="D1357" i="3"/>
  <c r="D1366" i="3"/>
  <c r="D1358" i="3"/>
  <c r="D1576" i="3"/>
  <c r="D1562" i="3"/>
  <c r="D1563" i="3"/>
  <c r="D1577" i="3"/>
  <c r="D1578" i="3"/>
  <c r="D1564" i="3"/>
  <c r="D1565" i="3"/>
  <c r="D1579" i="3"/>
  <c r="D1537" i="3"/>
  <c r="D1715" i="3"/>
  <c r="D1705" i="3"/>
  <c r="D1716" i="3"/>
  <c r="D1706" i="3"/>
  <c r="D1717" i="3"/>
  <c r="D1707" i="3"/>
  <c r="D1708" i="3"/>
  <c r="D1709" i="3"/>
  <c r="D1710" i="3"/>
  <c r="D1718" i="3"/>
  <c r="D1391" i="3"/>
  <c r="D1399" i="3"/>
  <c r="D1392" i="3"/>
  <c r="D1381" i="3"/>
  <c r="D1368" i="3"/>
  <c r="D1382" i="3"/>
  <c r="D1268" i="3"/>
  <c r="D1583" i="3"/>
  <c r="D1423" i="3"/>
  <c r="D1424" i="3"/>
  <c r="D1425" i="3"/>
  <c r="D1428" i="3"/>
  <c r="D1426" i="3"/>
  <c r="D1280" i="3"/>
  <c r="D1467" i="3"/>
  <c r="D1471" i="3"/>
  <c r="D1452" i="3"/>
  <c r="D1453" i="3"/>
  <c r="D1472" i="3"/>
  <c r="D1468" i="3"/>
  <c r="D1455" i="3"/>
  <c r="D1812" i="3"/>
  <c r="D1433" i="3"/>
  <c r="D1852" i="3"/>
  <c r="D1865" i="3"/>
  <c r="D1853" i="3"/>
  <c r="D1854" i="3"/>
  <c r="D1855" i="3"/>
  <c r="D1856" i="3"/>
  <c r="D1857" i="3"/>
  <c r="D1858" i="3"/>
  <c r="D1859" i="3"/>
  <c r="D1860" i="3"/>
  <c r="D1782" i="3"/>
  <c r="D1783" i="3"/>
  <c r="D1784" i="3"/>
  <c r="D1785" i="3"/>
  <c r="D1786" i="3"/>
  <c r="D1787" i="3"/>
  <c r="D1788" i="3"/>
  <c r="D1789" i="3"/>
  <c r="D1790" i="3"/>
  <c r="D1791" i="3"/>
  <c r="D1959" i="3"/>
  <c r="D1921" i="3"/>
  <c r="D1941" i="3"/>
  <c r="D1942" i="3"/>
  <c r="D1960" i="3"/>
  <c r="D1966" i="3"/>
  <c r="D1943" i="3"/>
  <c r="D1944" i="3"/>
  <c r="D1945" i="3"/>
  <c r="D1946" i="3"/>
  <c r="D1804" i="3"/>
  <c r="D1800" i="3"/>
  <c r="D1915" i="3"/>
  <c r="D1912" i="3"/>
  <c r="D1900" i="3"/>
  <c r="D1901" i="3"/>
  <c r="D1902" i="3"/>
  <c r="D1744" i="3"/>
  <c r="D1731" i="3"/>
  <c r="D1732" i="3"/>
  <c r="D1733" i="3"/>
  <c r="D1734" i="3"/>
  <c r="D1667" i="3"/>
  <c r="D1657" i="3"/>
  <c r="D1641" i="3"/>
  <c r="D1642" i="3"/>
  <c r="D1658" i="3"/>
  <c r="D1643" i="3"/>
  <c r="D1644" i="3"/>
  <c r="D1645" i="3"/>
  <c r="D1646" i="3"/>
  <c r="D1659" i="3"/>
  <c r="D1647" i="3"/>
  <c r="D1880" i="3"/>
  <c r="D1881" i="3"/>
  <c r="D1882" i="3"/>
  <c r="D1889" i="3"/>
  <c r="D1504" i="3"/>
  <c r="D1505" i="3"/>
  <c r="D1506" i="3"/>
  <c r="D1514" i="3"/>
  <c r="D1507" i="3"/>
  <c r="D1508" i="3"/>
  <c r="D1509" i="3"/>
  <c r="D1521" i="3"/>
  <c r="D1510" i="3"/>
  <c r="D1511" i="3"/>
  <c r="D1023" i="3"/>
  <c r="D732" i="3"/>
  <c r="D729" i="3"/>
  <c r="D683" i="3"/>
  <c r="D684" i="3"/>
  <c r="D685" i="3"/>
  <c r="D896" i="3"/>
  <c r="D906" i="3"/>
  <c r="D813" i="3"/>
  <c r="D711" i="3"/>
  <c r="D707" i="3"/>
  <c r="D1119" i="3"/>
  <c r="D1120" i="3"/>
  <c r="D1121" i="3"/>
  <c r="D1122" i="3"/>
  <c r="D1147" i="3"/>
  <c r="D1095" i="3"/>
  <c r="D1163" i="3"/>
  <c r="D1164" i="3"/>
  <c r="D611" i="3"/>
  <c r="D862" i="3"/>
  <c r="D863" i="3"/>
  <c r="D882" i="3"/>
  <c r="D864" i="3"/>
  <c r="D1199" i="3"/>
  <c r="D1193" i="3"/>
  <c r="D1194" i="3"/>
  <c r="D746" i="3"/>
  <c r="D747" i="3"/>
  <c r="D748" i="3"/>
  <c r="D1034" i="3"/>
  <c r="D814" i="3"/>
  <c r="D815" i="3"/>
  <c r="D816" i="3"/>
  <c r="D817" i="3"/>
  <c r="D1024" i="3"/>
  <c r="D777" i="3"/>
  <c r="D1059" i="3"/>
  <c r="D1060" i="3"/>
  <c r="D1088" i="3"/>
  <c r="D1061" i="3"/>
  <c r="D1062" i="3"/>
  <c r="D639" i="3"/>
  <c r="D640" i="3"/>
  <c r="D660" i="3"/>
  <c r="D641" i="3"/>
  <c r="D642" i="3"/>
  <c r="D976" i="3"/>
  <c r="D977" i="3"/>
  <c r="D978" i="3"/>
  <c r="D997" i="3"/>
  <c r="D1006" i="3"/>
  <c r="D778" i="3"/>
  <c r="D779" i="3"/>
  <c r="D780" i="3"/>
  <c r="D930" i="3"/>
  <c r="D931" i="3"/>
  <c r="D959" i="3"/>
  <c r="D932" i="3"/>
  <c r="D933" i="3"/>
  <c r="D1238" i="3"/>
  <c r="D1239" i="3"/>
  <c r="D1211" i="3"/>
  <c r="D1240" i="3"/>
  <c r="D1212" i="3"/>
  <c r="D1213" i="3"/>
  <c r="D1241" i="3"/>
  <c r="D1214" i="3"/>
  <c r="D1215" i="3"/>
  <c r="D1216" i="3"/>
  <c r="D733" i="3"/>
  <c r="D719" i="3"/>
  <c r="D696" i="3"/>
  <c r="D686" i="3"/>
  <c r="D697" i="3"/>
  <c r="D897" i="3"/>
  <c r="D907" i="3"/>
  <c r="D714" i="3"/>
  <c r="D715" i="3"/>
  <c r="D781" i="3"/>
  <c r="D1123" i="3"/>
  <c r="D1124" i="3"/>
  <c r="D1125" i="3"/>
  <c r="D1126" i="3"/>
  <c r="D1127" i="3"/>
  <c r="D1151" i="3"/>
  <c r="D1165" i="3"/>
  <c r="D612" i="3"/>
  <c r="D1197" i="3"/>
  <c r="D865" i="3"/>
  <c r="D866" i="3"/>
  <c r="D867" i="3"/>
  <c r="D890" i="3"/>
  <c r="D1175" i="3"/>
  <c r="D1176" i="3"/>
  <c r="D1091" i="3"/>
  <c r="D749" i="3"/>
  <c r="D750" i="3"/>
  <c r="D751" i="3"/>
  <c r="D1025" i="3"/>
  <c r="D818" i="3"/>
  <c r="D819" i="3"/>
  <c r="D820" i="3"/>
  <c r="D821" i="3"/>
  <c r="D822" i="3"/>
  <c r="D1063" i="3"/>
  <c r="D1086" i="3"/>
  <c r="D1064" i="3"/>
  <c r="D1065" i="3"/>
  <c r="D1066" i="3"/>
  <c r="D1026" i="3"/>
  <c r="D623" i="3"/>
  <c r="D643" i="3"/>
  <c r="D644" i="3"/>
  <c r="D645" i="3"/>
  <c r="D646" i="3"/>
  <c r="D782" i="3"/>
  <c r="D979" i="3"/>
  <c r="D980" i="3"/>
  <c r="D981" i="3"/>
  <c r="D1007" i="3"/>
  <c r="D982" i="3"/>
  <c r="D794" i="3"/>
  <c r="D1037" i="3"/>
  <c r="D934" i="3"/>
  <c r="D935" i="3"/>
  <c r="D936" i="3"/>
  <c r="D960" i="3"/>
  <c r="D961" i="3"/>
  <c r="D937" i="3"/>
  <c r="D938" i="3"/>
  <c r="D939" i="3"/>
  <c r="D940" i="3"/>
  <c r="D1217" i="3"/>
  <c r="D1242" i="3"/>
  <c r="D1248" i="3"/>
  <c r="D722" i="3"/>
  <c r="D730" i="3"/>
  <c r="D1172" i="3"/>
  <c r="D701" i="3"/>
  <c r="D687" i="3"/>
  <c r="D688" i="3"/>
  <c r="D908" i="3"/>
  <c r="D909" i="3"/>
  <c r="D708" i="3"/>
  <c r="D1099" i="3"/>
  <c r="D1128" i="3"/>
  <c r="D1129" i="3"/>
  <c r="D1130" i="3"/>
  <c r="D1131" i="3"/>
  <c r="D619" i="3"/>
  <c r="D1166" i="3"/>
  <c r="D1243" i="3"/>
  <c r="D1218" i="3"/>
  <c r="D868" i="3"/>
  <c r="D869" i="3"/>
  <c r="D883" i="3"/>
  <c r="D870" i="3"/>
  <c r="D1183" i="3"/>
  <c r="D752" i="3"/>
  <c r="D753" i="3"/>
  <c r="D754" i="3"/>
  <c r="D1200" i="3"/>
  <c r="D823" i="3"/>
  <c r="D840" i="3"/>
  <c r="D824" i="3"/>
  <c r="D825" i="3"/>
  <c r="D1195" i="3"/>
  <c r="D846" i="3"/>
  <c r="D1027" i="3"/>
  <c r="D1028" i="3"/>
  <c r="D1087" i="3"/>
  <c r="D1067" i="3"/>
  <c r="D1068" i="3"/>
  <c r="D1069" i="3"/>
  <c r="D1070" i="3"/>
  <c r="D1132" i="3"/>
  <c r="D661" i="3"/>
  <c r="D647" i="3"/>
  <c r="D662" i="3"/>
  <c r="D648" i="3"/>
  <c r="D649" i="3"/>
  <c r="D983" i="3"/>
  <c r="D1008" i="3"/>
  <c r="D984" i="3"/>
  <c r="D1009" i="3"/>
  <c r="D985" i="3"/>
  <c r="D783" i="3"/>
  <c r="D784" i="3"/>
  <c r="D785" i="3"/>
  <c r="D941" i="3"/>
  <c r="D942" i="3"/>
  <c r="D943" i="3"/>
  <c r="D944" i="3"/>
  <c r="D945" i="3"/>
  <c r="D946" i="3"/>
  <c r="D723" i="3"/>
  <c r="D1219" i="3"/>
  <c r="D1220" i="3"/>
  <c r="D1221" i="3"/>
  <c r="D1249" i="3"/>
  <c r="D786" i="3"/>
  <c r="D673" i="3"/>
  <c r="D689" i="3"/>
  <c r="D690" i="3"/>
  <c r="D900" i="3"/>
  <c r="D910" i="3"/>
  <c r="D716" i="3"/>
  <c r="D826" i="3"/>
  <c r="D795" i="3"/>
  <c r="D1096" i="3"/>
  <c r="D1222" i="3"/>
  <c r="D620" i="3"/>
  <c r="D1133" i="3"/>
  <c r="D1134" i="3"/>
  <c r="D1135" i="3"/>
  <c r="D1136" i="3"/>
  <c r="D871" i="3"/>
  <c r="D872" i="3"/>
  <c r="D884" i="3"/>
  <c r="D848" i="3"/>
  <c r="D755" i="3"/>
  <c r="D756" i="3"/>
  <c r="D757" i="3"/>
  <c r="D1196" i="3"/>
  <c r="D1173" i="3"/>
  <c r="D827" i="3"/>
  <c r="D828" i="3"/>
  <c r="D829" i="3"/>
  <c r="D1177" i="3"/>
  <c r="D1029" i="3"/>
  <c r="D1038" i="3"/>
  <c r="D1071" i="3"/>
  <c r="D1072" i="3"/>
  <c r="D1073" i="3"/>
  <c r="D1074" i="3"/>
  <c r="D1075" i="3"/>
  <c r="D1137" i="3"/>
  <c r="D650" i="3"/>
  <c r="D651" i="3"/>
  <c r="D663" i="3"/>
  <c r="D664" i="3"/>
  <c r="D652" i="3"/>
  <c r="D787" i="3"/>
  <c r="D986" i="3"/>
  <c r="D987" i="3"/>
  <c r="D1010" i="3"/>
  <c r="D988" i="3"/>
  <c r="D996" i="3"/>
  <c r="D1167" i="3"/>
  <c r="D830" i="3"/>
  <c r="D962" i="3"/>
  <c r="D734" i="3"/>
  <c r="D947" i="3"/>
  <c r="D948" i="3"/>
  <c r="D949" i="3"/>
  <c r="D1244" i="3"/>
  <c r="D1223" i="3"/>
  <c r="D1224" i="3"/>
  <c r="D1225" i="3"/>
  <c r="D1226" i="3"/>
  <c r="D691" i="3"/>
  <c r="D692" i="3"/>
  <c r="D698" i="3"/>
  <c r="D911" i="3"/>
  <c r="D898" i="3"/>
  <c r="D710" i="3"/>
  <c r="D1097" i="3"/>
  <c r="D621" i="3"/>
  <c r="D1168" i="3"/>
  <c r="D1169" i="3"/>
  <c r="D1138" i="3"/>
  <c r="D1148" i="3"/>
  <c r="D1139" i="3"/>
  <c r="D1140" i="3"/>
  <c r="D1141" i="3"/>
  <c r="D1184" i="3"/>
  <c r="D885" i="3"/>
  <c r="D886" i="3"/>
  <c r="D873" i="3"/>
  <c r="D887" i="3"/>
  <c r="D758" i="3"/>
  <c r="D759" i="3"/>
  <c r="D950" i="3"/>
  <c r="D831" i="3"/>
  <c r="D1030" i="3"/>
  <c r="D1031" i="3"/>
  <c r="D841" i="3"/>
  <c r="D832" i="3"/>
  <c r="D1076" i="3"/>
  <c r="D1077" i="3"/>
  <c r="D1078" i="3"/>
  <c r="D1079" i="3"/>
  <c r="D1080" i="3"/>
  <c r="D1185" i="3"/>
  <c r="D653" i="3"/>
  <c r="D672" i="3"/>
  <c r="D654" i="3"/>
  <c r="D665" i="3"/>
  <c r="D655" i="3"/>
  <c r="D788" i="3"/>
  <c r="D789" i="3"/>
  <c r="D790" i="3"/>
  <c r="D1012" i="3"/>
  <c r="D998" i="3"/>
  <c r="D989" i="3"/>
  <c r="D990" i="3"/>
  <c r="D991" i="3"/>
  <c r="D833" i="3"/>
  <c r="D834" i="3"/>
  <c r="D1227" i="3"/>
  <c r="D724" i="3"/>
  <c r="D951" i="3"/>
  <c r="D952" i="3"/>
  <c r="D953" i="3"/>
  <c r="D954" i="3"/>
  <c r="D955" i="3"/>
  <c r="D1250" i="3"/>
  <c r="D1228" i="3"/>
  <c r="D1229" i="3"/>
  <c r="D693" i="3"/>
  <c r="D694" i="3"/>
  <c r="D899" i="3"/>
  <c r="D912" i="3"/>
  <c r="D1090" i="3"/>
  <c r="D709" i="3"/>
  <c r="D622" i="3"/>
  <c r="D1170" i="3"/>
  <c r="D1152" i="3"/>
  <c r="D1142" i="3"/>
  <c r="D1149" i="3"/>
  <c r="D1143" i="3"/>
  <c r="D1144" i="3"/>
  <c r="D1145" i="3"/>
  <c r="D1186" i="3"/>
  <c r="D1187" i="3"/>
  <c r="D874" i="3"/>
  <c r="D875" i="3"/>
  <c r="D888" i="3"/>
  <c r="D876" i="3"/>
  <c r="D760" i="3"/>
  <c r="D761" i="3"/>
  <c r="D1230" i="3"/>
  <c r="D796" i="3"/>
  <c r="D1032" i="3"/>
  <c r="D1033" i="3"/>
  <c r="D847" i="3"/>
  <c r="D835" i="3"/>
  <c r="D836" i="3"/>
  <c r="D837" i="3"/>
  <c r="D838" i="3"/>
  <c r="D1081" i="3"/>
  <c r="D1082" i="3"/>
  <c r="D1083" i="3"/>
  <c r="D1084" i="3"/>
  <c r="D1085" i="3"/>
  <c r="D666" i="3"/>
  <c r="D656" i="3"/>
  <c r="D657" i="3"/>
  <c r="D658" i="3"/>
  <c r="D659" i="3"/>
  <c r="D797" i="3"/>
  <c r="D791" i="3"/>
  <c r="D992" i="3"/>
  <c r="D993" i="3"/>
  <c r="D994" i="3"/>
  <c r="D995" i="3"/>
  <c r="D1011" i="3"/>
  <c r="X68" i="2"/>
  <c r="X73" i="2"/>
  <c r="Z73" i="2" s="1"/>
  <c r="X75" i="2"/>
  <c r="X76" i="2"/>
  <c r="X78" i="2"/>
  <c r="X80" i="2"/>
  <c r="Z80" i="2" s="1"/>
  <c r="X83" i="2"/>
  <c r="X72" i="2"/>
  <c r="X66" i="2"/>
  <c r="X69" i="2"/>
  <c r="Z69" i="2" s="1"/>
  <c r="X67" i="2"/>
  <c r="X82" i="2"/>
  <c r="X77" i="2"/>
  <c r="X81" i="2"/>
  <c r="Z81" i="2" s="1"/>
  <c r="X84" i="2"/>
  <c r="X71" i="2"/>
  <c r="X70" i="2"/>
  <c r="X79" i="2"/>
  <c r="Z79" i="2" s="1"/>
  <c r="N28" i="2"/>
  <c r="P28" i="2" s="1"/>
  <c r="N26" i="2"/>
  <c r="P26" i="2" s="1"/>
  <c r="N24" i="2"/>
  <c r="P24" i="2" s="1"/>
  <c r="N29" i="2"/>
  <c r="P29" i="2" s="1"/>
  <c r="N27" i="2"/>
  <c r="P27" i="2" s="1"/>
  <c r="E60" i="2"/>
  <c r="G60" i="2" s="1"/>
  <c r="E65" i="2"/>
  <c r="G65" i="2" s="1"/>
  <c r="E74" i="2"/>
  <c r="G74" i="2" s="1"/>
  <c r="E67" i="2"/>
  <c r="G67" i="2" s="1"/>
  <c r="E69" i="2"/>
  <c r="G69" i="2" s="1"/>
  <c r="E66" i="2"/>
  <c r="G66" i="2" s="1"/>
  <c r="E71" i="2"/>
  <c r="G71" i="2" s="1"/>
  <c r="E64" i="2"/>
  <c r="G64" i="2" s="1"/>
  <c r="E58" i="2"/>
  <c r="G58" i="2" s="1"/>
  <c r="E61" i="2"/>
  <c r="G61" i="2" s="1"/>
  <c r="E59" i="2"/>
  <c r="G59" i="2" s="1"/>
  <c r="E73" i="2"/>
  <c r="G73" i="2" s="1"/>
  <c r="E68" i="2"/>
  <c r="G68" i="2" s="1"/>
  <c r="E72" i="2"/>
  <c r="G72" i="2" s="1"/>
  <c r="E75" i="2"/>
  <c r="G75" i="2" s="1"/>
  <c r="E63" i="2"/>
  <c r="G63" i="2" s="1"/>
  <c r="E62" i="2"/>
  <c r="G62" i="2" s="1"/>
  <c r="E70" i="2"/>
  <c r="G70" i="2" s="1"/>
  <c r="AH20" i="2"/>
  <c r="AI20" i="2"/>
  <c r="AI15" i="2"/>
  <c r="AI19" i="2"/>
  <c r="AH19" i="2"/>
  <c r="AN16" i="2"/>
  <c r="AI12" i="2"/>
  <c r="AN19" i="2"/>
  <c r="AI14" i="2"/>
  <c r="AI17" i="2"/>
  <c r="AI13" i="2"/>
  <c r="AH18" i="2"/>
  <c r="AN13" i="2"/>
  <c r="AI16" i="2"/>
  <c r="AI18" i="2"/>
  <c r="Z32" i="2" l="1"/>
  <c r="AA63" i="2"/>
  <c r="AC32" i="2"/>
  <c r="AB63" i="2"/>
  <c r="Z63" i="2"/>
  <c r="AB32" i="2"/>
  <c r="AA32" i="2"/>
  <c r="Y32" i="2"/>
  <c r="AC63" i="2"/>
  <c r="Y63" i="2"/>
  <c r="Y74" i="2"/>
  <c r="AC51" i="2"/>
  <c r="AB51" i="2"/>
  <c r="Z51" i="2"/>
  <c r="Y51" i="2"/>
  <c r="Y20" i="2"/>
  <c r="Z20" i="2"/>
  <c r="AC74" i="2"/>
  <c r="AB74" i="2"/>
  <c r="AA74" i="2"/>
  <c r="AB20" i="2"/>
  <c r="AC20" i="2"/>
  <c r="AA20" i="2"/>
  <c r="AA51" i="2"/>
  <c r="Z74" i="2"/>
  <c r="Y21" i="2"/>
  <c r="Y52" i="2"/>
  <c r="AA52" i="2"/>
  <c r="AC21" i="2"/>
  <c r="AB21" i="2"/>
  <c r="AA21" i="2"/>
  <c r="Z21" i="2"/>
  <c r="AB52" i="2"/>
  <c r="Z52" i="2"/>
  <c r="AC52" i="2"/>
  <c r="AB65" i="2"/>
  <c r="AA65" i="2"/>
  <c r="Z65" i="2"/>
  <c r="Y35" i="2"/>
  <c r="AB35" i="2"/>
  <c r="AA35" i="2"/>
  <c r="Z35" i="2"/>
  <c r="Y65" i="2"/>
  <c r="AC35" i="2"/>
  <c r="AC65" i="2"/>
  <c r="Z96" i="2"/>
  <c r="AB96" i="2"/>
  <c r="AC96" i="2"/>
  <c r="Y96" i="2"/>
  <c r="AA96" i="2"/>
  <c r="AB89" i="2"/>
  <c r="Y89" i="2"/>
  <c r="AA89" i="2"/>
  <c r="Z89" i="2"/>
  <c r="AC89" i="2"/>
  <c r="Y86" i="2"/>
  <c r="AA86" i="2"/>
  <c r="AC86" i="2"/>
  <c r="Z86" i="2"/>
  <c r="AB86" i="2"/>
  <c r="AA97" i="2"/>
  <c r="AB97" i="2"/>
  <c r="AC97" i="2"/>
  <c r="Z97" i="2"/>
  <c r="Y97" i="2"/>
  <c r="AA93" i="2"/>
  <c r="AC93" i="2"/>
  <c r="Z93" i="2"/>
  <c r="Y93" i="2"/>
  <c r="AB93" i="2"/>
  <c r="AC90" i="2"/>
  <c r="Z90" i="2"/>
  <c r="AB90" i="2"/>
  <c r="AA90" i="2"/>
  <c r="Y90" i="2"/>
  <c r="AA85" i="2"/>
  <c r="AC85" i="2"/>
  <c r="Z85" i="2"/>
  <c r="AB85" i="2"/>
  <c r="Y85" i="2"/>
  <c r="AB94" i="2"/>
  <c r="AA94" i="2"/>
  <c r="Y94" i="2"/>
  <c r="AC94" i="2"/>
  <c r="Z94" i="2"/>
  <c r="AB92" i="2"/>
  <c r="AC92" i="2"/>
  <c r="Z92" i="2"/>
  <c r="AA92" i="2"/>
  <c r="Y92" i="2"/>
  <c r="AB88" i="2"/>
  <c r="AC88" i="2"/>
  <c r="Z88" i="2"/>
  <c r="AA88" i="2"/>
  <c r="Y88" i="2"/>
  <c r="AB91" i="2"/>
  <c r="AA91" i="2"/>
  <c r="Y91" i="2"/>
  <c r="AC91" i="2"/>
  <c r="Z91" i="2"/>
  <c r="P25" i="2"/>
  <c r="Z70" i="2"/>
  <c r="Z77" i="2"/>
  <c r="Z66" i="2"/>
  <c r="Z78" i="2"/>
  <c r="Z68" i="2"/>
  <c r="Z71" i="2"/>
  <c r="Z82" i="2"/>
  <c r="Z72" i="2"/>
  <c r="Z76" i="2"/>
  <c r="Z84" i="2"/>
  <c r="Z67" i="2"/>
  <c r="Z83" i="2"/>
  <c r="Z75" i="2"/>
  <c r="I124" i="6"/>
  <c r="J124" i="6"/>
  <c r="K124" i="6"/>
  <c r="L124" i="6"/>
  <c r="M124" i="6"/>
  <c r="N124" i="6"/>
  <c r="O124" i="6"/>
  <c r="P124" i="6"/>
  <c r="T124" i="6"/>
  <c r="Q124" i="6"/>
  <c r="R124" i="6"/>
  <c r="S124" i="6"/>
  <c r="U124" i="6"/>
  <c r="V124" i="6"/>
  <c r="W124" i="6"/>
  <c r="X124" i="6"/>
  <c r="Y124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I128" i="6"/>
  <c r="J128" i="6"/>
  <c r="K128" i="6"/>
  <c r="L128" i="6"/>
  <c r="M128" i="6"/>
  <c r="N128" i="6"/>
  <c r="O128" i="6"/>
  <c r="Q128" i="6"/>
  <c r="R128" i="6"/>
  <c r="P128" i="6"/>
  <c r="S128" i="6"/>
  <c r="T128" i="6"/>
  <c r="U128" i="6"/>
  <c r="V128" i="6"/>
  <c r="W128" i="6"/>
  <c r="X128" i="6"/>
  <c r="Y128" i="6"/>
  <c r="I139" i="6"/>
  <c r="J139" i="6"/>
  <c r="K139" i="6"/>
  <c r="L139" i="6"/>
  <c r="M139" i="6"/>
  <c r="N139" i="6"/>
  <c r="O139" i="6"/>
  <c r="P139" i="6"/>
  <c r="Q139" i="6"/>
  <c r="R139" i="6"/>
  <c r="S139" i="6"/>
  <c r="U139" i="6"/>
  <c r="V139" i="6"/>
  <c r="W139" i="6"/>
  <c r="X139" i="6"/>
  <c r="Y139" i="6"/>
  <c r="T139" i="6"/>
  <c r="I137" i="6"/>
  <c r="J137" i="6"/>
  <c r="K137" i="6"/>
  <c r="L137" i="6"/>
  <c r="M137" i="6"/>
  <c r="N137" i="6"/>
  <c r="O137" i="6"/>
  <c r="R137" i="6"/>
  <c r="U137" i="6"/>
  <c r="V137" i="6"/>
  <c r="W137" i="6"/>
  <c r="X137" i="6"/>
  <c r="Y137" i="6"/>
  <c r="S137" i="6"/>
  <c r="T137" i="6"/>
  <c r="P137" i="6"/>
  <c r="Q137" i="6"/>
  <c r="I115" i="6"/>
  <c r="J115" i="6"/>
  <c r="K115" i="6"/>
  <c r="L115" i="6"/>
  <c r="M115" i="6"/>
  <c r="N115" i="6"/>
  <c r="O115" i="6"/>
  <c r="P115" i="6"/>
  <c r="Q115" i="6"/>
  <c r="S115" i="6"/>
  <c r="T115" i="6"/>
  <c r="U115" i="6"/>
  <c r="V115" i="6"/>
  <c r="W115" i="6"/>
  <c r="X115" i="6"/>
  <c r="Y115" i="6"/>
  <c r="R115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I119" i="6"/>
  <c r="J119" i="6"/>
  <c r="K119" i="6"/>
  <c r="L119" i="6"/>
  <c r="M119" i="6"/>
  <c r="N119" i="6"/>
  <c r="O119" i="6"/>
  <c r="P119" i="6"/>
  <c r="Q119" i="6"/>
  <c r="T119" i="6"/>
  <c r="R119" i="6"/>
  <c r="U119" i="6"/>
  <c r="V119" i="6"/>
  <c r="W119" i="6"/>
  <c r="X119" i="6"/>
  <c r="Y119" i="6"/>
  <c r="S119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I133" i="6"/>
  <c r="J133" i="6"/>
  <c r="Q133" i="6"/>
  <c r="U133" i="6"/>
  <c r="V133" i="6"/>
  <c r="W133" i="6"/>
  <c r="X133" i="6"/>
  <c r="Y133" i="6"/>
  <c r="P133" i="6"/>
  <c r="R133" i="6"/>
  <c r="S133" i="6"/>
  <c r="T133" i="6"/>
  <c r="I125" i="6"/>
  <c r="J125" i="6"/>
  <c r="K125" i="6"/>
  <c r="L125" i="6"/>
  <c r="M125" i="6"/>
  <c r="N125" i="6"/>
  <c r="O125" i="6"/>
  <c r="S125" i="6"/>
  <c r="U125" i="6"/>
  <c r="V125" i="6"/>
  <c r="W125" i="6"/>
  <c r="X125" i="6"/>
  <c r="Y125" i="6"/>
  <c r="P125" i="6"/>
  <c r="T125" i="6"/>
  <c r="Q125" i="6"/>
  <c r="R125" i="6"/>
  <c r="I131" i="6"/>
  <c r="J131" i="6"/>
  <c r="K131" i="6"/>
  <c r="L131" i="6"/>
  <c r="M131" i="6"/>
  <c r="N131" i="6"/>
  <c r="O131" i="6"/>
  <c r="P131" i="6"/>
  <c r="S131" i="6"/>
  <c r="T131" i="6"/>
  <c r="Q131" i="6"/>
  <c r="U131" i="6"/>
  <c r="V131" i="6"/>
  <c r="W131" i="6"/>
  <c r="X131" i="6"/>
  <c r="Y131" i="6"/>
  <c r="R131" i="6"/>
  <c r="I132" i="6"/>
  <c r="J132" i="6"/>
  <c r="P132" i="6"/>
  <c r="R132" i="6"/>
  <c r="S132" i="6"/>
  <c r="T132" i="6"/>
  <c r="Q132" i="6"/>
  <c r="U132" i="6"/>
  <c r="V132" i="6"/>
  <c r="W132" i="6"/>
  <c r="X132" i="6"/>
  <c r="Y132" i="6"/>
  <c r="I116" i="6"/>
  <c r="J116" i="6"/>
  <c r="K116" i="6"/>
  <c r="L116" i="6"/>
  <c r="M116" i="6"/>
  <c r="N116" i="6"/>
  <c r="O116" i="6"/>
  <c r="P116" i="6"/>
  <c r="R116" i="6"/>
  <c r="S116" i="6"/>
  <c r="Q116" i="6"/>
  <c r="T116" i="6"/>
  <c r="U116" i="6"/>
  <c r="V116" i="6"/>
  <c r="W116" i="6"/>
  <c r="X116" i="6"/>
  <c r="Y116" i="6"/>
  <c r="I117" i="6"/>
  <c r="J117" i="6"/>
  <c r="K117" i="6"/>
  <c r="L117" i="6"/>
  <c r="M117" i="6"/>
  <c r="N117" i="6"/>
  <c r="O117" i="6"/>
  <c r="U117" i="6"/>
  <c r="V117" i="6"/>
  <c r="W117" i="6"/>
  <c r="X117" i="6"/>
  <c r="Y117" i="6"/>
  <c r="R117" i="6"/>
  <c r="P117" i="6"/>
  <c r="S117" i="6"/>
  <c r="Q117" i="6"/>
  <c r="T117" i="6"/>
  <c r="I140" i="6"/>
  <c r="J140" i="6"/>
  <c r="K140" i="6"/>
  <c r="L140" i="6"/>
  <c r="M140" i="6"/>
  <c r="N140" i="6"/>
  <c r="O140" i="6"/>
  <c r="P140" i="6"/>
  <c r="T140" i="6"/>
  <c r="Q140" i="6"/>
  <c r="R140" i="6"/>
  <c r="S140" i="6"/>
  <c r="U140" i="6"/>
  <c r="V140" i="6"/>
  <c r="W140" i="6"/>
  <c r="X140" i="6"/>
  <c r="Y14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I135" i="6"/>
  <c r="J135" i="6"/>
  <c r="K135" i="6"/>
  <c r="L135" i="6"/>
  <c r="M135" i="6"/>
  <c r="N135" i="6"/>
  <c r="O135" i="6"/>
  <c r="P135" i="6"/>
  <c r="T135" i="6"/>
  <c r="Q135" i="6"/>
  <c r="R135" i="6"/>
  <c r="U135" i="6"/>
  <c r="V135" i="6"/>
  <c r="W135" i="6"/>
  <c r="X135" i="6"/>
  <c r="Y135" i="6"/>
  <c r="S135" i="6"/>
  <c r="I120" i="6"/>
  <c r="J120" i="6"/>
  <c r="K120" i="6"/>
  <c r="L120" i="6"/>
  <c r="M120" i="6"/>
  <c r="N120" i="6"/>
  <c r="O120" i="6"/>
  <c r="P120" i="6"/>
  <c r="Q120" i="6"/>
  <c r="S120" i="6"/>
  <c r="T120" i="6"/>
  <c r="R120" i="6"/>
  <c r="U120" i="6"/>
  <c r="V120" i="6"/>
  <c r="W120" i="6"/>
  <c r="X120" i="6"/>
  <c r="Y120" i="6"/>
  <c r="I121" i="6"/>
  <c r="J121" i="6"/>
  <c r="K121" i="6"/>
  <c r="L121" i="6"/>
  <c r="M121" i="6"/>
  <c r="N121" i="6"/>
  <c r="O121" i="6"/>
  <c r="R121" i="6"/>
  <c r="U121" i="6"/>
  <c r="V121" i="6"/>
  <c r="W121" i="6"/>
  <c r="X121" i="6"/>
  <c r="Y121" i="6"/>
  <c r="Q121" i="6"/>
  <c r="S121" i="6"/>
  <c r="T121" i="6"/>
  <c r="P121" i="6"/>
  <c r="I123" i="6"/>
  <c r="J123" i="6"/>
  <c r="K123" i="6"/>
  <c r="L123" i="6"/>
  <c r="M123" i="6"/>
  <c r="N123" i="6"/>
  <c r="O123" i="6"/>
  <c r="P123" i="6"/>
  <c r="Q123" i="6"/>
  <c r="R123" i="6"/>
  <c r="S123" i="6"/>
  <c r="U123" i="6"/>
  <c r="V123" i="6"/>
  <c r="W123" i="6"/>
  <c r="X123" i="6"/>
  <c r="Y123" i="6"/>
  <c r="T123" i="6"/>
  <c r="I136" i="6"/>
  <c r="J136" i="6"/>
  <c r="K136" i="6"/>
  <c r="L136" i="6"/>
  <c r="M136" i="6"/>
  <c r="N136" i="6"/>
  <c r="O136" i="6"/>
  <c r="S136" i="6"/>
  <c r="T136" i="6"/>
  <c r="P136" i="6"/>
  <c r="Q136" i="6"/>
  <c r="R136" i="6"/>
  <c r="U136" i="6"/>
  <c r="V136" i="6"/>
  <c r="W136" i="6"/>
  <c r="X136" i="6"/>
  <c r="Y136" i="6"/>
  <c r="I129" i="6"/>
  <c r="J129" i="6"/>
  <c r="K129" i="6"/>
  <c r="L129" i="6"/>
  <c r="M129" i="6"/>
  <c r="N129" i="6"/>
  <c r="O129" i="6"/>
  <c r="T129" i="6"/>
  <c r="U129" i="6"/>
  <c r="V129" i="6"/>
  <c r="W129" i="6"/>
  <c r="X129" i="6"/>
  <c r="Y129" i="6"/>
  <c r="Q129" i="6"/>
  <c r="R129" i="6"/>
  <c r="P129" i="6"/>
  <c r="S129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I141" i="6"/>
  <c r="J141" i="6"/>
  <c r="K141" i="6"/>
  <c r="L141" i="6"/>
  <c r="M141" i="6"/>
  <c r="N141" i="6"/>
  <c r="O141" i="6"/>
  <c r="S141" i="6"/>
  <c r="U141" i="6"/>
  <c r="V141" i="6"/>
  <c r="W141" i="6"/>
  <c r="X141" i="6"/>
  <c r="Y141" i="6"/>
  <c r="P141" i="6"/>
  <c r="T141" i="6"/>
  <c r="Q141" i="6"/>
  <c r="R141" i="6"/>
  <c r="Y54" i="6"/>
  <c r="X54" i="6"/>
  <c r="W54" i="6"/>
  <c r="Y82" i="6"/>
  <c r="X82" i="6"/>
  <c r="W82" i="6"/>
  <c r="Y110" i="6"/>
  <c r="X110" i="6"/>
  <c r="W110" i="6"/>
  <c r="Y26" i="6"/>
  <c r="X26" i="6"/>
  <c r="V54" i="6"/>
  <c r="U54" i="6"/>
  <c r="T54" i="6"/>
  <c r="W26" i="6"/>
  <c r="V82" i="6"/>
  <c r="U82" i="6"/>
  <c r="T82" i="6"/>
  <c r="V110" i="6"/>
  <c r="U110" i="6"/>
  <c r="T110" i="6"/>
  <c r="V26" i="6"/>
  <c r="U26" i="6"/>
  <c r="T26" i="6"/>
  <c r="S54" i="6"/>
  <c r="R54" i="6"/>
  <c r="Q54" i="6"/>
  <c r="S82" i="6"/>
  <c r="R82" i="6"/>
  <c r="Q82" i="6"/>
  <c r="S110" i="6"/>
  <c r="R110" i="6"/>
  <c r="Q110" i="6"/>
  <c r="S26" i="6"/>
  <c r="R26" i="6"/>
  <c r="Q26" i="6"/>
  <c r="P82" i="6"/>
  <c r="P110" i="6"/>
  <c r="P26" i="6"/>
  <c r="P54" i="6"/>
  <c r="Y49" i="6"/>
  <c r="X49" i="6"/>
  <c r="W49" i="6"/>
  <c r="Y77" i="6"/>
  <c r="X77" i="6"/>
  <c r="W77" i="6"/>
  <c r="Y105" i="6"/>
  <c r="X105" i="6"/>
  <c r="W105" i="6"/>
  <c r="Y21" i="6"/>
  <c r="X21" i="6"/>
  <c r="W21" i="6"/>
  <c r="V49" i="6"/>
  <c r="U49" i="6"/>
  <c r="T49" i="6"/>
  <c r="V77" i="6"/>
  <c r="U77" i="6"/>
  <c r="T77" i="6"/>
  <c r="V105" i="6"/>
  <c r="U105" i="6"/>
  <c r="T105" i="6"/>
  <c r="V21" i="6"/>
  <c r="U21" i="6"/>
  <c r="T21" i="6"/>
  <c r="S49" i="6"/>
  <c r="R49" i="6"/>
  <c r="Q49" i="6"/>
  <c r="S77" i="6"/>
  <c r="R77" i="6"/>
  <c r="Q77" i="6"/>
  <c r="S105" i="6"/>
  <c r="R105" i="6"/>
  <c r="Q105" i="6"/>
  <c r="S21" i="6"/>
  <c r="R21" i="6"/>
  <c r="Q21" i="6"/>
  <c r="P77" i="6"/>
  <c r="P105" i="6"/>
  <c r="P21" i="6"/>
  <c r="P49" i="6"/>
  <c r="Y48" i="6"/>
  <c r="X48" i="6"/>
  <c r="W48" i="6"/>
  <c r="Y76" i="6"/>
  <c r="X76" i="6"/>
  <c r="W76" i="6"/>
  <c r="Y104" i="6"/>
  <c r="X104" i="6"/>
  <c r="W104" i="6"/>
  <c r="Y20" i="6"/>
  <c r="X20" i="6"/>
  <c r="W20" i="6"/>
  <c r="V48" i="6"/>
  <c r="U48" i="6"/>
  <c r="T48" i="6"/>
  <c r="V76" i="6"/>
  <c r="U76" i="6"/>
  <c r="T76" i="6"/>
  <c r="V104" i="6"/>
  <c r="U104" i="6"/>
  <c r="T104" i="6"/>
  <c r="V20" i="6"/>
  <c r="U20" i="6"/>
  <c r="T20" i="6"/>
  <c r="S48" i="6"/>
  <c r="R48" i="6"/>
  <c r="Q48" i="6"/>
  <c r="S76" i="6"/>
  <c r="R76" i="6"/>
  <c r="Q76" i="6"/>
  <c r="S104" i="6"/>
  <c r="R104" i="6"/>
  <c r="Q104" i="6"/>
  <c r="S20" i="6"/>
  <c r="R20" i="6"/>
  <c r="Q20" i="6"/>
  <c r="P76" i="6"/>
  <c r="P104" i="6"/>
  <c r="P20" i="6"/>
  <c r="P48" i="6"/>
  <c r="Y56" i="6"/>
  <c r="X56" i="6"/>
  <c r="W56" i="6"/>
  <c r="Y84" i="6"/>
  <c r="X84" i="6"/>
  <c r="W84" i="6"/>
  <c r="Y112" i="6"/>
  <c r="X112" i="6"/>
  <c r="W112" i="6"/>
  <c r="Y28" i="6"/>
  <c r="X28" i="6"/>
  <c r="V56" i="6"/>
  <c r="U56" i="6"/>
  <c r="T56" i="6"/>
  <c r="V84" i="6"/>
  <c r="U84" i="6"/>
  <c r="T84" i="6"/>
  <c r="V112" i="6"/>
  <c r="U112" i="6"/>
  <c r="T112" i="6"/>
  <c r="W28" i="6"/>
  <c r="V28" i="6"/>
  <c r="U28" i="6"/>
  <c r="T28" i="6"/>
  <c r="S56" i="6"/>
  <c r="R56" i="6"/>
  <c r="Q56" i="6"/>
  <c r="S84" i="6"/>
  <c r="R84" i="6"/>
  <c r="Q84" i="6"/>
  <c r="S112" i="6"/>
  <c r="R112" i="6"/>
  <c r="Q112" i="6"/>
  <c r="S28" i="6"/>
  <c r="R28" i="6"/>
  <c r="Q28" i="6"/>
  <c r="P84" i="6"/>
  <c r="P112" i="6"/>
  <c r="P28" i="6"/>
  <c r="P56" i="6"/>
  <c r="Y51" i="6"/>
  <c r="X51" i="6"/>
  <c r="W51" i="6"/>
  <c r="Y79" i="6"/>
  <c r="X79" i="6"/>
  <c r="W79" i="6"/>
  <c r="Y107" i="6"/>
  <c r="X107" i="6"/>
  <c r="W107" i="6"/>
  <c r="Y23" i="6"/>
  <c r="X23" i="6"/>
  <c r="W23" i="6"/>
  <c r="V51" i="6"/>
  <c r="U51" i="6"/>
  <c r="T51" i="6"/>
  <c r="V79" i="6"/>
  <c r="U79" i="6"/>
  <c r="T79" i="6"/>
  <c r="V107" i="6"/>
  <c r="U107" i="6"/>
  <c r="T107" i="6"/>
  <c r="V23" i="6"/>
  <c r="U23" i="6"/>
  <c r="T23" i="6"/>
  <c r="S51" i="6"/>
  <c r="R51" i="6"/>
  <c r="Q51" i="6"/>
  <c r="S79" i="6"/>
  <c r="R79" i="6"/>
  <c r="Q79" i="6"/>
  <c r="S107" i="6"/>
  <c r="R107" i="6"/>
  <c r="Q107" i="6"/>
  <c r="S23" i="6"/>
  <c r="R23" i="6"/>
  <c r="Q23" i="6"/>
  <c r="P79" i="6"/>
  <c r="P107" i="6"/>
  <c r="P23" i="6"/>
  <c r="P51" i="6"/>
  <c r="Y52" i="6"/>
  <c r="X52" i="6"/>
  <c r="W52" i="6"/>
  <c r="Y80" i="6"/>
  <c r="X80" i="6"/>
  <c r="W80" i="6"/>
  <c r="Y108" i="6"/>
  <c r="X108" i="6"/>
  <c r="W108" i="6"/>
  <c r="Y24" i="6"/>
  <c r="X24" i="6"/>
  <c r="W24" i="6"/>
  <c r="V52" i="6"/>
  <c r="U52" i="6"/>
  <c r="T52" i="6"/>
  <c r="V80" i="6"/>
  <c r="U80" i="6"/>
  <c r="T80" i="6"/>
  <c r="V108" i="6"/>
  <c r="U108" i="6"/>
  <c r="T108" i="6"/>
  <c r="V24" i="6"/>
  <c r="U24" i="6"/>
  <c r="T24" i="6"/>
  <c r="S52" i="6"/>
  <c r="R52" i="6"/>
  <c r="Q52" i="6"/>
  <c r="S80" i="6"/>
  <c r="R80" i="6"/>
  <c r="Q80" i="6"/>
  <c r="S108" i="6"/>
  <c r="R108" i="6"/>
  <c r="Q108" i="6"/>
  <c r="S24" i="6"/>
  <c r="R24" i="6"/>
  <c r="Q24" i="6"/>
  <c r="P80" i="6"/>
  <c r="P108" i="6"/>
  <c r="P24" i="6"/>
  <c r="P52" i="6"/>
  <c r="Y50" i="6"/>
  <c r="X50" i="6"/>
  <c r="W50" i="6"/>
  <c r="Y78" i="6"/>
  <c r="X78" i="6"/>
  <c r="W78" i="6"/>
  <c r="Y106" i="6"/>
  <c r="X106" i="6"/>
  <c r="W106" i="6"/>
  <c r="Y22" i="6"/>
  <c r="X22" i="6"/>
  <c r="W22" i="6"/>
  <c r="V50" i="6"/>
  <c r="U50" i="6"/>
  <c r="T50" i="6"/>
  <c r="V78" i="6"/>
  <c r="U78" i="6"/>
  <c r="T78" i="6"/>
  <c r="V106" i="6"/>
  <c r="U106" i="6"/>
  <c r="T106" i="6"/>
  <c r="V22" i="6"/>
  <c r="U22" i="6"/>
  <c r="T22" i="6"/>
  <c r="S50" i="6"/>
  <c r="R50" i="6"/>
  <c r="Q50" i="6"/>
  <c r="S78" i="6"/>
  <c r="R78" i="6"/>
  <c r="Q78" i="6"/>
  <c r="S106" i="6"/>
  <c r="R106" i="6"/>
  <c r="Q106" i="6"/>
  <c r="S22" i="6"/>
  <c r="R22" i="6"/>
  <c r="Q22" i="6"/>
  <c r="P78" i="6"/>
  <c r="P106" i="6"/>
  <c r="P22" i="6"/>
  <c r="P50" i="6"/>
  <c r="Y57" i="6"/>
  <c r="X57" i="6"/>
  <c r="W57" i="6"/>
  <c r="Y85" i="6"/>
  <c r="X85" i="6"/>
  <c r="W85" i="6"/>
  <c r="Y113" i="6"/>
  <c r="X113" i="6"/>
  <c r="W113" i="6"/>
  <c r="Y29" i="6"/>
  <c r="X29" i="6"/>
  <c r="W29" i="6"/>
  <c r="V57" i="6"/>
  <c r="U57" i="6"/>
  <c r="T57" i="6"/>
  <c r="V85" i="6"/>
  <c r="U85" i="6"/>
  <c r="T85" i="6"/>
  <c r="V113" i="6"/>
  <c r="U113" i="6"/>
  <c r="T113" i="6"/>
  <c r="V29" i="6"/>
  <c r="U29" i="6"/>
  <c r="T29" i="6"/>
  <c r="S57" i="6"/>
  <c r="R57" i="6"/>
  <c r="Q57" i="6"/>
  <c r="S85" i="6"/>
  <c r="R85" i="6"/>
  <c r="Q85" i="6"/>
  <c r="S113" i="6"/>
  <c r="R113" i="6"/>
  <c r="Q113" i="6"/>
  <c r="S29" i="6"/>
  <c r="R29" i="6"/>
  <c r="Q29" i="6"/>
  <c r="P85" i="6"/>
  <c r="P113" i="6"/>
  <c r="P29" i="6"/>
  <c r="P57" i="6"/>
  <c r="L70" i="6"/>
  <c r="L79" i="6"/>
  <c r="Y55" i="6"/>
  <c r="X55" i="6"/>
  <c r="W55" i="6"/>
  <c r="Y83" i="6"/>
  <c r="X83" i="6"/>
  <c r="W83" i="6"/>
  <c r="Y111" i="6"/>
  <c r="X111" i="6"/>
  <c r="W111" i="6"/>
  <c r="Y27" i="6"/>
  <c r="X27" i="6"/>
  <c r="V55" i="6"/>
  <c r="U55" i="6"/>
  <c r="T55" i="6"/>
  <c r="V83" i="6"/>
  <c r="U83" i="6"/>
  <c r="T83" i="6"/>
  <c r="W27" i="6"/>
  <c r="V111" i="6"/>
  <c r="U111" i="6"/>
  <c r="T111" i="6"/>
  <c r="V27" i="6"/>
  <c r="U27" i="6"/>
  <c r="T27" i="6"/>
  <c r="S55" i="6"/>
  <c r="R55" i="6"/>
  <c r="Q55" i="6"/>
  <c r="P55" i="6"/>
  <c r="S83" i="6"/>
  <c r="R83" i="6"/>
  <c r="Q83" i="6"/>
  <c r="P83" i="6"/>
  <c r="S111" i="6"/>
  <c r="R111" i="6"/>
  <c r="Q111" i="6"/>
  <c r="P111" i="6"/>
  <c r="S27" i="6"/>
  <c r="R27" i="6"/>
  <c r="Q27" i="6"/>
  <c r="P27" i="6"/>
  <c r="Y53" i="6"/>
  <c r="X53" i="6"/>
  <c r="W53" i="6"/>
  <c r="Y81" i="6"/>
  <c r="X81" i="6"/>
  <c r="W81" i="6"/>
  <c r="Y109" i="6"/>
  <c r="X109" i="6"/>
  <c r="W109" i="6"/>
  <c r="Y25" i="6"/>
  <c r="X25" i="6"/>
  <c r="W25" i="6"/>
  <c r="V53" i="6"/>
  <c r="U53" i="6"/>
  <c r="T53" i="6"/>
  <c r="V81" i="6"/>
  <c r="U81" i="6"/>
  <c r="T81" i="6"/>
  <c r="V109" i="6"/>
  <c r="U109" i="6"/>
  <c r="T109" i="6"/>
  <c r="V25" i="6"/>
  <c r="U25" i="6"/>
  <c r="T25" i="6"/>
  <c r="S53" i="6"/>
  <c r="R53" i="6"/>
  <c r="Q53" i="6"/>
  <c r="S81" i="6"/>
  <c r="R81" i="6"/>
  <c r="Q81" i="6"/>
  <c r="S109" i="6"/>
  <c r="R109" i="6"/>
  <c r="Q109" i="6"/>
  <c r="S25" i="6"/>
  <c r="R25" i="6"/>
  <c r="Q25" i="6"/>
  <c r="P81" i="6"/>
  <c r="P109" i="6"/>
  <c r="P25" i="6"/>
  <c r="P53" i="6"/>
  <c r="L51" i="6"/>
  <c r="L44" i="6"/>
  <c r="L100" i="6"/>
  <c r="L16" i="6"/>
  <c r="K49" i="6"/>
  <c r="L72" i="6"/>
  <c r="O48" i="6"/>
  <c r="N48" i="6"/>
  <c r="M48" i="6"/>
  <c r="L48" i="6"/>
  <c r="L47" i="6"/>
  <c r="N76" i="6"/>
  <c r="M76" i="6"/>
  <c r="L76" i="6"/>
  <c r="O104" i="6"/>
  <c r="N104" i="6"/>
  <c r="M104" i="6"/>
  <c r="L104" i="6"/>
  <c r="L103" i="6"/>
  <c r="N20" i="6"/>
  <c r="M20" i="6"/>
  <c r="L20" i="6"/>
  <c r="O20" i="6"/>
  <c r="L19" i="6"/>
  <c r="K21" i="6"/>
  <c r="K20" i="6"/>
  <c r="O76" i="6"/>
  <c r="L42" i="6"/>
  <c r="N49" i="6"/>
  <c r="M49" i="6"/>
  <c r="L49" i="6"/>
  <c r="L54" i="6"/>
  <c r="N77" i="6"/>
  <c r="M77" i="6"/>
  <c r="L77" i="6"/>
  <c r="N105" i="6"/>
  <c r="M105" i="6"/>
  <c r="L105" i="6"/>
  <c r="L110" i="6"/>
  <c r="N21" i="6"/>
  <c r="M21" i="6"/>
  <c r="L21" i="6"/>
  <c r="L26" i="6"/>
  <c r="K105" i="6"/>
  <c r="K104" i="6"/>
  <c r="O105" i="6"/>
  <c r="L98" i="6"/>
  <c r="L107" i="6"/>
  <c r="L14" i="6"/>
  <c r="L23" i="6"/>
  <c r="K77" i="6"/>
  <c r="K76" i="6"/>
  <c r="O77" i="6"/>
  <c r="L75" i="6"/>
  <c r="L82" i="6"/>
  <c r="G129" i="6" l="1"/>
  <c r="G120" i="6"/>
  <c r="G130" i="6"/>
  <c r="G131" i="6"/>
  <c r="G134" i="6"/>
  <c r="G139" i="6"/>
  <c r="G136" i="6"/>
  <c r="G135" i="6"/>
  <c r="G140" i="6"/>
  <c r="G125" i="6"/>
  <c r="G133" i="6"/>
  <c r="G122" i="6"/>
  <c r="G128" i="6"/>
  <c r="G141" i="6"/>
  <c r="G123" i="6"/>
  <c r="G118" i="6"/>
  <c r="G117" i="6"/>
  <c r="G138" i="6"/>
  <c r="G115" i="6"/>
  <c r="G126" i="6"/>
  <c r="G114" i="6"/>
  <c r="G121" i="6"/>
  <c r="G127" i="6"/>
  <c r="G116" i="6"/>
  <c r="G132" i="6"/>
  <c r="G119" i="6"/>
  <c r="G137" i="6"/>
  <c r="G124" i="6"/>
  <c r="W70" i="6"/>
  <c r="Y8" i="6"/>
  <c r="Y92" i="6"/>
  <c r="Y64" i="6"/>
  <c r="Y36" i="6"/>
  <c r="W67" i="6"/>
  <c r="W39" i="6"/>
  <c r="W11" i="6"/>
  <c r="W95" i="6"/>
  <c r="V37" i="6"/>
  <c r="V9" i="6"/>
  <c r="V93" i="6"/>
  <c r="V65" i="6"/>
  <c r="R60" i="6"/>
  <c r="R32" i="6"/>
  <c r="R4" i="6"/>
  <c r="R88" i="6"/>
  <c r="R43" i="6"/>
  <c r="R15" i="6"/>
  <c r="R99" i="6"/>
  <c r="R71" i="6"/>
  <c r="R63" i="6"/>
  <c r="R35" i="6"/>
  <c r="R7" i="6"/>
  <c r="R91" i="6"/>
  <c r="R39" i="6"/>
  <c r="R11" i="6"/>
  <c r="R95" i="6"/>
  <c r="R67" i="6"/>
  <c r="Q67" i="6"/>
  <c r="Q39" i="6"/>
  <c r="Q11" i="6"/>
  <c r="Q95" i="6"/>
  <c r="Q89" i="6"/>
  <c r="Q61" i="6"/>
  <c r="Q33" i="6"/>
  <c r="Q5" i="6"/>
  <c r="Q86" i="6"/>
  <c r="Q58" i="6"/>
  <c r="Q30" i="6"/>
  <c r="Q2" i="6"/>
  <c r="Q88" i="6"/>
  <c r="Q60" i="6"/>
  <c r="Q32" i="6"/>
  <c r="Q4" i="6"/>
  <c r="Q97" i="6"/>
  <c r="Q69" i="6"/>
  <c r="Q41" i="6"/>
  <c r="Q13" i="6"/>
  <c r="Q72" i="6"/>
  <c r="Q44" i="6"/>
  <c r="Q16" i="6"/>
  <c r="Q100" i="6"/>
  <c r="P73" i="6"/>
  <c r="P17" i="6"/>
  <c r="P101" i="6"/>
  <c r="P45" i="6"/>
  <c r="P90" i="6"/>
  <c r="P34" i="6"/>
  <c r="P62" i="6"/>
  <c r="P6" i="6"/>
  <c r="P99" i="6"/>
  <c r="P43" i="6"/>
  <c r="P71" i="6"/>
  <c r="P15" i="6"/>
  <c r="P102" i="6"/>
  <c r="P46" i="6"/>
  <c r="P74" i="6"/>
  <c r="P18" i="6"/>
  <c r="P100" i="6"/>
  <c r="P44" i="6"/>
  <c r="P72" i="6"/>
  <c r="P16" i="6"/>
  <c r="P63" i="6"/>
  <c r="P7" i="6"/>
  <c r="P91" i="6"/>
  <c r="P35" i="6"/>
  <c r="Y41" i="6"/>
  <c r="Y13" i="6"/>
  <c r="Y97" i="6"/>
  <c r="Y69" i="6"/>
  <c r="W2" i="6"/>
  <c r="W58" i="6"/>
  <c r="W86" i="6"/>
  <c r="W30" i="6"/>
  <c r="V41" i="6"/>
  <c r="V13" i="6"/>
  <c r="V97" i="6"/>
  <c r="V69" i="6"/>
  <c r="V16" i="6"/>
  <c r="V100" i="6"/>
  <c r="V72" i="6"/>
  <c r="V44" i="6"/>
  <c r="R44" i="6"/>
  <c r="R16" i="6"/>
  <c r="R100" i="6"/>
  <c r="R72" i="6"/>
  <c r="Q66" i="6"/>
  <c r="Q94" i="6"/>
  <c r="Q38" i="6"/>
  <c r="Q10" i="6"/>
  <c r="Q62" i="6"/>
  <c r="Q34" i="6"/>
  <c r="Q6" i="6"/>
  <c r="Q90" i="6"/>
  <c r="Q68" i="6"/>
  <c r="Q40" i="6"/>
  <c r="Q12" i="6"/>
  <c r="Q96" i="6"/>
  <c r="Q93" i="6"/>
  <c r="Q65" i="6"/>
  <c r="Q37" i="6"/>
  <c r="Q9" i="6"/>
  <c r="Q74" i="6"/>
  <c r="Q46" i="6"/>
  <c r="Q18" i="6"/>
  <c r="Q102" i="6"/>
  <c r="P92" i="6"/>
  <c r="P36" i="6"/>
  <c r="P64" i="6"/>
  <c r="P8" i="6"/>
  <c r="P58" i="6"/>
  <c r="P2" i="6"/>
  <c r="P86" i="6"/>
  <c r="P30" i="6"/>
  <c r="P61" i="6"/>
  <c r="P5" i="6"/>
  <c r="P89" i="6"/>
  <c r="P33" i="6"/>
  <c r="P96" i="6"/>
  <c r="P40" i="6"/>
  <c r="P68" i="6"/>
  <c r="P12" i="6"/>
  <c r="P103" i="6"/>
  <c r="P47" i="6"/>
  <c r="P75" i="6"/>
  <c r="P19" i="6"/>
  <c r="P60" i="6"/>
  <c r="P4" i="6"/>
  <c r="P88" i="6"/>
  <c r="P32" i="6"/>
  <c r="P98" i="6"/>
  <c r="P42" i="6"/>
  <c r="P70" i="6"/>
  <c r="P14" i="6"/>
  <c r="Y16" i="6"/>
  <c r="Y100" i="6"/>
  <c r="Y72" i="6"/>
  <c r="Y44" i="6"/>
  <c r="W75" i="6"/>
  <c r="W47" i="6"/>
  <c r="W19" i="6"/>
  <c r="W103" i="6"/>
  <c r="V2" i="6"/>
  <c r="V58" i="6"/>
  <c r="V86" i="6"/>
  <c r="V30" i="6"/>
  <c r="V35" i="6"/>
  <c r="V7" i="6"/>
  <c r="V91" i="6"/>
  <c r="V63" i="6"/>
  <c r="V15" i="6"/>
  <c r="V99" i="6"/>
  <c r="V71" i="6"/>
  <c r="V43" i="6"/>
  <c r="T87" i="6"/>
  <c r="T59" i="6"/>
  <c r="T31" i="6"/>
  <c r="T3" i="6"/>
  <c r="T86" i="6"/>
  <c r="T58" i="6"/>
  <c r="T30" i="6"/>
  <c r="T2" i="6"/>
  <c r="T70" i="6"/>
  <c r="T42" i="6"/>
  <c r="T14" i="6"/>
  <c r="T98" i="6"/>
  <c r="T72" i="6"/>
  <c r="T44" i="6"/>
  <c r="T16" i="6"/>
  <c r="T100" i="6"/>
  <c r="S33" i="6"/>
  <c r="S5" i="6"/>
  <c r="S89" i="6"/>
  <c r="S61" i="6"/>
  <c r="S30" i="6"/>
  <c r="S2" i="6"/>
  <c r="S86" i="6"/>
  <c r="S58" i="6"/>
  <c r="S32" i="6"/>
  <c r="S4" i="6"/>
  <c r="S88" i="6"/>
  <c r="S60" i="6"/>
  <c r="R42" i="6"/>
  <c r="R14" i="6"/>
  <c r="R98" i="6"/>
  <c r="R70" i="6"/>
  <c r="R69" i="6"/>
  <c r="R41" i="6"/>
  <c r="R13" i="6"/>
  <c r="R97" i="6"/>
  <c r="R46" i="6"/>
  <c r="R18" i="6"/>
  <c r="R102" i="6"/>
  <c r="R74" i="6"/>
  <c r="Q91" i="6"/>
  <c r="Q63" i="6"/>
  <c r="Q35" i="6"/>
  <c r="Q7" i="6"/>
  <c r="P69" i="6"/>
  <c r="P13" i="6"/>
  <c r="P97" i="6"/>
  <c r="P41" i="6"/>
  <c r="Y10" i="6"/>
  <c r="Y94" i="6"/>
  <c r="Y66" i="6"/>
  <c r="Y38" i="6"/>
  <c r="X46" i="6"/>
  <c r="X18" i="6"/>
  <c r="X102" i="6"/>
  <c r="X74" i="6"/>
  <c r="V31" i="6"/>
  <c r="V3" i="6"/>
  <c r="V87" i="6"/>
  <c r="V59" i="6"/>
  <c r="T64" i="6"/>
  <c r="T36" i="6"/>
  <c r="T8" i="6"/>
  <c r="T92" i="6"/>
  <c r="T73" i="6"/>
  <c r="T45" i="6"/>
  <c r="T17" i="6"/>
  <c r="T101" i="6"/>
  <c r="S14" i="6"/>
  <c r="S98" i="6"/>
  <c r="S70" i="6"/>
  <c r="S42" i="6"/>
  <c r="R47" i="6"/>
  <c r="R19" i="6"/>
  <c r="R103" i="6"/>
  <c r="R75" i="6"/>
  <c r="Q73" i="6"/>
  <c r="Q45" i="6"/>
  <c r="Q17" i="6"/>
  <c r="Q101" i="6"/>
  <c r="Q71" i="6"/>
  <c r="Q43" i="6"/>
  <c r="Q15" i="6"/>
  <c r="Q99" i="6"/>
  <c r="Y30" i="6"/>
  <c r="Y2" i="6"/>
  <c r="Y58" i="6"/>
  <c r="Y86" i="6"/>
  <c r="Y18" i="6"/>
  <c r="Y102" i="6"/>
  <c r="Y74" i="6"/>
  <c r="Y46" i="6"/>
  <c r="X42" i="6"/>
  <c r="X14" i="6"/>
  <c r="X98" i="6"/>
  <c r="X70" i="6"/>
  <c r="X43" i="6"/>
  <c r="X15" i="6"/>
  <c r="X99" i="6"/>
  <c r="X71" i="6"/>
  <c r="X39" i="6"/>
  <c r="X11" i="6"/>
  <c r="X95" i="6"/>
  <c r="X67" i="6"/>
  <c r="X61" i="6"/>
  <c r="X33" i="6"/>
  <c r="X5" i="6"/>
  <c r="X89" i="6"/>
  <c r="W68" i="6"/>
  <c r="W40" i="6"/>
  <c r="W12" i="6"/>
  <c r="W96" i="6"/>
  <c r="W91" i="6"/>
  <c r="W63" i="6"/>
  <c r="W35" i="6"/>
  <c r="W7" i="6"/>
  <c r="W66" i="6"/>
  <c r="W38" i="6"/>
  <c r="W10" i="6"/>
  <c r="W94" i="6"/>
  <c r="V14" i="6"/>
  <c r="V98" i="6"/>
  <c r="V70" i="6"/>
  <c r="V42" i="6"/>
  <c r="V19" i="6"/>
  <c r="V103" i="6"/>
  <c r="V75" i="6"/>
  <c r="V47" i="6"/>
  <c r="V33" i="6"/>
  <c r="V5" i="6"/>
  <c r="V89" i="6"/>
  <c r="V61" i="6"/>
  <c r="U34" i="6"/>
  <c r="U6" i="6"/>
  <c r="U90" i="6"/>
  <c r="U62" i="6"/>
  <c r="U69" i="6"/>
  <c r="U41" i="6"/>
  <c r="U13" i="6"/>
  <c r="U97" i="6"/>
  <c r="U39" i="6"/>
  <c r="U11" i="6"/>
  <c r="U95" i="6"/>
  <c r="U67" i="6"/>
  <c r="U36" i="6"/>
  <c r="U8" i="6"/>
  <c r="U92" i="6"/>
  <c r="U64" i="6"/>
  <c r="T97" i="6"/>
  <c r="T69" i="6"/>
  <c r="T41" i="6"/>
  <c r="T13" i="6"/>
  <c r="T71" i="6"/>
  <c r="T43" i="6"/>
  <c r="T15" i="6"/>
  <c r="T99" i="6"/>
  <c r="Y12" i="6"/>
  <c r="Y96" i="6"/>
  <c r="Y68" i="6"/>
  <c r="Y40" i="6"/>
  <c r="Y19" i="6"/>
  <c r="Y103" i="6"/>
  <c r="Y75" i="6"/>
  <c r="Y47" i="6"/>
  <c r="X38" i="6"/>
  <c r="X10" i="6"/>
  <c r="X94" i="6"/>
  <c r="X66" i="6"/>
  <c r="X60" i="6"/>
  <c r="X32" i="6"/>
  <c r="X4" i="6"/>
  <c r="X88" i="6"/>
  <c r="X69" i="6"/>
  <c r="X41" i="6"/>
  <c r="X13" i="6"/>
  <c r="X97" i="6"/>
  <c r="W62" i="6"/>
  <c r="W34" i="6"/>
  <c r="W6" i="6"/>
  <c r="W90" i="6"/>
  <c r="W97" i="6"/>
  <c r="W69" i="6"/>
  <c r="W41" i="6"/>
  <c r="W13" i="6"/>
  <c r="W88" i="6"/>
  <c r="W60" i="6"/>
  <c r="W32" i="6"/>
  <c r="W4" i="6"/>
  <c r="V18" i="6"/>
  <c r="V102" i="6"/>
  <c r="V74" i="6"/>
  <c r="V46" i="6"/>
  <c r="V17" i="6"/>
  <c r="V101" i="6"/>
  <c r="V73" i="6"/>
  <c r="V45" i="6"/>
  <c r="U40" i="6"/>
  <c r="U12" i="6"/>
  <c r="U96" i="6"/>
  <c r="U68" i="6"/>
  <c r="T66" i="6"/>
  <c r="T38" i="6"/>
  <c r="T10" i="6"/>
  <c r="T94" i="6"/>
  <c r="T93" i="6"/>
  <c r="T65" i="6"/>
  <c r="T37" i="6"/>
  <c r="T9" i="6"/>
  <c r="S10" i="6"/>
  <c r="S66" i="6"/>
  <c r="S94" i="6"/>
  <c r="S38" i="6"/>
  <c r="R61" i="6"/>
  <c r="R33" i="6"/>
  <c r="R5" i="6"/>
  <c r="R89" i="6"/>
  <c r="S19" i="6"/>
  <c r="S103" i="6"/>
  <c r="S75" i="6"/>
  <c r="S47" i="6"/>
  <c r="R34" i="6"/>
  <c r="R6" i="6"/>
  <c r="R90" i="6"/>
  <c r="R62" i="6"/>
  <c r="R40" i="6"/>
  <c r="R12" i="6"/>
  <c r="R96" i="6"/>
  <c r="R68" i="6"/>
  <c r="R65" i="6"/>
  <c r="R37" i="6"/>
  <c r="R9" i="6"/>
  <c r="R93" i="6"/>
  <c r="Q75" i="6"/>
  <c r="Q47" i="6"/>
  <c r="Q19" i="6"/>
  <c r="Q103" i="6"/>
  <c r="P95" i="6"/>
  <c r="P39" i="6"/>
  <c r="P67" i="6"/>
  <c r="P11" i="6"/>
  <c r="P38" i="6"/>
  <c r="P10" i="6"/>
  <c r="P66" i="6"/>
  <c r="P94" i="6"/>
  <c r="P65" i="6"/>
  <c r="P9" i="6"/>
  <c r="P93" i="6"/>
  <c r="P37" i="6"/>
  <c r="Y35" i="6"/>
  <c r="Y7" i="6"/>
  <c r="Y91" i="6"/>
  <c r="Y63" i="6"/>
  <c r="X34" i="6"/>
  <c r="X6" i="6"/>
  <c r="X90" i="6"/>
  <c r="X62" i="6"/>
  <c r="X40" i="6"/>
  <c r="X12" i="6"/>
  <c r="X96" i="6"/>
  <c r="X68" i="6"/>
  <c r="X44" i="6"/>
  <c r="X16" i="6"/>
  <c r="X100" i="6"/>
  <c r="X72" i="6"/>
  <c r="X36" i="6"/>
  <c r="X8" i="6"/>
  <c r="X92" i="6"/>
  <c r="X64" i="6"/>
  <c r="W71" i="6"/>
  <c r="W43" i="6"/>
  <c r="W15" i="6"/>
  <c r="W99" i="6"/>
  <c r="W72" i="6"/>
  <c r="W44" i="6"/>
  <c r="W16" i="6"/>
  <c r="W100" i="6"/>
  <c r="W64" i="6"/>
  <c r="W36" i="6"/>
  <c r="W8" i="6"/>
  <c r="W92" i="6"/>
  <c r="V8" i="6"/>
  <c r="V92" i="6"/>
  <c r="V64" i="6"/>
  <c r="V36" i="6"/>
  <c r="U59" i="6"/>
  <c r="U31" i="6"/>
  <c r="U3" i="6"/>
  <c r="U87" i="6"/>
  <c r="U65" i="6"/>
  <c r="U37" i="6"/>
  <c r="U9" i="6"/>
  <c r="U93" i="6"/>
  <c r="U43" i="6"/>
  <c r="U15" i="6"/>
  <c r="U99" i="6"/>
  <c r="U71" i="6"/>
  <c r="U46" i="6"/>
  <c r="U18" i="6"/>
  <c r="U102" i="6"/>
  <c r="U74" i="6"/>
  <c r="T62" i="6"/>
  <c r="T34" i="6"/>
  <c r="T6" i="6"/>
  <c r="T90" i="6"/>
  <c r="T74" i="6"/>
  <c r="T46" i="6"/>
  <c r="T18" i="6"/>
  <c r="T102" i="6"/>
  <c r="S35" i="6"/>
  <c r="S7" i="6"/>
  <c r="S91" i="6"/>
  <c r="S63" i="6"/>
  <c r="R45" i="6"/>
  <c r="R17" i="6"/>
  <c r="R101" i="6"/>
  <c r="R73" i="6"/>
  <c r="R59" i="6"/>
  <c r="R31" i="6"/>
  <c r="R3" i="6"/>
  <c r="R87" i="6"/>
  <c r="Y14" i="6"/>
  <c r="Y98" i="6"/>
  <c r="Y70" i="6"/>
  <c r="Y42" i="6"/>
  <c r="Y37" i="6"/>
  <c r="Y9" i="6"/>
  <c r="Y93" i="6"/>
  <c r="Y65" i="6"/>
  <c r="Y15" i="6"/>
  <c r="Y99" i="6"/>
  <c r="Y71" i="6"/>
  <c r="Y43" i="6"/>
  <c r="Y11" i="6"/>
  <c r="Y95" i="6"/>
  <c r="Y67" i="6"/>
  <c r="Y39" i="6"/>
  <c r="Y33" i="6"/>
  <c r="Y5" i="6"/>
  <c r="Y89" i="6"/>
  <c r="Y61" i="6"/>
  <c r="X59" i="6"/>
  <c r="X31" i="6"/>
  <c r="X3" i="6"/>
  <c r="X87" i="6"/>
  <c r="X45" i="6"/>
  <c r="X17" i="6"/>
  <c r="X101" i="6"/>
  <c r="X73" i="6"/>
  <c r="W87" i="6"/>
  <c r="W59" i="6"/>
  <c r="W31" i="6"/>
  <c r="W3" i="6"/>
  <c r="W93" i="6"/>
  <c r="W65" i="6"/>
  <c r="W37" i="6"/>
  <c r="W9" i="6"/>
  <c r="W73" i="6"/>
  <c r="W45" i="6"/>
  <c r="W17" i="6"/>
  <c r="W101" i="6"/>
  <c r="V6" i="6"/>
  <c r="V90" i="6"/>
  <c r="V62" i="6"/>
  <c r="V34" i="6"/>
  <c r="V11" i="6"/>
  <c r="V95" i="6"/>
  <c r="V67" i="6"/>
  <c r="V39" i="6"/>
  <c r="U61" i="6"/>
  <c r="U33" i="6"/>
  <c r="U5" i="6"/>
  <c r="U89" i="6"/>
  <c r="U60" i="6"/>
  <c r="U32" i="6"/>
  <c r="U4" i="6"/>
  <c r="U88" i="6"/>
  <c r="U63" i="6"/>
  <c r="U35" i="6"/>
  <c r="U7" i="6"/>
  <c r="U91" i="6"/>
  <c r="T75" i="6"/>
  <c r="T47" i="6"/>
  <c r="T19" i="6"/>
  <c r="T103" i="6"/>
  <c r="T88" i="6"/>
  <c r="T60" i="6"/>
  <c r="T32" i="6"/>
  <c r="T4" i="6"/>
  <c r="S11" i="6"/>
  <c r="S95" i="6"/>
  <c r="S67" i="6"/>
  <c r="S39" i="6"/>
  <c r="R58" i="6"/>
  <c r="R30" i="6"/>
  <c r="R2" i="6"/>
  <c r="R86" i="6"/>
  <c r="Y31" i="6"/>
  <c r="Y3" i="6"/>
  <c r="Y87" i="6"/>
  <c r="Y59" i="6"/>
  <c r="Y6" i="6"/>
  <c r="Y90" i="6"/>
  <c r="Y62" i="6"/>
  <c r="Y34" i="6"/>
  <c r="Y32" i="6"/>
  <c r="Y4" i="6"/>
  <c r="Y88" i="6"/>
  <c r="Y60" i="6"/>
  <c r="Y17" i="6"/>
  <c r="Y101" i="6"/>
  <c r="Y73" i="6"/>
  <c r="Y45" i="6"/>
  <c r="X58" i="6"/>
  <c r="X86" i="6"/>
  <c r="X30" i="6"/>
  <c r="X2" i="6"/>
  <c r="X65" i="6"/>
  <c r="X37" i="6"/>
  <c r="X9" i="6"/>
  <c r="X93" i="6"/>
  <c r="X63" i="6"/>
  <c r="X35" i="6"/>
  <c r="X7" i="6"/>
  <c r="X91" i="6"/>
  <c r="X47" i="6"/>
  <c r="X19" i="6"/>
  <c r="X103" i="6"/>
  <c r="X75" i="6"/>
  <c r="W74" i="6"/>
  <c r="W46" i="6"/>
  <c r="W18" i="6"/>
  <c r="W102" i="6"/>
  <c r="W89" i="6"/>
  <c r="W61" i="6"/>
  <c r="W33" i="6"/>
  <c r="W5" i="6"/>
  <c r="V10" i="6"/>
  <c r="V94" i="6"/>
  <c r="V66" i="6"/>
  <c r="V38" i="6"/>
  <c r="V32" i="6"/>
  <c r="V4" i="6"/>
  <c r="V88" i="6"/>
  <c r="V60" i="6"/>
  <c r="V12" i="6"/>
  <c r="V96" i="6"/>
  <c r="V68" i="6"/>
  <c r="V40" i="6"/>
  <c r="U58" i="6"/>
  <c r="U30" i="6"/>
  <c r="U2" i="6"/>
  <c r="U86" i="6"/>
  <c r="U42" i="6"/>
  <c r="U14" i="6"/>
  <c r="U98" i="6"/>
  <c r="U70" i="6"/>
  <c r="U47" i="6"/>
  <c r="U19" i="6"/>
  <c r="U103" i="6"/>
  <c r="U75" i="6"/>
  <c r="U38" i="6"/>
  <c r="U10" i="6"/>
  <c r="U94" i="6"/>
  <c r="U66" i="6"/>
  <c r="U44" i="6"/>
  <c r="U16" i="6"/>
  <c r="U100" i="6"/>
  <c r="U72" i="6"/>
  <c r="U45" i="6"/>
  <c r="U17" i="6"/>
  <c r="U101" i="6"/>
  <c r="U73" i="6"/>
  <c r="T89" i="6"/>
  <c r="T61" i="6"/>
  <c r="T33" i="6"/>
  <c r="T5" i="6"/>
  <c r="T68" i="6"/>
  <c r="T40" i="6"/>
  <c r="T12" i="6"/>
  <c r="T96" i="6"/>
  <c r="T91" i="6"/>
  <c r="T63" i="6"/>
  <c r="T35" i="6"/>
  <c r="T7" i="6"/>
  <c r="T67" i="6"/>
  <c r="T39" i="6"/>
  <c r="T11" i="6"/>
  <c r="T95" i="6"/>
  <c r="S8" i="6"/>
  <c r="S92" i="6"/>
  <c r="S64" i="6"/>
  <c r="S36" i="6"/>
  <c r="S31" i="6"/>
  <c r="S3" i="6"/>
  <c r="S87" i="6"/>
  <c r="S59" i="6"/>
  <c r="S6" i="6"/>
  <c r="S90" i="6"/>
  <c r="S62" i="6"/>
  <c r="S34" i="6"/>
  <c r="S12" i="6"/>
  <c r="S96" i="6"/>
  <c r="S68" i="6"/>
  <c r="S40" i="6"/>
  <c r="S41" i="6"/>
  <c r="S13" i="6"/>
  <c r="S97" i="6"/>
  <c r="S69" i="6"/>
  <c r="S15" i="6"/>
  <c r="S99" i="6"/>
  <c r="S71" i="6"/>
  <c r="S43" i="6"/>
  <c r="S16" i="6"/>
  <c r="S100" i="6"/>
  <c r="S72" i="6"/>
  <c r="S44" i="6"/>
  <c r="S17" i="6"/>
  <c r="S101" i="6"/>
  <c r="S73" i="6"/>
  <c r="S45" i="6"/>
  <c r="R36" i="6"/>
  <c r="R8" i="6"/>
  <c r="R92" i="6"/>
  <c r="R64" i="6"/>
  <c r="R38" i="6"/>
  <c r="R10" i="6"/>
  <c r="R66" i="6"/>
  <c r="R94" i="6"/>
  <c r="S37" i="6"/>
  <c r="S9" i="6"/>
  <c r="S93" i="6"/>
  <c r="S65" i="6"/>
  <c r="S18" i="6"/>
  <c r="S102" i="6"/>
  <c r="S74" i="6"/>
  <c r="S46" i="6"/>
  <c r="Q64" i="6"/>
  <c r="Q36" i="6"/>
  <c r="Q8" i="6"/>
  <c r="Q92" i="6"/>
  <c r="Q87" i="6"/>
  <c r="Q59" i="6"/>
  <c r="Q31" i="6"/>
  <c r="Q3" i="6"/>
  <c r="Q70" i="6"/>
  <c r="Q42" i="6"/>
  <c r="Q14" i="6"/>
  <c r="Q98" i="6"/>
  <c r="P59" i="6"/>
  <c r="P3" i="6"/>
  <c r="P87" i="6"/>
  <c r="P31" i="6"/>
  <c r="X19" i="2"/>
  <c r="Z19" i="2" s="1"/>
  <c r="X22" i="2"/>
  <c r="Z22" i="2" s="1"/>
  <c r="X23" i="2"/>
  <c r="Z23" i="2" s="1"/>
  <c r="X26" i="2"/>
  <c r="Z26" i="2" s="1"/>
  <c r="X28" i="2"/>
  <c r="Z28" i="2" s="1"/>
  <c r="X31" i="2"/>
  <c r="Z31" i="2" s="1"/>
  <c r="X18" i="2"/>
  <c r="Z18" i="2" s="1"/>
  <c r="X5" i="2"/>
  <c r="Z5" i="2" s="1"/>
  <c r="X13" i="2"/>
  <c r="Z13" i="2" s="1"/>
  <c r="X7" i="2"/>
  <c r="Z7" i="2" s="1"/>
  <c r="X30" i="2"/>
  <c r="Z30" i="2" s="1"/>
  <c r="X25" i="2"/>
  <c r="Z25" i="2" s="1"/>
  <c r="X29" i="2"/>
  <c r="Z29" i="2" s="1"/>
  <c r="X34" i="2"/>
  <c r="Z34" i="2" s="1"/>
  <c r="X15" i="2"/>
  <c r="Z15" i="2" s="1"/>
  <c r="X14" i="2"/>
  <c r="Z14" i="2" s="1"/>
  <c r="X27" i="2"/>
  <c r="Z27" i="2" s="1"/>
  <c r="X4" i="2"/>
  <c r="Z4" i="2" s="1"/>
  <c r="X16" i="2"/>
  <c r="Z16" i="2" s="1"/>
  <c r="X24" i="2"/>
  <c r="Z24" i="2" s="1"/>
  <c r="X8" i="2"/>
  <c r="Z8" i="2" s="1"/>
  <c r="X11" i="2"/>
  <c r="Z11" i="2" s="1"/>
  <c r="X17" i="2"/>
  <c r="Z17" i="2" s="1"/>
  <c r="X6" i="2"/>
  <c r="Z6" i="2" s="1"/>
  <c r="X9" i="2"/>
  <c r="Z9" i="2" s="1"/>
  <c r="X10" i="2"/>
  <c r="Z10" i="2" s="1"/>
  <c r="X33" i="2"/>
  <c r="Z33" i="2" s="1"/>
  <c r="X43" i="2"/>
  <c r="Z43" i="2" s="1"/>
  <c r="X50" i="2"/>
  <c r="Z50" i="2" s="1"/>
  <c r="X53" i="2"/>
  <c r="Z53" i="2" s="1"/>
  <c r="X54" i="2"/>
  <c r="Z54" i="2" s="1"/>
  <c r="X57" i="2"/>
  <c r="Z57" i="2" s="1"/>
  <c r="X59" i="2"/>
  <c r="Z59" i="2" s="1"/>
  <c r="X62" i="2"/>
  <c r="Z62" i="2" s="1"/>
  <c r="X49" i="2"/>
  <c r="Z49" i="2" s="1"/>
  <c r="X37" i="2"/>
  <c r="Z37" i="2" s="1"/>
  <c r="X44" i="2"/>
  <c r="Z44" i="2" s="1"/>
  <c r="X39" i="2"/>
  <c r="Z39" i="2" s="1"/>
  <c r="X61" i="2"/>
  <c r="Z61" i="2" s="1"/>
  <c r="X56" i="2"/>
  <c r="Z56" i="2" s="1"/>
  <c r="X60" i="2"/>
  <c r="Z60" i="2" s="1"/>
  <c r="X64" i="2"/>
  <c r="Z64" i="2" s="1"/>
  <c r="X46" i="2"/>
  <c r="Z46" i="2" s="1"/>
  <c r="X45" i="2"/>
  <c r="Z45" i="2" s="1"/>
  <c r="X58" i="2"/>
  <c r="Z58" i="2" s="1"/>
  <c r="X36" i="2"/>
  <c r="Z36" i="2" s="1"/>
  <c r="X47" i="2"/>
  <c r="Z47" i="2" s="1"/>
  <c r="X55" i="2"/>
  <c r="Z55" i="2" s="1"/>
  <c r="X40" i="2"/>
  <c r="Z40" i="2" s="1"/>
  <c r="X42" i="2"/>
  <c r="Z42" i="2" s="1"/>
  <c r="X48" i="2"/>
  <c r="Z48" i="2" s="1"/>
  <c r="X38" i="2"/>
  <c r="Z38" i="2" s="1"/>
  <c r="X41" i="2"/>
  <c r="Z41" i="2" s="1"/>
  <c r="X12" i="2"/>
  <c r="Z12" i="2" s="1"/>
  <c r="N7" i="2"/>
  <c r="P7" i="2" s="1"/>
  <c r="N4" i="2"/>
  <c r="P4" i="2" s="1"/>
  <c r="N5" i="2"/>
  <c r="P5" i="2" s="1"/>
  <c r="N12" i="2"/>
  <c r="P12" i="2" s="1"/>
  <c r="N6" i="2"/>
  <c r="P6" i="2" s="1"/>
  <c r="N8" i="2"/>
  <c r="P8" i="2" s="1"/>
  <c r="N9" i="2"/>
  <c r="P9" i="2" s="1"/>
  <c r="N11" i="2"/>
  <c r="P11" i="2" s="1"/>
  <c r="N13" i="2"/>
  <c r="P13" i="2" s="1"/>
  <c r="N20" i="2"/>
  <c r="P20" i="2" s="1"/>
  <c r="N17" i="2"/>
  <c r="P17" i="2" s="1"/>
  <c r="N14" i="2"/>
  <c r="P14" i="2" s="1"/>
  <c r="N15" i="2"/>
  <c r="P15" i="2" s="1"/>
  <c r="N22" i="2"/>
  <c r="P22" i="2" s="1"/>
  <c r="N16" i="2"/>
  <c r="P16" i="2" s="1"/>
  <c r="N18" i="2"/>
  <c r="P18" i="2" s="1"/>
  <c r="N19" i="2"/>
  <c r="P19" i="2" s="1"/>
  <c r="N21" i="2"/>
  <c r="P21" i="2" s="1"/>
  <c r="N23" i="2"/>
  <c r="P23" i="2" s="1"/>
  <c r="N10" i="2"/>
  <c r="P10" i="2" s="1"/>
  <c r="E39" i="2"/>
  <c r="G39" i="2" s="1"/>
  <c r="E46" i="2"/>
  <c r="G46" i="2" s="1"/>
  <c r="E56" i="2"/>
  <c r="G56" i="2" s="1"/>
  <c r="E48" i="2"/>
  <c r="G48" i="2" s="1"/>
  <c r="E51" i="2"/>
  <c r="G51" i="2" s="1"/>
  <c r="E47" i="2"/>
  <c r="G47" i="2" s="1"/>
  <c r="E53" i="2"/>
  <c r="G53" i="2" s="1"/>
  <c r="E45" i="2"/>
  <c r="G45" i="2" s="1"/>
  <c r="E33" i="2"/>
  <c r="G33" i="2" s="1"/>
  <c r="E40" i="2"/>
  <c r="G40" i="2" s="1"/>
  <c r="E35" i="2"/>
  <c r="G35" i="2" s="1"/>
  <c r="E55" i="2"/>
  <c r="G55" i="2" s="1"/>
  <c r="E50" i="2"/>
  <c r="G50" i="2" s="1"/>
  <c r="E54" i="2"/>
  <c r="G54" i="2" s="1"/>
  <c r="E57" i="2"/>
  <c r="G57" i="2" s="1"/>
  <c r="E42" i="2"/>
  <c r="G42" i="2" s="1"/>
  <c r="E41" i="2"/>
  <c r="G41" i="2" s="1"/>
  <c r="E52" i="2"/>
  <c r="G52" i="2" s="1"/>
  <c r="E32" i="2"/>
  <c r="G32" i="2" s="1"/>
  <c r="E43" i="2"/>
  <c r="G43" i="2" s="1"/>
  <c r="E49" i="2"/>
  <c r="G49" i="2" s="1"/>
  <c r="E36" i="2"/>
  <c r="G36" i="2" s="1"/>
  <c r="E38" i="2"/>
  <c r="G38" i="2" s="1"/>
  <c r="E44" i="2"/>
  <c r="G44" i="2" s="1"/>
  <c r="E34" i="2"/>
  <c r="G34" i="2" s="1"/>
  <c r="E37" i="2"/>
  <c r="G37" i="2" s="1"/>
  <c r="E12" i="2"/>
  <c r="G12" i="2" s="1"/>
  <c r="E19" i="2"/>
  <c r="G19" i="2" s="1"/>
  <c r="E29" i="2"/>
  <c r="G29" i="2" s="1"/>
  <c r="E21" i="2"/>
  <c r="G21" i="2" s="1"/>
  <c r="E24" i="2"/>
  <c r="G24" i="2" s="1"/>
  <c r="E20" i="2"/>
  <c r="G20" i="2" s="1"/>
  <c r="E26" i="2"/>
  <c r="G26" i="2" s="1"/>
  <c r="E18" i="2"/>
  <c r="G18" i="2" s="1"/>
  <c r="E5" i="2"/>
  <c r="G5" i="2" s="1"/>
  <c r="E13" i="2"/>
  <c r="G13" i="2" s="1"/>
  <c r="E7" i="2"/>
  <c r="G7" i="2" s="1"/>
  <c r="E28" i="2"/>
  <c r="G28" i="2" s="1"/>
  <c r="E23" i="2"/>
  <c r="G23" i="2" s="1"/>
  <c r="E27" i="2"/>
  <c r="G27" i="2" s="1"/>
  <c r="E31" i="2"/>
  <c r="G31" i="2" s="1"/>
  <c r="E15" i="2"/>
  <c r="G15" i="2" s="1"/>
  <c r="E14" i="2"/>
  <c r="G14" i="2" s="1"/>
  <c r="E25" i="2"/>
  <c r="G25" i="2" s="1"/>
  <c r="E4" i="2"/>
  <c r="G4" i="2" s="1"/>
  <c r="E16" i="2"/>
  <c r="G16" i="2" s="1"/>
  <c r="E22" i="2"/>
  <c r="G22" i="2" s="1"/>
  <c r="E8" i="2"/>
  <c r="G8" i="2" s="1"/>
  <c r="E11" i="2"/>
  <c r="G11" i="2" s="1"/>
  <c r="E17" i="2"/>
  <c r="G17" i="2" s="1"/>
  <c r="E6" i="2"/>
  <c r="G6" i="2" s="1"/>
  <c r="E9" i="2"/>
  <c r="G9" i="2" s="1"/>
  <c r="E10" i="2"/>
  <c r="G10" i="2" s="1"/>
  <c r="E30" i="2"/>
  <c r="G30" i="2" s="1"/>
  <c r="AH16" i="2"/>
  <c r="AL20" i="2"/>
  <c r="AH13" i="2"/>
  <c r="AH15" i="2"/>
  <c r="AL21" i="2"/>
  <c r="AH14" i="2"/>
  <c r="AH17" i="2"/>
  <c r="AL18" i="2"/>
  <c r="AL23" i="2"/>
  <c r="AL22" i="2"/>
  <c r="AH12" i="2"/>
  <c r="AL19" i="2"/>
  <c r="W98" i="6" l="1"/>
  <c r="W14" i="6"/>
  <c r="W42" i="6"/>
  <c r="N51" i="6"/>
  <c r="N79" i="6"/>
  <c r="N107" i="6"/>
  <c r="N23" i="6"/>
  <c r="J79" i="6"/>
  <c r="J23" i="6"/>
  <c r="J107" i="6"/>
  <c r="J51" i="6"/>
  <c r="M54" i="6"/>
  <c r="M82" i="6"/>
  <c r="M110" i="6"/>
  <c r="M26" i="6"/>
  <c r="I78" i="6"/>
  <c r="I106" i="6"/>
  <c r="I22" i="6"/>
  <c r="I50" i="6"/>
  <c r="O50" i="6"/>
  <c r="O22" i="6"/>
  <c r="O106" i="6"/>
  <c r="O78" i="6"/>
  <c r="M22" i="6"/>
  <c r="M50" i="6"/>
  <c r="M78" i="6"/>
  <c r="M106" i="6"/>
  <c r="M47" i="6"/>
  <c r="M103" i="6"/>
  <c r="M19" i="6"/>
  <c r="M75" i="6"/>
  <c r="I49" i="6"/>
  <c r="I77" i="6"/>
  <c r="I105" i="6"/>
  <c r="I21" i="6"/>
  <c r="H66" i="2"/>
  <c r="F66" i="2"/>
  <c r="I66" i="2"/>
  <c r="I72" i="2"/>
  <c r="H72" i="2"/>
  <c r="F72" i="2"/>
  <c r="R29" i="2"/>
  <c r="O29" i="2"/>
  <c r="Q29" i="2"/>
  <c r="H69" i="2"/>
  <c r="F69" i="2"/>
  <c r="I69" i="2"/>
  <c r="F58" i="2"/>
  <c r="H58" i="2"/>
  <c r="I58" i="2"/>
  <c r="F59" i="2"/>
  <c r="H59" i="2"/>
  <c r="I59" i="2"/>
  <c r="H62" i="2"/>
  <c r="I62" i="2"/>
  <c r="F62" i="2"/>
  <c r="F63" i="2"/>
  <c r="H63" i="2"/>
  <c r="I63" i="2"/>
  <c r="O27" i="2"/>
  <c r="Q27" i="2"/>
  <c r="R27" i="2"/>
  <c r="I9" i="2"/>
  <c r="I75" i="2"/>
  <c r="H75" i="2"/>
  <c r="F75" i="2"/>
  <c r="F71" i="2"/>
  <c r="I71" i="2"/>
  <c r="H71" i="2"/>
  <c r="O24" i="2"/>
  <c r="Q24" i="2"/>
  <c r="R24" i="2"/>
  <c r="O25" i="2"/>
  <c r="Q25" i="2"/>
  <c r="R25" i="2"/>
  <c r="H67" i="2"/>
  <c r="F67" i="2"/>
  <c r="I67" i="2"/>
  <c r="F60" i="2"/>
  <c r="H60" i="2"/>
  <c r="I60" i="2"/>
  <c r="I68" i="2"/>
  <c r="F68" i="2"/>
  <c r="H68" i="2"/>
  <c r="L28" i="6"/>
  <c r="F74" i="2"/>
  <c r="I74" i="2"/>
  <c r="H74" i="2"/>
  <c r="F56" i="2"/>
  <c r="F64" i="2"/>
  <c r="H64" i="2"/>
  <c r="I64" i="2"/>
  <c r="I48" i="6"/>
  <c r="F65" i="2"/>
  <c r="H65" i="2"/>
  <c r="I65" i="2"/>
  <c r="H61" i="2"/>
  <c r="I61" i="2"/>
  <c r="F61" i="2"/>
  <c r="J74" i="6"/>
  <c r="J27" i="6"/>
  <c r="I8" i="2"/>
  <c r="I25" i="2"/>
  <c r="R28" i="2"/>
  <c r="Q28" i="2"/>
  <c r="O28" i="2"/>
  <c r="O26" i="2"/>
  <c r="Q26" i="2"/>
  <c r="R26" i="2"/>
  <c r="I73" i="2"/>
  <c r="F73" i="2"/>
  <c r="H73" i="2"/>
  <c r="F70" i="2"/>
  <c r="H70" i="2"/>
  <c r="I70" i="2"/>
  <c r="I10" i="2"/>
  <c r="I11" i="2"/>
  <c r="I4" i="2"/>
  <c r="I31" i="2"/>
  <c r="I7" i="2"/>
  <c r="I26" i="2"/>
  <c r="I29" i="2"/>
  <c r="F37" i="2"/>
  <c r="F36" i="2"/>
  <c r="F52" i="2"/>
  <c r="H54" i="2"/>
  <c r="H40" i="2"/>
  <c r="H47" i="2"/>
  <c r="F46" i="2"/>
  <c r="R21" i="2"/>
  <c r="R22" i="2"/>
  <c r="R20" i="2"/>
  <c r="R8" i="2"/>
  <c r="R4" i="2"/>
  <c r="I27" i="2"/>
  <c r="I13" i="2"/>
  <c r="I20" i="2"/>
  <c r="I19" i="2"/>
  <c r="H34" i="2"/>
  <c r="I49" i="2"/>
  <c r="F41" i="2"/>
  <c r="I50" i="2"/>
  <c r="F33" i="2"/>
  <c r="F51" i="2"/>
  <c r="F39" i="2"/>
  <c r="O19" i="2"/>
  <c r="O15" i="2"/>
  <c r="O13" i="2"/>
  <c r="O6" i="2"/>
  <c r="O7" i="2"/>
  <c r="I6" i="2"/>
  <c r="I22" i="2"/>
  <c r="I14" i="2"/>
  <c r="I23" i="2"/>
  <c r="I5" i="2"/>
  <c r="I24" i="2"/>
  <c r="I12" i="2"/>
  <c r="F44" i="2"/>
  <c r="F43" i="2"/>
  <c r="F42" i="2"/>
  <c r="F55" i="2"/>
  <c r="F45" i="2"/>
  <c r="F48" i="2"/>
  <c r="O10" i="2"/>
  <c r="Q18" i="2"/>
  <c r="O14" i="2"/>
  <c r="O12" i="2"/>
  <c r="I30" i="2"/>
  <c r="I17" i="2"/>
  <c r="I16" i="2"/>
  <c r="I15" i="2"/>
  <c r="I28" i="2"/>
  <c r="I18" i="2"/>
  <c r="I21" i="2"/>
  <c r="I38" i="2"/>
  <c r="F32" i="2"/>
  <c r="H57" i="2"/>
  <c r="F35" i="2"/>
  <c r="H53" i="2"/>
  <c r="I56" i="2"/>
  <c r="Q23" i="2"/>
  <c r="Q16" i="2"/>
  <c r="Q17" i="2"/>
  <c r="Q9" i="2"/>
  <c r="Q5" i="2"/>
  <c r="AA33" i="2"/>
  <c r="Y10" i="2"/>
  <c r="O11" i="2"/>
  <c r="I39" i="2"/>
  <c r="Q10" i="2"/>
  <c r="O5" i="2"/>
  <c r="Q8" i="2"/>
  <c r="R10" i="2"/>
  <c r="O18" i="2"/>
  <c r="Q21" i="2"/>
  <c r="Q4" i="2"/>
  <c r="AC33" i="2"/>
  <c r="O17" i="2"/>
  <c r="Q22" i="2"/>
  <c r="F49" i="2"/>
  <c r="O9" i="2"/>
  <c r="Q20" i="2"/>
  <c r="AA10" i="2"/>
  <c r="R19" i="2"/>
  <c r="R15" i="2"/>
  <c r="R13" i="2"/>
  <c r="R6" i="2"/>
  <c r="R7" i="2"/>
  <c r="H46" i="2"/>
  <c r="O23" i="2"/>
  <c r="O16" i="2"/>
  <c r="O20" i="2"/>
  <c r="O8" i="2"/>
  <c r="O4" i="2"/>
  <c r="Q19" i="2"/>
  <c r="Q15" i="2"/>
  <c r="Q13" i="2"/>
  <c r="Q6" i="2"/>
  <c r="Q7" i="2"/>
  <c r="R18" i="2"/>
  <c r="R14" i="2"/>
  <c r="R11" i="2"/>
  <c r="R12" i="2"/>
  <c r="AB33" i="2"/>
  <c r="AC10" i="2"/>
  <c r="Y33" i="2"/>
  <c r="O21" i="2"/>
  <c r="O22" i="2"/>
  <c r="Q14" i="2"/>
  <c r="Q11" i="2"/>
  <c r="Q12" i="2"/>
  <c r="R23" i="2"/>
  <c r="R16" i="2"/>
  <c r="R17" i="2"/>
  <c r="R9" i="2"/>
  <c r="R5" i="2"/>
  <c r="AB10" i="2"/>
  <c r="I52" i="2"/>
  <c r="I46" i="2"/>
  <c r="F47" i="2"/>
  <c r="H52" i="2"/>
  <c r="I33" i="2"/>
  <c r="H51" i="2"/>
  <c r="I57" i="2"/>
  <c r="H32" i="2"/>
  <c r="I53" i="2"/>
  <c r="I34" i="2"/>
  <c r="I51" i="2"/>
  <c r="H49" i="2"/>
  <c r="H50" i="2"/>
  <c r="H39" i="2"/>
  <c r="F50" i="2"/>
  <c r="H33" i="2"/>
  <c r="F34" i="2"/>
  <c r="I41" i="2"/>
  <c r="H41" i="2"/>
  <c r="I32" i="2"/>
  <c r="H35" i="2"/>
  <c r="H56" i="2"/>
  <c r="F38" i="2"/>
  <c r="F57" i="2"/>
  <c r="F53" i="2"/>
  <c r="I35" i="2"/>
  <c r="H38" i="2"/>
  <c r="I36" i="2"/>
  <c r="I47" i="2"/>
  <c r="H36" i="2"/>
  <c r="F40" i="2"/>
  <c r="I37" i="2"/>
  <c r="I40" i="2"/>
  <c r="H37" i="2"/>
  <c r="F54" i="2"/>
  <c r="I54" i="2"/>
  <c r="H44" i="2"/>
  <c r="H43" i="2"/>
  <c r="H42" i="2"/>
  <c r="H55" i="2"/>
  <c r="H45" i="2"/>
  <c r="H48" i="2"/>
  <c r="I44" i="2"/>
  <c r="I43" i="2"/>
  <c r="I42" i="2"/>
  <c r="I55" i="2"/>
  <c r="I45" i="2"/>
  <c r="I48" i="2"/>
  <c r="F9" i="2"/>
  <c r="F8" i="2"/>
  <c r="F25" i="2"/>
  <c r="F27" i="2"/>
  <c r="F13" i="2"/>
  <c r="F20" i="2"/>
  <c r="F19" i="2"/>
  <c r="H9" i="2"/>
  <c r="H8" i="2"/>
  <c r="H25" i="2"/>
  <c r="H27" i="2"/>
  <c r="H13" i="2"/>
  <c r="H20" i="2"/>
  <c r="H19" i="2"/>
  <c r="F6" i="2"/>
  <c r="F22" i="2"/>
  <c r="F14" i="2"/>
  <c r="F23" i="2"/>
  <c r="F5" i="2"/>
  <c r="F24" i="2"/>
  <c r="F12" i="2"/>
  <c r="H6" i="2"/>
  <c r="H22" i="2"/>
  <c r="H14" i="2"/>
  <c r="H23" i="2"/>
  <c r="H5" i="2"/>
  <c r="H24" i="2"/>
  <c r="H12" i="2"/>
  <c r="F30" i="2"/>
  <c r="F17" i="2"/>
  <c r="F16" i="2"/>
  <c r="F15" i="2"/>
  <c r="F28" i="2"/>
  <c r="F18" i="2"/>
  <c r="F21" i="2"/>
  <c r="H30" i="2"/>
  <c r="H17" i="2"/>
  <c r="H16" i="2"/>
  <c r="H15" i="2"/>
  <c r="H28" i="2"/>
  <c r="H18" i="2"/>
  <c r="H21" i="2"/>
  <c r="F10" i="2"/>
  <c r="F11" i="2"/>
  <c r="F4" i="2"/>
  <c r="F31" i="2"/>
  <c r="F7" i="2"/>
  <c r="F26" i="2"/>
  <c r="F29" i="2"/>
  <c r="H10" i="2"/>
  <c r="H11" i="2"/>
  <c r="H4" i="2"/>
  <c r="H31" i="2"/>
  <c r="H7" i="2"/>
  <c r="H26" i="2"/>
  <c r="H29" i="2"/>
  <c r="J71" i="6"/>
  <c r="N13" i="6"/>
  <c r="O103" i="6"/>
  <c r="L101" i="6"/>
  <c r="AN18" i="2"/>
  <c r="AN15" i="2"/>
  <c r="AN21" i="2"/>
  <c r="AN12" i="2"/>
  <c r="AO21" i="2"/>
  <c r="AO19" i="2"/>
  <c r="AO22" i="2"/>
  <c r="AL12" i="2"/>
  <c r="AO16" i="2"/>
  <c r="AO12" i="2"/>
  <c r="AO15" i="2"/>
  <c r="AL15" i="2"/>
  <c r="AL13" i="2"/>
  <c r="AK12" i="2"/>
  <c r="AO13" i="2"/>
  <c r="AK21" i="2"/>
  <c r="AK22" i="2"/>
  <c r="AL17" i="2"/>
  <c r="AM19" i="2"/>
  <c r="AL14" i="2"/>
  <c r="AM16" i="2"/>
  <c r="AL16" i="2"/>
  <c r="AM13" i="2"/>
  <c r="AM22" i="2"/>
  <c r="AK18" i="2"/>
  <c r="AO18" i="2"/>
  <c r="AK13" i="2"/>
  <c r="AK19" i="2"/>
  <c r="AK16" i="2"/>
  <c r="AK15" i="2"/>
  <c r="O43" i="6" l="1"/>
  <c r="N86" i="6"/>
  <c r="I31" i="6"/>
  <c r="AC5" i="2"/>
  <c r="M86" i="6"/>
  <c r="AA50" i="2"/>
  <c r="AC56" i="2"/>
  <c r="AC64" i="2"/>
  <c r="Y28" i="2"/>
  <c r="L18" i="6"/>
  <c r="N73" i="6"/>
  <c r="J97" i="6"/>
  <c r="J70" i="6"/>
  <c r="I27" i="6"/>
  <c r="J64" i="6"/>
  <c r="I56" i="6"/>
  <c r="N43" i="6"/>
  <c r="K32" i="6"/>
  <c r="I6" i="6"/>
  <c r="I37" i="6"/>
  <c r="J2" i="6"/>
  <c r="M44" i="6"/>
  <c r="M42" i="6"/>
  <c r="O99" i="6"/>
  <c r="J110" i="6"/>
  <c r="I2" i="6"/>
  <c r="I47" i="6"/>
  <c r="J62" i="6"/>
  <c r="J65" i="6"/>
  <c r="O34" i="6"/>
  <c r="J72" i="6"/>
  <c r="Y8" i="2"/>
  <c r="L67" i="6"/>
  <c r="M39" i="6"/>
  <c r="N31" i="6"/>
  <c r="J85" i="6"/>
  <c r="K86" i="6"/>
  <c r="I94" i="6"/>
  <c r="J68" i="6"/>
  <c r="I73" i="6"/>
  <c r="K10" i="6"/>
  <c r="N33" i="6"/>
  <c r="Y39" i="2"/>
  <c r="K40" i="6"/>
  <c r="K12" i="6"/>
  <c r="K96" i="6"/>
  <c r="K68" i="6"/>
  <c r="AA83" i="2"/>
  <c r="L85" i="6"/>
  <c r="L57" i="6"/>
  <c r="L113" i="6"/>
  <c r="L29" i="6"/>
  <c r="I89" i="6"/>
  <c r="I5" i="6"/>
  <c r="I33" i="6"/>
  <c r="I61" i="6"/>
  <c r="J66" i="6"/>
  <c r="J10" i="6"/>
  <c r="J38" i="6"/>
  <c r="J94" i="6"/>
  <c r="I74" i="6"/>
  <c r="I102" i="6"/>
  <c r="I18" i="6"/>
  <c r="I46" i="6"/>
  <c r="L108" i="6"/>
  <c r="L24" i="6"/>
  <c r="L80" i="6"/>
  <c r="L52" i="6"/>
  <c r="M64" i="6"/>
  <c r="M8" i="6"/>
  <c r="M36" i="6"/>
  <c r="M92" i="6"/>
  <c r="M91" i="6"/>
  <c r="M7" i="6"/>
  <c r="M63" i="6"/>
  <c r="M35" i="6"/>
  <c r="N68" i="6"/>
  <c r="N40" i="6"/>
  <c r="N96" i="6"/>
  <c r="N12" i="6"/>
  <c r="O30" i="6"/>
  <c r="O2" i="6"/>
  <c r="O58" i="6"/>
  <c r="O86" i="6"/>
  <c r="M33" i="6"/>
  <c r="M61" i="6"/>
  <c r="M89" i="6"/>
  <c r="M5" i="6"/>
  <c r="L15" i="6"/>
  <c r="L99" i="6"/>
  <c r="L43" i="6"/>
  <c r="L71" i="6"/>
  <c r="L62" i="6"/>
  <c r="L90" i="6"/>
  <c r="L34" i="6"/>
  <c r="L6" i="6"/>
  <c r="M96" i="6"/>
  <c r="M12" i="6"/>
  <c r="M68" i="6"/>
  <c r="M40" i="6"/>
  <c r="O46" i="6"/>
  <c r="O18" i="6"/>
  <c r="O102" i="6"/>
  <c r="O74" i="6"/>
  <c r="K64" i="6"/>
  <c r="O71" i="6"/>
  <c r="J43" i="6"/>
  <c r="J13" i="6"/>
  <c r="I35" i="6"/>
  <c r="I63" i="6"/>
  <c r="I91" i="6"/>
  <c r="I7" i="6"/>
  <c r="J59" i="6"/>
  <c r="J3" i="6"/>
  <c r="J87" i="6"/>
  <c r="J31" i="6"/>
  <c r="J58" i="6"/>
  <c r="J76" i="6"/>
  <c r="J20" i="6"/>
  <c r="J104" i="6"/>
  <c r="J48" i="6"/>
  <c r="G48" i="6" s="1"/>
  <c r="K58" i="6"/>
  <c r="L84" i="6"/>
  <c r="L95" i="6"/>
  <c r="M16" i="6"/>
  <c r="N45" i="6"/>
  <c r="J111" i="6"/>
  <c r="I111" i="6"/>
  <c r="I17" i="6"/>
  <c r="I86" i="6"/>
  <c r="K4" i="6"/>
  <c r="L46" i="6"/>
  <c r="M30" i="6"/>
  <c r="N97" i="6"/>
  <c r="J60" i="6"/>
  <c r="J4" i="6"/>
  <c r="J88" i="6"/>
  <c r="J32" i="6"/>
  <c r="I19" i="6"/>
  <c r="I25" i="6"/>
  <c r="I53" i="6"/>
  <c r="I81" i="6"/>
  <c r="I109" i="6"/>
  <c r="K45" i="6"/>
  <c r="K17" i="6"/>
  <c r="K101" i="6"/>
  <c r="K73" i="6"/>
  <c r="L66" i="6"/>
  <c r="L38" i="6"/>
  <c r="L10" i="6"/>
  <c r="L94" i="6"/>
  <c r="N78" i="6"/>
  <c r="N50" i="6"/>
  <c r="N106" i="6"/>
  <c r="N22" i="6"/>
  <c r="O33" i="6"/>
  <c r="O5" i="6"/>
  <c r="O89" i="6"/>
  <c r="O61" i="6"/>
  <c r="J34" i="6"/>
  <c r="I90" i="6"/>
  <c r="J26" i="6"/>
  <c r="L17" i="6"/>
  <c r="N3" i="6"/>
  <c r="J42" i="6"/>
  <c r="J36" i="6"/>
  <c r="I9" i="6"/>
  <c r="J44" i="6"/>
  <c r="K94" i="6"/>
  <c r="M11" i="6"/>
  <c r="N30" i="6"/>
  <c r="J37" i="6"/>
  <c r="I20" i="6"/>
  <c r="G20" i="6" s="1"/>
  <c r="L3" i="6"/>
  <c r="L31" i="6"/>
  <c r="L87" i="6"/>
  <c r="L59" i="6"/>
  <c r="N15" i="6"/>
  <c r="O19" i="6"/>
  <c r="J40" i="6"/>
  <c r="M14" i="6"/>
  <c r="J57" i="6"/>
  <c r="J46" i="6"/>
  <c r="I66" i="6"/>
  <c r="I3" i="6"/>
  <c r="I28" i="6"/>
  <c r="O62" i="6"/>
  <c r="N5" i="6"/>
  <c r="L106" i="6"/>
  <c r="L78" i="6"/>
  <c r="L50" i="6"/>
  <c r="L22" i="6"/>
  <c r="N36" i="6"/>
  <c r="N92" i="6"/>
  <c r="N8" i="6"/>
  <c r="N64" i="6"/>
  <c r="N32" i="6"/>
  <c r="N60" i="6"/>
  <c r="N88" i="6"/>
  <c r="N4" i="6"/>
  <c r="M38" i="6"/>
  <c r="M94" i="6"/>
  <c r="M10" i="6"/>
  <c r="M66" i="6"/>
  <c r="N37" i="6"/>
  <c r="N65" i="6"/>
  <c r="N93" i="6"/>
  <c r="N9" i="6"/>
  <c r="N62" i="6"/>
  <c r="N90" i="6"/>
  <c r="N6" i="6"/>
  <c r="N34" i="6"/>
  <c r="Y13" i="2"/>
  <c r="O52" i="6"/>
  <c r="O24" i="6"/>
  <c r="O108" i="6"/>
  <c r="O80" i="6"/>
  <c r="AC23" i="2"/>
  <c r="K33" i="6"/>
  <c r="K5" i="6"/>
  <c r="K89" i="6"/>
  <c r="K61" i="6"/>
  <c r="L68" i="6"/>
  <c r="L40" i="6"/>
  <c r="L12" i="6"/>
  <c r="L96" i="6"/>
  <c r="N74" i="6"/>
  <c r="N102" i="6"/>
  <c r="N18" i="6"/>
  <c r="N46" i="6"/>
  <c r="Y12" i="2"/>
  <c r="L65" i="6"/>
  <c r="L93" i="6"/>
  <c r="L37" i="6"/>
  <c r="L9" i="6"/>
  <c r="AA18" i="2"/>
  <c r="L55" i="6"/>
  <c r="L111" i="6"/>
  <c r="L27" i="6"/>
  <c r="L83" i="6"/>
  <c r="O13" i="6"/>
  <c r="O41" i="6"/>
  <c r="O97" i="6"/>
  <c r="O69" i="6"/>
  <c r="O12" i="6"/>
  <c r="O40" i="6"/>
  <c r="O96" i="6"/>
  <c r="O68" i="6"/>
  <c r="N83" i="6"/>
  <c r="N27" i="6"/>
  <c r="N55" i="6"/>
  <c r="N111" i="6"/>
  <c r="N100" i="6"/>
  <c r="N16" i="6"/>
  <c r="N44" i="6"/>
  <c r="N72" i="6"/>
  <c r="O28" i="6"/>
  <c r="O56" i="6"/>
  <c r="O112" i="6"/>
  <c r="O84" i="6"/>
  <c r="AA15" i="2"/>
  <c r="N85" i="6"/>
  <c r="N57" i="6"/>
  <c r="N29" i="6"/>
  <c r="N113" i="6"/>
  <c r="J61" i="6"/>
  <c r="J5" i="6"/>
  <c r="J89" i="6"/>
  <c r="J33" i="6"/>
  <c r="I85" i="6"/>
  <c r="I113" i="6"/>
  <c r="I29" i="6"/>
  <c r="I57" i="6"/>
  <c r="I72" i="6"/>
  <c r="I100" i="6"/>
  <c r="I16" i="6"/>
  <c r="I44" i="6"/>
  <c r="K35" i="6"/>
  <c r="K91" i="6"/>
  <c r="K7" i="6"/>
  <c r="K63" i="6"/>
  <c r="I11" i="6"/>
  <c r="I39" i="6"/>
  <c r="I67" i="6"/>
  <c r="I95" i="6"/>
  <c r="J75" i="6"/>
  <c r="J19" i="6"/>
  <c r="J103" i="6"/>
  <c r="J47" i="6"/>
  <c r="I24" i="6"/>
  <c r="I52" i="6"/>
  <c r="I80" i="6"/>
  <c r="I108" i="6"/>
  <c r="J84" i="6"/>
  <c r="J28" i="6"/>
  <c r="J112" i="6"/>
  <c r="J56" i="6"/>
  <c r="K53" i="6"/>
  <c r="K25" i="6"/>
  <c r="K81" i="6"/>
  <c r="K109" i="6"/>
  <c r="M51" i="6"/>
  <c r="M79" i="6"/>
  <c r="M107" i="6"/>
  <c r="M23" i="6"/>
  <c r="M52" i="6"/>
  <c r="M80" i="6"/>
  <c r="M108" i="6"/>
  <c r="M24" i="6"/>
  <c r="N52" i="6"/>
  <c r="N80" i="6"/>
  <c r="N108" i="6"/>
  <c r="N24" i="6"/>
  <c r="J63" i="6"/>
  <c r="J7" i="6"/>
  <c r="J91" i="6"/>
  <c r="J35" i="6"/>
  <c r="M65" i="6"/>
  <c r="M37" i="6"/>
  <c r="M93" i="6"/>
  <c r="M9" i="6"/>
  <c r="L36" i="6"/>
  <c r="L92" i="6"/>
  <c r="L8" i="6"/>
  <c r="L64" i="6"/>
  <c r="M62" i="6"/>
  <c r="M90" i="6"/>
  <c r="M6" i="6"/>
  <c r="M34" i="6"/>
  <c r="N42" i="6"/>
  <c r="N70" i="6"/>
  <c r="N98" i="6"/>
  <c r="N14" i="6"/>
  <c r="N53" i="6"/>
  <c r="N81" i="6"/>
  <c r="N109" i="6"/>
  <c r="N25" i="6"/>
  <c r="O57" i="6"/>
  <c r="O29" i="6"/>
  <c r="O113" i="6"/>
  <c r="O85" i="6"/>
  <c r="O32" i="6"/>
  <c r="O88" i="6"/>
  <c r="O4" i="6"/>
  <c r="O60" i="6"/>
  <c r="K36" i="6"/>
  <c r="O15" i="6"/>
  <c r="J99" i="6"/>
  <c r="J69" i="6"/>
  <c r="J30" i="6"/>
  <c r="K2" i="6"/>
  <c r="L56" i="6"/>
  <c r="L11" i="6"/>
  <c r="M100" i="6"/>
  <c r="N17" i="6"/>
  <c r="O23" i="6"/>
  <c r="O107" i="6"/>
  <c r="O51" i="6"/>
  <c r="O79" i="6"/>
  <c r="J83" i="6"/>
  <c r="I83" i="6"/>
  <c r="I45" i="6"/>
  <c r="I58" i="6"/>
  <c r="K88" i="6"/>
  <c r="L74" i="6"/>
  <c r="M58" i="6"/>
  <c r="N69" i="6"/>
  <c r="I103" i="6"/>
  <c r="I64" i="6"/>
  <c r="I92" i="6"/>
  <c r="I8" i="6"/>
  <c r="I36" i="6"/>
  <c r="M43" i="6"/>
  <c r="M71" i="6"/>
  <c r="M99" i="6"/>
  <c r="M15" i="6"/>
  <c r="I14" i="6"/>
  <c r="I42" i="6"/>
  <c r="I70" i="6"/>
  <c r="I98" i="6"/>
  <c r="J90" i="6"/>
  <c r="I62" i="6"/>
  <c r="J82" i="6"/>
  <c r="L45" i="6"/>
  <c r="N87" i="6"/>
  <c r="O98" i="6"/>
  <c r="O42" i="6"/>
  <c r="O14" i="6"/>
  <c r="O70" i="6"/>
  <c r="J98" i="6"/>
  <c r="J92" i="6"/>
  <c r="I93" i="6"/>
  <c r="J100" i="6"/>
  <c r="K66" i="6"/>
  <c r="M95" i="6"/>
  <c r="N58" i="6"/>
  <c r="J93" i="6"/>
  <c r="I104" i="6"/>
  <c r="G104" i="6" s="1"/>
  <c r="N99" i="6"/>
  <c r="O47" i="6"/>
  <c r="J96" i="6"/>
  <c r="M98" i="6"/>
  <c r="J113" i="6"/>
  <c r="J102" i="6"/>
  <c r="I38" i="6"/>
  <c r="I87" i="6"/>
  <c r="I112" i="6"/>
  <c r="O90" i="6"/>
  <c r="N89" i="6"/>
  <c r="AC26" i="2"/>
  <c r="L58" i="6"/>
  <c r="L30" i="6"/>
  <c r="L86" i="6"/>
  <c r="L2" i="6"/>
  <c r="L60" i="6"/>
  <c r="L32" i="6"/>
  <c r="L4" i="6"/>
  <c r="L88" i="6"/>
  <c r="L97" i="6"/>
  <c r="L41" i="6"/>
  <c r="L13" i="6"/>
  <c r="L69" i="6"/>
  <c r="Y42" i="2"/>
  <c r="K54" i="6"/>
  <c r="K110" i="6"/>
  <c r="K26" i="6"/>
  <c r="K82" i="6"/>
  <c r="M45" i="6"/>
  <c r="M101" i="6"/>
  <c r="M17" i="6"/>
  <c r="M73" i="6"/>
  <c r="N112" i="6"/>
  <c r="N28" i="6"/>
  <c r="N56" i="6"/>
  <c r="N84" i="6"/>
  <c r="AC24" i="2"/>
  <c r="AA17" i="2"/>
  <c r="O53" i="6"/>
  <c r="O25" i="6"/>
  <c r="O81" i="6"/>
  <c r="O109" i="6"/>
  <c r="O31" i="6"/>
  <c r="O3" i="6"/>
  <c r="O59" i="6"/>
  <c r="O87" i="6"/>
  <c r="K18" i="6"/>
  <c r="K46" i="6"/>
  <c r="K74" i="6"/>
  <c r="K102" i="6"/>
  <c r="J67" i="6"/>
  <c r="J11" i="6"/>
  <c r="J95" i="6"/>
  <c r="J39" i="6"/>
  <c r="K14" i="6"/>
  <c r="K42" i="6"/>
  <c r="G42" i="6" s="1"/>
  <c r="K98" i="6"/>
  <c r="K70" i="6"/>
  <c r="K37" i="6"/>
  <c r="K9" i="6"/>
  <c r="K93" i="6"/>
  <c r="K65" i="6"/>
  <c r="AC73" i="2"/>
  <c r="K41" i="6"/>
  <c r="K13" i="6"/>
  <c r="K97" i="6"/>
  <c r="K69" i="6"/>
  <c r="J78" i="6"/>
  <c r="J22" i="6"/>
  <c r="J106" i="6"/>
  <c r="J50" i="6"/>
  <c r="I68" i="6"/>
  <c r="I96" i="6"/>
  <c r="I12" i="6"/>
  <c r="I40" i="6"/>
  <c r="K56" i="6"/>
  <c r="K28" i="6"/>
  <c r="K112" i="6"/>
  <c r="K84" i="6"/>
  <c r="K34" i="6"/>
  <c r="K6" i="6"/>
  <c r="K90" i="6"/>
  <c r="G90" i="6" s="1"/>
  <c r="K62" i="6"/>
  <c r="G62" i="6" s="1"/>
  <c r="N39" i="6"/>
  <c r="N67" i="6"/>
  <c r="N95" i="6"/>
  <c r="N11" i="6"/>
  <c r="O36" i="6"/>
  <c r="O8" i="6"/>
  <c r="O92" i="6"/>
  <c r="O64" i="6"/>
  <c r="K44" i="6"/>
  <c r="K16" i="6"/>
  <c r="K100" i="6"/>
  <c r="K72" i="6"/>
  <c r="M56" i="6"/>
  <c r="M84" i="6"/>
  <c r="M112" i="6"/>
  <c r="M28" i="6"/>
  <c r="O37" i="6"/>
  <c r="O93" i="6"/>
  <c r="O9" i="6"/>
  <c r="O65" i="6"/>
  <c r="O35" i="6"/>
  <c r="O7" i="6"/>
  <c r="O91" i="6"/>
  <c r="O63" i="6"/>
  <c r="O55" i="6"/>
  <c r="O27" i="6"/>
  <c r="O111" i="6"/>
  <c r="O83" i="6"/>
  <c r="K8" i="6"/>
  <c r="J15" i="6"/>
  <c r="J41" i="6"/>
  <c r="J73" i="6"/>
  <c r="J17" i="6"/>
  <c r="J101" i="6"/>
  <c r="J45" i="6"/>
  <c r="J86" i="6"/>
  <c r="J77" i="6"/>
  <c r="G77" i="6" s="1"/>
  <c r="J21" i="6"/>
  <c r="J105" i="6"/>
  <c r="G105" i="6" s="1"/>
  <c r="J49" i="6"/>
  <c r="G49" i="6" s="1"/>
  <c r="K30" i="6"/>
  <c r="L112" i="6"/>
  <c r="L39" i="6"/>
  <c r="M72" i="6"/>
  <c r="N101" i="6"/>
  <c r="O54" i="6"/>
  <c r="O26" i="6"/>
  <c r="O110" i="6"/>
  <c r="O82" i="6"/>
  <c r="J55" i="6"/>
  <c r="I55" i="6"/>
  <c r="I101" i="6"/>
  <c r="I30" i="6"/>
  <c r="K60" i="6"/>
  <c r="L102" i="6"/>
  <c r="M2" i="6"/>
  <c r="N41" i="6"/>
  <c r="I75" i="6"/>
  <c r="I54" i="6"/>
  <c r="I82" i="6"/>
  <c r="I110" i="6"/>
  <c r="I26" i="6"/>
  <c r="K52" i="6"/>
  <c r="K24" i="6"/>
  <c r="K108" i="6"/>
  <c r="K80" i="6"/>
  <c r="L7" i="6"/>
  <c r="L91" i="6"/>
  <c r="L35" i="6"/>
  <c r="L63" i="6"/>
  <c r="J6" i="6"/>
  <c r="I34" i="6"/>
  <c r="J54" i="6"/>
  <c r="L73" i="6"/>
  <c r="N59" i="6"/>
  <c r="J14" i="6"/>
  <c r="J8" i="6"/>
  <c r="I65" i="6"/>
  <c r="J16" i="6"/>
  <c r="K38" i="6"/>
  <c r="M67" i="6"/>
  <c r="N2" i="6"/>
  <c r="J9" i="6"/>
  <c r="I76" i="6"/>
  <c r="G76" i="6" s="1"/>
  <c r="N71" i="6"/>
  <c r="O75" i="6"/>
  <c r="J12" i="6"/>
  <c r="M70" i="6"/>
  <c r="J29" i="6"/>
  <c r="J18" i="6"/>
  <c r="I10" i="6"/>
  <c r="I59" i="6"/>
  <c r="I84" i="6"/>
  <c r="O6" i="6"/>
  <c r="N61" i="6"/>
  <c r="Y41" i="2"/>
  <c r="K23" i="6"/>
  <c r="K51" i="6"/>
  <c r="K79" i="6"/>
  <c r="K107" i="6"/>
  <c r="Y60" i="2"/>
  <c r="AA58" i="2"/>
  <c r="K47" i="6"/>
  <c r="K103" i="6"/>
  <c r="K19" i="6"/>
  <c r="K75" i="6"/>
  <c r="Y22" i="2"/>
  <c r="M25" i="6"/>
  <c r="M53" i="6"/>
  <c r="M81" i="6"/>
  <c r="M109" i="6"/>
  <c r="N91" i="6"/>
  <c r="N7" i="6"/>
  <c r="N35" i="6"/>
  <c r="N63" i="6"/>
  <c r="K57" i="6"/>
  <c r="K29" i="6"/>
  <c r="K113" i="6"/>
  <c r="K85" i="6"/>
  <c r="K43" i="6"/>
  <c r="K99" i="6"/>
  <c r="K15" i="6"/>
  <c r="K71" i="6"/>
  <c r="Y4" i="2"/>
  <c r="K27" i="6"/>
  <c r="K55" i="6"/>
  <c r="K83" i="6"/>
  <c r="K111" i="6"/>
  <c r="AC47" i="2"/>
  <c r="AC6" i="2"/>
  <c r="K50" i="6"/>
  <c r="G50" i="6" s="1"/>
  <c r="K106" i="6"/>
  <c r="K22" i="6"/>
  <c r="G22" i="6" s="1"/>
  <c r="K78" i="6"/>
  <c r="G78" i="6" s="1"/>
  <c r="N110" i="6"/>
  <c r="N26" i="6"/>
  <c r="N54" i="6"/>
  <c r="N82" i="6"/>
  <c r="N38" i="6"/>
  <c r="N94" i="6"/>
  <c r="N10" i="6"/>
  <c r="N66" i="6"/>
  <c r="O39" i="6"/>
  <c r="O95" i="6"/>
  <c r="O11" i="6"/>
  <c r="O67" i="6"/>
  <c r="N103" i="6"/>
  <c r="N19" i="6"/>
  <c r="N75" i="6"/>
  <c r="N47" i="6"/>
  <c r="M32" i="6"/>
  <c r="M88" i="6"/>
  <c r="M4" i="6"/>
  <c r="M60" i="6"/>
  <c r="O94" i="6"/>
  <c r="O10" i="6"/>
  <c r="O38" i="6"/>
  <c r="O66" i="6"/>
  <c r="L81" i="6"/>
  <c r="L53" i="6"/>
  <c r="L109" i="6"/>
  <c r="L25" i="6"/>
  <c r="M74" i="6"/>
  <c r="M46" i="6"/>
  <c r="M102" i="6"/>
  <c r="M18" i="6"/>
  <c r="I23" i="6"/>
  <c r="I51" i="6"/>
  <c r="I79" i="6"/>
  <c r="I107" i="6"/>
  <c r="K39" i="6"/>
  <c r="G39" i="6" s="1"/>
  <c r="K95" i="6"/>
  <c r="K11" i="6"/>
  <c r="G11" i="6" s="1"/>
  <c r="K67" i="6"/>
  <c r="M57" i="6"/>
  <c r="M113" i="6"/>
  <c r="M85" i="6"/>
  <c r="M29" i="6"/>
  <c r="M31" i="6"/>
  <c r="M59" i="6"/>
  <c r="M87" i="6"/>
  <c r="M3" i="6"/>
  <c r="M111" i="6"/>
  <c r="M83" i="6"/>
  <c r="M27" i="6"/>
  <c r="M55" i="6"/>
  <c r="L89" i="6"/>
  <c r="L5" i="6"/>
  <c r="L61" i="6"/>
  <c r="L33" i="6"/>
  <c r="M69" i="6"/>
  <c r="M97" i="6"/>
  <c r="M13" i="6"/>
  <c r="M41" i="6"/>
  <c r="O44" i="6"/>
  <c r="O16" i="6"/>
  <c r="O72" i="6"/>
  <c r="O100" i="6"/>
  <c r="O101" i="6"/>
  <c r="O17" i="6"/>
  <c r="O45" i="6"/>
  <c r="O73" i="6"/>
  <c r="K92" i="6"/>
  <c r="G92" i="6" s="1"/>
  <c r="J80" i="6"/>
  <c r="J24" i="6"/>
  <c r="J108" i="6"/>
  <c r="J52" i="6"/>
  <c r="G21" i="6"/>
  <c r="I88" i="6"/>
  <c r="I4" i="6"/>
  <c r="I32" i="6"/>
  <c r="G32" i="6" s="1"/>
  <c r="I60" i="6"/>
  <c r="I71" i="6"/>
  <c r="I99" i="6"/>
  <c r="I15" i="6"/>
  <c r="I43" i="6"/>
  <c r="J81" i="6"/>
  <c r="J25" i="6"/>
  <c r="J109" i="6"/>
  <c r="J53" i="6"/>
  <c r="K31" i="6"/>
  <c r="K87" i="6"/>
  <c r="K3" i="6"/>
  <c r="K59" i="6"/>
  <c r="I41" i="6"/>
  <c r="I69" i="6"/>
  <c r="I97" i="6"/>
  <c r="I13" i="6"/>
  <c r="AC70" i="2"/>
  <c r="Y70" i="2"/>
  <c r="AA70" i="2"/>
  <c r="AB70" i="2"/>
  <c r="Y82" i="2"/>
  <c r="AC82" i="2"/>
  <c r="AA82" i="2"/>
  <c r="AB82" i="2"/>
  <c r="AB28" i="2"/>
  <c r="AB8" i="2"/>
  <c r="AB44" i="2"/>
  <c r="AB41" i="2"/>
  <c r="AC13" i="2"/>
  <c r="AC9" i="2"/>
  <c r="AC60" i="2"/>
  <c r="AB22" i="2"/>
  <c r="AB4" i="2"/>
  <c r="AB62" i="2"/>
  <c r="AB42" i="2"/>
  <c r="AA14" i="2"/>
  <c r="AA57" i="2"/>
  <c r="AA55" i="2"/>
  <c r="Y23" i="2"/>
  <c r="Y16" i="2"/>
  <c r="Y49" i="2"/>
  <c r="Y48" i="2"/>
  <c r="AC34" i="2"/>
  <c r="AC53" i="2"/>
  <c r="AC36" i="2"/>
  <c r="AB18" i="2"/>
  <c r="AB17" i="2"/>
  <c r="AB61" i="2"/>
  <c r="AA19" i="2"/>
  <c r="AA27" i="2"/>
  <c r="AA59" i="2"/>
  <c r="AA40" i="2"/>
  <c r="Y14" i="2"/>
  <c r="Y57" i="2"/>
  <c r="Y55" i="2"/>
  <c r="AB25" i="2"/>
  <c r="AB43" i="2"/>
  <c r="AB45" i="2"/>
  <c r="AA7" i="2"/>
  <c r="AC61" i="2"/>
  <c r="AA36" i="2"/>
  <c r="AA62" i="2"/>
  <c r="AA39" i="2"/>
  <c r="Y9" i="2"/>
  <c r="Y31" i="2"/>
  <c r="Y11" i="2"/>
  <c r="AA12" i="2"/>
  <c r="AA30" i="2"/>
  <c r="AA46" i="2"/>
  <c r="AC25" i="2"/>
  <c r="AC43" i="2"/>
  <c r="AC45" i="2"/>
  <c r="AB83" i="2"/>
  <c r="AC66" i="2"/>
  <c r="Y66" i="2"/>
  <c r="AA66" i="2"/>
  <c r="AB66" i="2"/>
  <c r="AB73" i="2"/>
  <c r="Y67" i="2"/>
  <c r="AB67" i="2"/>
  <c r="AA67" i="2"/>
  <c r="AC67" i="2"/>
  <c r="Y81" i="2"/>
  <c r="AA81" i="2"/>
  <c r="AB81" i="2"/>
  <c r="AC81" i="2"/>
  <c r="AB69" i="2"/>
  <c r="AC69" i="2"/>
  <c r="Y69" i="2"/>
  <c r="AA69" i="2"/>
  <c r="Y76" i="2"/>
  <c r="AC76" i="2"/>
  <c r="AA76" i="2"/>
  <c r="AB76" i="2"/>
  <c r="AB13" i="2"/>
  <c r="AB9" i="2"/>
  <c r="AB60" i="2"/>
  <c r="AC29" i="2"/>
  <c r="AC50" i="2"/>
  <c r="AC58" i="2"/>
  <c r="AB31" i="2"/>
  <c r="AB11" i="2"/>
  <c r="AB39" i="2"/>
  <c r="AA26" i="2"/>
  <c r="AA24" i="2"/>
  <c r="AA37" i="2"/>
  <c r="AA38" i="2"/>
  <c r="Y18" i="2"/>
  <c r="Y17" i="2"/>
  <c r="Y61" i="2"/>
  <c r="AC22" i="2"/>
  <c r="AC4" i="2"/>
  <c r="AC62" i="2"/>
  <c r="AC42" i="2"/>
  <c r="AB30" i="2"/>
  <c r="AB46" i="2"/>
  <c r="AA28" i="2"/>
  <c r="AA8" i="2"/>
  <c r="AA44" i="2"/>
  <c r="AA41" i="2"/>
  <c r="Y26" i="2"/>
  <c r="Y24" i="2"/>
  <c r="Y37" i="2"/>
  <c r="Y38" i="2"/>
  <c r="AB14" i="2"/>
  <c r="AB57" i="2"/>
  <c r="AB55" i="2"/>
  <c r="AC16" i="2"/>
  <c r="AB12" i="2"/>
  <c r="AC46" i="2"/>
  <c r="AA42" i="2"/>
  <c r="AA11" i="2"/>
  <c r="Y29" i="2"/>
  <c r="Y50" i="2"/>
  <c r="Y58" i="2"/>
  <c r="Y7" i="2"/>
  <c r="Y64" i="2"/>
  <c r="AA47" i="2"/>
  <c r="AA54" i="2"/>
  <c r="AA48" i="2"/>
  <c r="AC14" i="2"/>
  <c r="AC57" i="2"/>
  <c r="AC55" i="2"/>
  <c r="Y72" i="2"/>
  <c r="AB72" i="2"/>
  <c r="AC72" i="2"/>
  <c r="AA72" i="2"/>
  <c r="Y83" i="2"/>
  <c r="AA73" i="2"/>
  <c r="AC68" i="2"/>
  <c r="AB68" i="2"/>
  <c r="AA68" i="2"/>
  <c r="Y68" i="2"/>
  <c r="Y71" i="2"/>
  <c r="AC71" i="2"/>
  <c r="AA71" i="2"/>
  <c r="AB71" i="2"/>
  <c r="AB29" i="2"/>
  <c r="AB50" i="2"/>
  <c r="AB58" i="2"/>
  <c r="AC19" i="2"/>
  <c r="AC27" i="2"/>
  <c r="AC59" i="2"/>
  <c r="AC40" i="2"/>
  <c r="AB7" i="2"/>
  <c r="AB64" i="2"/>
  <c r="AA5" i="2"/>
  <c r="AA6" i="2"/>
  <c r="AA56" i="2"/>
  <c r="Y30" i="2"/>
  <c r="Y46" i="2"/>
  <c r="AC31" i="2"/>
  <c r="AC11" i="2"/>
  <c r="AC39" i="2"/>
  <c r="AC12" i="2"/>
  <c r="AB15" i="2"/>
  <c r="AB54" i="2"/>
  <c r="AB47" i="2"/>
  <c r="AA13" i="2"/>
  <c r="AA9" i="2"/>
  <c r="AA60" i="2"/>
  <c r="Y5" i="2"/>
  <c r="Y6" i="2"/>
  <c r="Y56" i="2"/>
  <c r="AB26" i="2"/>
  <c r="AB24" i="2"/>
  <c r="AB37" i="2"/>
  <c r="AB38" i="2"/>
  <c r="AC49" i="2"/>
  <c r="AA64" i="2"/>
  <c r="AC18" i="2"/>
  <c r="AA34" i="2"/>
  <c r="AA22" i="2"/>
  <c r="AC54" i="2"/>
  <c r="AC15" i="2"/>
  <c r="Y19" i="2"/>
  <c r="Y27" i="2"/>
  <c r="Y59" i="2"/>
  <c r="Y40" i="2"/>
  <c r="Y34" i="2"/>
  <c r="Y53" i="2"/>
  <c r="Y36" i="2"/>
  <c r="AA23" i="2"/>
  <c r="AA16" i="2"/>
  <c r="AA49" i="2"/>
  <c r="AC37" i="2"/>
  <c r="AC38" i="2"/>
  <c r="Y80" i="2"/>
  <c r="AA80" i="2"/>
  <c r="AB80" i="2"/>
  <c r="AC80" i="2"/>
  <c r="Y73" i="2"/>
  <c r="AA75" i="2"/>
  <c r="Y75" i="2"/>
  <c r="AB75" i="2"/>
  <c r="AC75" i="2"/>
  <c r="AB19" i="2"/>
  <c r="AB27" i="2"/>
  <c r="AB59" i="2"/>
  <c r="AB40" i="2"/>
  <c r="AC28" i="2"/>
  <c r="AC8" i="2"/>
  <c r="AC44" i="2"/>
  <c r="AC41" i="2"/>
  <c r="AB34" i="2"/>
  <c r="AB53" i="2"/>
  <c r="AB36" i="2"/>
  <c r="AA25" i="2"/>
  <c r="AA43" i="2"/>
  <c r="AA45" i="2"/>
  <c r="Y15" i="2"/>
  <c r="Y54" i="2"/>
  <c r="Y47" i="2"/>
  <c r="AC7" i="2"/>
  <c r="AB23" i="2"/>
  <c r="AB16" i="2"/>
  <c r="AB49" i="2"/>
  <c r="AB48" i="2"/>
  <c r="AA29" i="2"/>
  <c r="Y25" i="2"/>
  <c r="Y43" i="2"/>
  <c r="Y45" i="2"/>
  <c r="AB5" i="2"/>
  <c r="AB6" i="2"/>
  <c r="AB56" i="2"/>
  <c r="AC48" i="2"/>
  <c r="AC17" i="2"/>
  <c r="AA53" i="2"/>
  <c r="AC30" i="2"/>
  <c r="AA4" i="2"/>
  <c r="AA31" i="2"/>
  <c r="Y44" i="2"/>
  <c r="Y62" i="2"/>
  <c r="AA61" i="2"/>
  <c r="Y77" i="2"/>
  <c r="AA77" i="2"/>
  <c r="AB77" i="2"/>
  <c r="AC77" i="2"/>
  <c r="AC79" i="2"/>
  <c r="Y79" i="2"/>
  <c r="AB79" i="2"/>
  <c r="AA79" i="2"/>
  <c r="Y78" i="2"/>
  <c r="AA78" i="2"/>
  <c r="AB78" i="2"/>
  <c r="AC78" i="2"/>
  <c r="AC83" i="2"/>
  <c r="AA84" i="2"/>
  <c r="Y84" i="2"/>
  <c r="AB84" i="2"/>
  <c r="AC84" i="2"/>
  <c r="AO23" i="2"/>
  <c r="AN20" i="2"/>
  <c r="AN14" i="2"/>
  <c r="AM17" i="2"/>
  <c r="AN23" i="2"/>
  <c r="AK17" i="2"/>
  <c r="AN17" i="2"/>
  <c r="AO17" i="2"/>
  <c r="AK23" i="2"/>
  <c r="AO14" i="2"/>
  <c r="AK14" i="2"/>
  <c r="AK20" i="2"/>
  <c r="AM23" i="2"/>
  <c r="AM14" i="2"/>
  <c r="AO20" i="2"/>
  <c r="AM20" i="2"/>
  <c r="G67" i="6" l="1"/>
  <c r="G98" i="6"/>
  <c r="G5" i="6"/>
  <c r="G31" i="6"/>
  <c r="G59" i="6"/>
  <c r="G95" i="6"/>
  <c r="G106" i="6"/>
  <c r="G87" i="6"/>
  <c r="G3" i="6"/>
  <c r="G10" i="6"/>
  <c r="G86" i="6"/>
  <c r="G27" i="6"/>
  <c r="G99" i="6"/>
  <c r="G29" i="6"/>
  <c r="G19" i="6"/>
  <c r="G23" i="6"/>
  <c r="G108" i="6"/>
  <c r="G30" i="6"/>
  <c r="G16" i="6"/>
  <c r="G6" i="6"/>
  <c r="G28" i="6"/>
  <c r="G13" i="6"/>
  <c r="G93" i="6"/>
  <c r="G74" i="6"/>
  <c r="G54" i="6"/>
  <c r="G88" i="6"/>
  <c r="G109" i="6"/>
  <c r="G63" i="6"/>
  <c r="G89" i="6"/>
  <c r="G94" i="6"/>
  <c r="G17" i="6"/>
  <c r="G96" i="6"/>
  <c r="G111" i="6"/>
  <c r="G43" i="6"/>
  <c r="G57" i="6"/>
  <c r="G103" i="6"/>
  <c r="G107" i="6"/>
  <c r="G38" i="6"/>
  <c r="G24" i="6"/>
  <c r="G8" i="6"/>
  <c r="G44" i="6"/>
  <c r="G34" i="6"/>
  <c r="G56" i="6"/>
  <c r="G41" i="6"/>
  <c r="G9" i="6"/>
  <c r="G46" i="6"/>
  <c r="G82" i="6"/>
  <c r="G2" i="6"/>
  <c r="G81" i="6"/>
  <c r="G7" i="6"/>
  <c r="G45" i="6"/>
  <c r="G64" i="6"/>
  <c r="G12" i="6"/>
  <c r="G83" i="6"/>
  <c r="G71" i="6"/>
  <c r="G85" i="6"/>
  <c r="G47" i="6"/>
  <c r="G79" i="6"/>
  <c r="G52" i="6"/>
  <c r="G72" i="6"/>
  <c r="G84" i="6"/>
  <c r="G69" i="6"/>
  <c r="G37" i="6"/>
  <c r="G14" i="6"/>
  <c r="G18" i="6"/>
  <c r="G26" i="6"/>
  <c r="G66" i="6"/>
  <c r="G25" i="6"/>
  <c r="G91" i="6"/>
  <c r="G33" i="6"/>
  <c r="G73" i="6"/>
  <c r="G4" i="6"/>
  <c r="G40" i="6"/>
  <c r="G55" i="6"/>
  <c r="G15" i="6"/>
  <c r="G113" i="6"/>
  <c r="G75" i="6"/>
  <c r="G51" i="6"/>
  <c r="G80" i="6"/>
  <c r="G60" i="6"/>
  <c r="G100" i="6"/>
  <c r="G112" i="6"/>
  <c r="G97" i="6"/>
  <c r="G65" i="6"/>
  <c r="G70" i="6"/>
  <c r="G102" i="6"/>
  <c r="G110" i="6"/>
  <c r="G36" i="6"/>
  <c r="G53" i="6"/>
  <c r="G35" i="6"/>
  <c r="G61" i="6"/>
  <c r="G101" i="6"/>
  <c r="G58" i="6"/>
  <c r="G68" i="6"/>
</calcChain>
</file>

<file path=xl/sharedStrings.xml><?xml version="1.0" encoding="utf-8"?>
<sst xmlns="http://schemas.openxmlformats.org/spreadsheetml/2006/main" count="12152" uniqueCount="162">
  <si>
    <t>Troides</t>
  </si>
  <si>
    <t>amphrysus-male</t>
  </si>
  <si>
    <t>helena</t>
  </si>
  <si>
    <t>-</t>
  </si>
  <si>
    <t>+</t>
  </si>
  <si>
    <t>Lamproptera</t>
  </si>
  <si>
    <t>Vindula</t>
  </si>
  <si>
    <t>Euploea</t>
  </si>
  <si>
    <t>mulciber-female</t>
  </si>
  <si>
    <t>mulciber-male</t>
  </si>
  <si>
    <t>rhadamanthus</t>
  </si>
  <si>
    <t>Graphium</t>
  </si>
  <si>
    <t>adonarensis</t>
  </si>
  <si>
    <t>Papilio</t>
  </si>
  <si>
    <t>doson</t>
  </si>
  <si>
    <t>agamemnon</t>
  </si>
  <si>
    <t>evemon</t>
  </si>
  <si>
    <t>eurypylus</t>
  </si>
  <si>
    <t>macareus</t>
  </si>
  <si>
    <t>bathycles</t>
  </si>
  <si>
    <t>antiphates</t>
  </si>
  <si>
    <t>Pachliopta</t>
  </si>
  <si>
    <t>Danaus</t>
  </si>
  <si>
    <t>genutia</t>
  </si>
  <si>
    <t>chrysippus</t>
  </si>
  <si>
    <t>Parantica</t>
  </si>
  <si>
    <t>Atrophaneura</t>
  </si>
  <si>
    <t>coon-male</t>
  </si>
  <si>
    <t>nox</t>
  </si>
  <si>
    <t>coon-female</t>
  </si>
  <si>
    <t>paris</t>
  </si>
  <si>
    <t>memnon-male</t>
  </si>
  <si>
    <t>polytes-male</t>
  </si>
  <si>
    <t>peranthus</t>
  </si>
  <si>
    <t>polytes-female</t>
  </si>
  <si>
    <t>nephelus</t>
  </si>
  <si>
    <t>helenus</t>
  </si>
  <si>
    <t>memnon-female</t>
  </si>
  <si>
    <t>karna</t>
  </si>
  <si>
    <t>demolion</t>
  </si>
  <si>
    <t>Euploea, Troides</t>
  </si>
  <si>
    <t>Graphium, Papilio</t>
  </si>
  <si>
    <t>Parantica, Danaus</t>
  </si>
  <si>
    <t>Danaus, Parantica, Euploea</t>
  </si>
  <si>
    <t>Troides, Atrophaneura</t>
  </si>
  <si>
    <t>peranthus, polytes-male</t>
  </si>
  <si>
    <t>peranthus, polytes-female</t>
  </si>
  <si>
    <t>Papilio, Graphium</t>
  </si>
  <si>
    <t>peranthus, nephelus</t>
  </si>
  <si>
    <t>run</t>
  </si>
  <si>
    <t>evemon, adonarensis</t>
  </si>
  <si>
    <t>agamemnon, adonarensis</t>
  </si>
  <si>
    <t>doson, evemon</t>
  </si>
  <si>
    <t>doson, bathycles</t>
  </si>
  <si>
    <t>Pachliopta, Papilio</t>
  </si>
  <si>
    <t>polytes-male, polytes-female</t>
  </si>
  <si>
    <t>polytes-female, polytes-male</t>
  </si>
  <si>
    <t>Genus</t>
  </si>
  <si>
    <t>Species</t>
  </si>
  <si>
    <t>o</t>
  </si>
  <si>
    <t>oo</t>
  </si>
  <si>
    <t>Prediction incorrect</t>
  </si>
  <si>
    <t>Prediction correct</t>
  </si>
  <si>
    <t>Prediction blank</t>
  </si>
  <si>
    <t>Genus correct, species unknown</t>
  </si>
  <si>
    <t>Unknown Genus</t>
  </si>
  <si>
    <t>n</t>
  </si>
  <si>
    <t>Vindula, Danaus</t>
  </si>
  <si>
    <t>adonarensis, agamemnon</t>
  </si>
  <si>
    <t>evemon, bathycles</t>
  </si>
  <si>
    <t>Atrophaneura, Danaus</t>
  </si>
  <si>
    <t>Atrophaneura, Pachliopta</t>
  </si>
  <si>
    <t>polytes-male, helenus</t>
  </si>
  <si>
    <t>bathycles, evemon</t>
  </si>
  <si>
    <t>Euploea, Lamproptera</t>
  </si>
  <si>
    <t>nephelus, polytes-male</t>
  </si>
  <si>
    <t>Euploea, Pachliopta</t>
  </si>
  <si>
    <t>Graphium, Atrophaneura</t>
  </si>
  <si>
    <t>memnon-male, karna</t>
  </si>
  <si>
    <t>antiphates, adonarensis</t>
  </si>
  <si>
    <t>nox, coon-female</t>
  </si>
  <si>
    <t>Both</t>
  </si>
  <si>
    <t>Test</t>
  </si>
  <si>
    <t>N</t>
  </si>
  <si>
    <t>k</t>
  </si>
  <si>
    <t xml:space="preserve">Species </t>
  </si>
  <si>
    <t>gen_e</t>
  </si>
  <si>
    <t>sp_e</t>
  </si>
  <si>
    <t>gen_c</t>
  </si>
  <si>
    <t>sp_c</t>
  </si>
  <si>
    <t>match_g</t>
  </si>
  <si>
    <t>match_s</t>
  </si>
  <si>
    <t>match_b</t>
  </si>
  <si>
    <t>polytes-female, helenus</t>
  </si>
  <si>
    <t>peranthus, paris</t>
  </si>
  <si>
    <t>paris, karna</t>
  </si>
  <si>
    <t>Danaus, Graphium</t>
  </si>
  <si>
    <t>antiphates, agamemnon</t>
  </si>
  <si>
    <t>doson, eurypylus, macareus</t>
  </si>
  <si>
    <t>agamemnon, macareus</t>
  </si>
  <si>
    <t>demolion, peranthus</t>
  </si>
  <si>
    <t>#sp</t>
  </si>
  <si>
    <t>#gen</t>
  </si>
  <si>
    <t>Correct</t>
  </si>
  <si>
    <t>Incorrect</t>
  </si>
  <si>
    <t>Unknown Species</t>
  </si>
  <si>
    <t>k=</t>
  </si>
  <si>
    <t>2</t>
  </si>
  <si>
    <t>5</t>
  </si>
  <si>
    <t>10</t>
  </si>
  <si>
    <t>200</t>
  </si>
  <si>
    <t>201</t>
  </si>
  <si>
    <t>500</t>
  </si>
  <si>
    <t>501</t>
  </si>
  <si>
    <t>502</t>
  </si>
  <si>
    <t>503</t>
  </si>
  <si>
    <t>504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</si>
  <si>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</si>
  <si>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</si>
  <si>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</si>
  <si>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</si>
  <si>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</si>
  <si>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</si>
  <si>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</si>
  <si>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</si>
  <si>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</si>
  <si>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</si>
  <si>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s</t>
  </si>
  <si>
    <t>2002</t>
  </si>
  <si>
    <t>2013</t>
  </si>
  <si>
    <t>5004</t>
  </si>
  <si>
    <t>5015</t>
  </si>
  <si>
    <t>5026</t>
  </si>
  <si>
    <t>5037</t>
  </si>
  <si>
    <t>5048</t>
  </si>
  <si>
    <t>10009</t>
  </si>
  <si>
    <t>100110</t>
  </si>
  <si>
    <t>100211</t>
  </si>
  <si>
    <t>100312</t>
  </si>
  <si>
    <t>100413</t>
  </si>
  <si>
    <t>100514</t>
  </si>
  <si>
    <t>100615</t>
  </si>
  <si>
    <t>100716</t>
  </si>
  <si>
    <t>100817</t>
  </si>
  <si>
    <t>100918</t>
  </si>
  <si>
    <t>%</t>
  </si>
  <si>
    <t>/</t>
  </si>
  <si>
    <t>Ambiguous</t>
  </si>
  <si>
    <t>runID</t>
  </si>
  <si>
    <t>photoID</t>
  </si>
  <si>
    <t>Multiple predictions including correct</t>
  </si>
  <si>
    <t>polytes</t>
  </si>
  <si>
    <t>memnon</t>
  </si>
  <si>
    <t>paris, peranthus</t>
  </si>
  <si>
    <t>demolion, helenus</t>
  </si>
  <si>
    <t>2n</t>
  </si>
  <si>
    <t>2n1</t>
  </si>
  <si>
    <t>2n0</t>
  </si>
  <si>
    <t>reduced data (20-50 n/sp)</t>
  </si>
  <si>
    <t>Original data (5-50 n/species)</t>
  </si>
  <si>
    <t>n individuals/species  vs accuracy</t>
  </si>
  <si>
    <r>
      <t xml:space="preserve">Overall </t>
    </r>
    <r>
      <rPr>
        <sz val="10"/>
        <color theme="1"/>
        <rFont val="Calibri"/>
        <family val="2"/>
        <scheme val="minor"/>
      </rPr>
      <t>(do not 'sort' or 'filter' this table)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</si>
</sst>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249977111117893"/>
      <name val="Calibri"/>
      <scheme val="minor"/>
    </font>
    <font>
      <b/>
      <sz val="11"/>
      <color theme="5"/>
      <name val="Calibri"/>
      <scheme val="minor"/>
    </font>
    <font>
      <b/>
      <i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2" applyNumberFormat="1" applyFont="1" applyFill="1"/>
    <xf numFmtId="0" fontId="0" fillId="0" borderId="0" xfId="0" applyNumberFormat="1" applyFill="1"/>
    <xf numFmtId="9" fontId="5" fillId="0" borderId="0" xfId="1" applyNumberFormat="1" applyFont="1" applyFill="1"/>
    <xf numFmtId="0" fontId="4" fillId="0" borderId="0" xfId="0" applyFont="1" applyFill="1"/>
    <xf numFmtId="9" fontId="0" fillId="0" borderId="0" xfId="1" applyFont="1" applyFill="1"/>
    <xf numFmtId="0" fontId="5" fillId="0" borderId="0" xfId="1" applyNumberFormat="1" applyFont="1" applyFill="1"/>
    <xf numFmtId="0" fontId="0" fillId="0" borderId="0" xfId="0" applyFill="1" applyAlignment="1">
      <alignment horizontal="right"/>
    </xf>
    <xf numFmtId="9" fontId="0" fillId="0" borderId="0" xfId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0" fontId="0" fillId="0" borderId="0" xfId="0" applyNumberFormat="1"/>
    <xf numFmtId="0" fontId="0" fillId="0" borderId="0" xfId="1" applyNumberFormat="1" applyFont="1" applyFill="1"/>
    <xf numFmtId="9" fontId="0" fillId="0" borderId="0" xfId="1" applyNumberFormat="1" applyFont="1" applyFill="1"/>
    <xf numFmtId="164" fontId="0" fillId="0" borderId="0" xfId="1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2" borderId="0" xfId="0" applyFill="1"/>
    <xf numFmtId="0" fontId="6" fillId="0" borderId="0" xfId="0" applyFont="1"/>
    <xf numFmtId="0" fontId="6" fillId="0" borderId="0" xfId="0" applyNumberFormat="1" applyFont="1"/>
    <xf numFmtId="0" fontId="7" fillId="0" borderId="0" xfId="0" applyFont="1"/>
    <xf numFmtId="9" fontId="7" fillId="0" borderId="0" xfId="1" applyFont="1"/>
    <xf numFmtId="0" fontId="8" fillId="0" borderId="0" xfId="0" applyFont="1"/>
    <xf numFmtId="0" fontId="8" fillId="0" borderId="0" xfId="0" applyNumberFormat="1" applyFont="1"/>
    <xf numFmtId="9" fontId="8" fillId="0" borderId="0" xfId="1" applyFont="1"/>
    <xf numFmtId="0" fontId="0" fillId="0" borderId="0" xfId="2" applyNumberFormat="1" applyFont="1" applyFill="1"/>
    <xf numFmtId="0" fontId="0" fillId="2" borderId="0" xfId="0" applyFill="1" applyAlignment="1">
      <alignment horizontal="center" vertical="center"/>
    </xf>
    <xf numFmtId="0" fontId="9" fillId="0" borderId="0" xfId="0" applyNumberFormat="1" applyFont="1"/>
    <xf numFmtId="9" fontId="10" fillId="0" borderId="0" xfId="1" applyFont="1"/>
    <xf numFmtId="0" fontId="10" fillId="0" borderId="0" xfId="0" applyNumberFormat="1" applyFont="1"/>
    <xf numFmtId="9" fontId="11" fillId="0" borderId="0" xfId="1" applyNumberFormat="1" applyFont="1"/>
    <xf numFmtId="0" fontId="2" fillId="0" borderId="0" xfId="0" applyNumberFormat="1" applyFont="1" applyAlignment="1">
      <alignment vertical="center"/>
    </xf>
    <xf numFmtId="9" fontId="0" fillId="0" borderId="0" xfId="0" applyNumberFormat="1" applyFill="1"/>
    <xf numFmtId="0" fontId="0" fillId="0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4" fillId="2" borderId="0" xfId="0" applyFont="1" applyFill="1"/>
    <xf numFmtId="0" fontId="14" fillId="0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8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696B"/>
      <color rgb="FF63BE7B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Genus and species combined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2118485189351E-2"/>
          <c:y val="0.12683216681248177"/>
          <c:w val="0.86855818022747155"/>
          <c:h val="0.69709098862642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Summary!$AE$14:$AF$14</c:f>
              <c:strCache>
                <c:ptCount val="2"/>
                <c:pt idx="0">
                  <c:v>k=</c:v>
                </c:pt>
                <c:pt idx="1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Summary!$AK$14:$AO$14</c:f>
              <c:numCache>
                <c:formatCode>0.0%</c:formatCode>
                <c:ptCount val="5"/>
                <c:pt idx="0" formatCode="0%">
                  <c:v>0.56771545827633374</c:v>
                </c:pt>
                <c:pt idx="1">
                  <c:v>6.8399452804377564E-3</c:v>
                </c:pt>
                <c:pt idx="2" formatCode="0%">
                  <c:v>0.17783857729138167</c:v>
                </c:pt>
                <c:pt idx="3" formatCode="0%">
                  <c:v>0.20793433652530779</c:v>
                </c:pt>
                <c:pt idx="4">
                  <c:v>3.9671682626538987E-2</c:v>
                </c:pt>
              </c:numCache>
            </c:numRef>
          </c:val>
        </c:ser>
        <c:ser>
          <c:idx val="1"/>
          <c:order val="1"/>
          <c:tx>
            <c:strRef>
              <c:f>Summary!$AE$17:$AF$17</c:f>
              <c:strCache>
                <c:ptCount val="2"/>
                <c:pt idx="0">
                  <c:v>k=</c:v>
                </c:pt>
                <c:pt idx="1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Summary!$AK$17:$AO$17</c:f>
              <c:numCache>
                <c:formatCode>0.0%</c:formatCode>
                <c:ptCount val="5"/>
                <c:pt idx="0" formatCode="0%">
                  <c:v>0.65560165975103735</c:v>
                </c:pt>
                <c:pt idx="1">
                  <c:v>1.1065006915629323E-2</c:v>
                </c:pt>
                <c:pt idx="2" formatCode="0%">
                  <c:v>0.1590594744121715</c:v>
                </c:pt>
                <c:pt idx="3" formatCode="0%">
                  <c:v>0.14246196403872752</c:v>
                </c:pt>
                <c:pt idx="4">
                  <c:v>3.18118948824343E-2</c:v>
                </c:pt>
              </c:numCache>
            </c:numRef>
          </c:val>
        </c:ser>
        <c:ser>
          <c:idx val="2"/>
          <c:order val="2"/>
          <c:tx>
            <c:strRef>
              <c:f>Summary!$AE$20:$AF$20</c:f>
              <c:strCache>
                <c:ptCount val="2"/>
                <c:pt idx="0">
                  <c:v>k=</c:v>
                </c:pt>
                <c:pt idx="1">
                  <c:v>10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Summary!$AK$20:$AO$20</c:f>
              <c:numCache>
                <c:formatCode>0.0%</c:formatCode>
                <c:ptCount val="5"/>
                <c:pt idx="0" formatCode="0%">
                  <c:v>0.70156249999999998</c:v>
                </c:pt>
                <c:pt idx="1">
                  <c:v>1.2500000000000001E-2</c:v>
                </c:pt>
                <c:pt idx="2" formatCode="0%">
                  <c:v>0.11874999999999999</c:v>
                </c:pt>
                <c:pt idx="3" formatCode="0%">
                  <c:v>0.13750000000000001</c:v>
                </c:pt>
                <c:pt idx="4">
                  <c:v>2.9687499999999999E-2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46265712"/>
        <c:axId val="1346266800"/>
      </c:barChart>
      <c:catAx>
        <c:axId val="1346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6800"/>
        <c:crosses val="autoZero"/>
        <c:auto val="1"/>
        <c:lblAlgn val="ctr"/>
        <c:lblOffset val="100"/>
        <c:noMultiLvlLbl val="0"/>
      </c:catAx>
      <c:valAx>
        <c:axId val="13462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144873213162399"/>
          <c:y val="0.23021807995834284"/>
          <c:w val="0.21081573067829332"/>
          <c:h val="5.65330739084065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Genus and species separately 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2118485189351E-2"/>
          <c:y val="0.12683216681248177"/>
          <c:w val="0.86855818022747155"/>
          <c:h val="0.69709098862642171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Summary!$AE$12:$AG$12</c:f>
              <c:strCache>
                <c:ptCount val="3"/>
                <c:pt idx="0">
                  <c:v>k=</c:v>
                </c:pt>
                <c:pt idx="1">
                  <c:v>2</c:v>
                </c:pt>
                <c:pt idx="2">
                  <c:v>Genus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(Summary!$AK$9:$AM$9,Summary!$AO$9)</c:f>
              <c:strCache>
                <c:ptCount val="4"/>
                <c:pt idx="0">
                  <c:v>Correct</c:v>
                </c:pt>
                <c:pt idx="1">
                  <c:v>Ambiguous</c:v>
                </c:pt>
                <c:pt idx="2">
                  <c:v>Unknown Species</c:v>
                </c:pt>
                <c:pt idx="3">
                  <c:v>Incorrect</c:v>
                </c:pt>
              </c:strCache>
            </c:strRef>
          </c:cat>
          <c:val>
            <c:numRef>
              <c:f>Summary!$AK$12:$AM$12</c:f>
              <c:numCache>
                <c:formatCode>0.0%</c:formatCode>
                <c:ptCount val="3"/>
                <c:pt idx="0" formatCode="0%">
                  <c:v>0.77291381668946646</c:v>
                </c:pt>
                <c:pt idx="1">
                  <c:v>1.094391244870041E-2</c:v>
                </c:pt>
              </c:numCache>
            </c:numRef>
          </c:val>
        </c:ser>
        <c:ser>
          <c:idx val="4"/>
          <c:order val="1"/>
          <c:tx>
            <c:strRef>
              <c:f>Summary!$AE$15:$AG$15</c:f>
              <c:strCache>
                <c:ptCount val="3"/>
                <c:pt idx="0">
                  <c:v>k=</c:v>
                </c:pt>
                <c:pt idx="1">
                  <c:v>5</c:v>
                </c:pt>
                <c:pt idx="2">
                  <c:v>Genus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(Summary!$AK$9:$AM$9,Summary!$AO$9)</c:f>
              <c:strCache>
                <c:ptCount val="4"/>
                <c:pt idx="0">
                  <c:v>Correct</c:v>
                </c:pt>
                <c:pt idx="1">
                  <c:v>Ambiguous</c:v>
                </c:pt>
                <c:pt idx="2">
                  <c:v>Unknown Species</c:v>
                </c:pt>
                <c:pt idx="3">
                  <c:v>Incorrect</c:v>
                </c:pt>
              </c:strCache>
            </c:strRef>
          </c:cat>
          <c:val>
            <c:numRef>
              <c:f>(Summary!$AK$15:$AM$15,Summary!$AO$15)</c:f>
              <c:numCache>
                <c:formatCode>0.0%</c:formatCode>
                <c:ptCount val="4"/>
                <c:pt idx="0" formatCode="0%">
                  <c:v>0.83955739972337484</c:v>
                </c:pt>
                <c:pt idx="1">
                  <c:v>9.6818810511756573E-3</c:v>
                </c:pt>
                <c:pt idx="3">
                  <c:v>8.2987551867219917E-3</c:v>
                </c:pt>
              </c:numCache>
            </c:numRef>
          </c:val>
        </c:ser>
        <c:ser>
          <c:idx val="5"/>
          <c:order val="2"/>
          <c:tx>
            <c:strRef>
              <c:f>Summary!$AE$18:$AG$18</c:f>
              <c:strCache>
                <c:ptCount val="3"/>
                <c:pt idx="0">
                  <c:v>k=</c:v>
                </c:pt>
                <c:pt idx="1">
                  <c:v>10</c:v>
                </c:pt>
                <c:pt idx="2">
                  <c:v>Genus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(Summary!$AK$9:$AM$9,Summary!$AO$9)</c:f>
              <c:strCache>
                <c:ptCount val="4"/>
                <c:pt idx="0">
                  <c:v>Correct</c:v>
                </c:pt>
                <c:pt idx="1">
                  <c:v>Ambiguous</c:v>
                </c:pt>
                <c:pt idx="2">
                  <c:v>Unknown Species</c:v>
                </c:pt>
                <c:pt idx="3">
                  <c:v>Incorrect</c:v>
                </c:pt>
              </c:strCache>
            </c:strRef>
          </c:cat>
          <c:val>
            <c:numRef>
              <c:f>(Summary!$AK$18:$AM$18,Summary!$AO$18)</c:f>
              <c:numCache>
                <c:formatCode>0.0%</c:formatCode>
                <c:ptCount val="4"/>
                <c:pt idx="0" formatCode="0%">
                  <c:v>0.84843749999999996</c:v>
                </c:pt>
                <c:pt idx="1">
                  <c:v>1.5625000000000001E-3</c:v>
                </c:pt>
                <c:pt idx="3">
                  <c:v>9.3749999999999997E-3</c:v>
                </c:pt>
              </c:numCache>
            </c:numRef>
          </c:val>
        </c:ser>
        <c:ser>
          <c:idx val="0"/>
          <c:order val="3"/>
          <c:tx>
            <c:strRef>
              <c:f>Summary!$AE$13:$AG$13</c:f>
              <c:strCache>
                <c:ptCount val="3"/>
                <c:pt idx="0">
                  <c:v>k=</c:v>
                </c:pt>
                <c:pt idx="1">
                  <c:v>2</c:v>
                </c:pt>
                <c:pt idx="2">
                  <c:v>Species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(Summary!$AK$9:$AM$9,Summary!$AO$9)</c:f>
              <c:strCache>
                <c:ptCount val="4"/>
                <c:pt idx="0">
                  <c:v>Correct</c:v>
                </c:pt>
                <c:pt idx="1">
                  <c:v>Ambiguous</c:v>
                </c:pt>
                <c:pt idx="2">
                  <c:v>Unknown Species</c:v>
                </c:pt>
                <c:pt idx="3">
                  <c:v>Incorrect</c:v>
                </c:pt>
              </c:strCache>
            </c:strRef>
          </c:cat>
          <c:val>
            <c:numRef>
              <c:f>(Summary!$AK$13:$AM$13,Summary!$AO$13)</c:f>
              <c:numCache>
                <c:formatCode>0.0%</c:formatCode>
                <c:ptCount val="4"/>
                <c:pt idx="0" formatCode="0%">
                  <c:v>0.72294372294372289</c:v>
                </c:pt>
                <c:pt idx="1">
                  <c:v>1.0101010101010102E-2</c:v>
                </c:pt>
                <c:pt idx="2" formatCode="0%">
                  <c:v>0.22943722943722944</c:v>
                </c:pt>
                <c:pt idx="3">
                  <c:v>3.751803751803752E-2</c:v>
                </c:pt>
              </c:numCache>
            </c:numRef>
          </c:val>
        </c:ser>
        <c:ser>
          <c:idx val="1"/>
          <c:order val="4"/>
          <c:tx>
            <c:strRef>
              <c:f>Summary!$AE$16:$AG$16</c:f>
              <c:strCache>
                <c:ptCount val="3"/>
                <c:pt idx="0">
                  <c:v>k=</c:v>
                </c:pt>
                <c:pt idx="1">
                  <c:v>5</c:v>
                </c:pt>
                <c:pt idx="2">
                  <c:v>Species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(Summary!$AK$9:$AM$9,Summary!$AO$9)</c:f>
              <c:strCache>
                <c:ptCount val="4"/>
                <c:pt idx="0">
                  <c:v>Correct</c:v>
                </c:pt>
                <c:pt idx="1">
                  <c:v>Ambiguous</c:v>
                </c:pt>
                <c:pt idx="2">
                  <c:v>Unknown Species</c:v>
                </c:pt>
                <c:pt idx="3">
                  <c:v>Incorrect</c:v>
                </c:pt>
              </c:strCache>
            </c:strRef>
          </c:cat>
          <c:val>
            <c:numRef>
              <c:f>(Summary!$AK$16:$AM$16,Summary!$AO$16)</c:f>
              <c:numCache>
                <c:formatCode>0.0%</c:formatCode>
                <c:ptCount val="4"/>
                <c:pt idx="0" formatCode="0%">
                  <c:v>0.76642335766423353</c:v>
                </c:pt>
                <c:pt idx="1">
                  <c:v>1.3138686131386862E-2</c:v>
                </c:pt>
                <c:pt idx="2" formatCode="0%">
                  <c:v>0.19562043795620437</c:v>
                </c:pt>
                <c:pt idx="3">
                  <c:v>2.4817518248175182E-2</c:v>
                </c:pt>
              </c:numCache>
            </c:numRef>
          </c:val>
        </c:ser>
        <c:ser>
          <c:idx val="2"/>
          <c:order val="5"/>
          <c:tx>
            <c:strRef>
              <c:f>Summary!$AE$19:$AG$19</c:f>
              <c:strCache>
                <c:ptCount val="3"/>
                <c:pt idx="0">
                  <c:v>k=</c:v>
                </c:pt>
                <c:pt idx="1">
                  <c:v>10</c:v>
                </c:pt>
                <c:pt idx="2">
                  <c:v>Species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(Summary!$AK$9:$AM$9,Summary!$AO$9)</c:f>
              <c:strCache>
                <c:ptCount val="4"/>
                <c:pt idx="0">
                  <c:v>Correct</c:v>
                </c:pt>
                <c:pt idx="1">
                  <c:v>Ambiguous</c:v>
                </c:pt>
                <c:pt idx="2">
                  <c:v>Unknown Species</c:v>
                </c:pt>
                <c:pt idx="3">
                  <c:v>Incorrect</c:v>
                </c:pt>
              </c:strCache>
            </c:strRef>
          </c:cat>
          <c:val>
            <c:numRef>
              <c:f>(Summary!$AK$19:$AM$19,Summary!$AO$19)</c:f>
              <c:numCache>
                <c:formatCode>0.0%</c:formatCode>
                <c:ptCount val="4"/>
                <c:pt idx="0" formatCode="0%">
                  <c:v>0.82006369426751591</c:v>
                </c:pt>
                <c:pt idx="1">
                  <c:v>1.9108280254777069E-2</c:v>
                </c:pt>
                <c:pt idx="2" formatCode="0%">
                  <c:v>0.14012738853503184</c:v>
                </c:pt>
                <c:pt idx="3">
                  <c:v>2.0700636942675158E-2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46259728"/>
        <c:axId val="1346260272"/>
      </c:barChart>
      <c:catAx>
        <c:axId val="1346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0272"/>
        <c:crosses val="autoZero"/>
        <c:auto val="1"/>
        <c:lblAlgn val="ctr"/>
        <c:lblOffset val="100"/>
        <c:noMultiLvlLbl val="0"/>
      </c:catAx>
      <c:valAx>
        <c:axId val="13462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20906271013637"/>
          <c:y val="0.17661672578554866"/>
          <c:w val="0.44222068935597925"/>
          <c:h val="0.1637357822539949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'(calculations)'!$H$30:$H$57</c:f>
              <c:numCache>
                <c:formatCode>General</c:formatCode>
                <c:ptCount val="28"/>
                <c:pt idx="0">
                  <c:v>41.176470588235297</c:v>
                </c:pt>
                <c:pt idx="1">
                  <c:v>41.176470588235297</c:v>
                </c:pt>
                <c:pt idx="2">
                  <c:v>41.176470588235297</c:v>
                </c:pt>
                <c:pt idx="3">
                  <c:v>41.176470588235297</c:v>
                </c:pt>
                <c:pt idx="4">
                  <c:v>41.176470588235297</c:v>
                </c:pt>
                <c:pt idx="5">
                  <c:v>41.176470588235297</c:v>
                </c:pt>
                <c:pt idx="6">
                  <c:v>41.176470588235297</c:v>
                </c:pt>
                <c:pt idx="7">
                  <c:v>35.411764705882355</c:v>
                </c:pt>
                <c:pt idx="8">
                  <c:v>28.823529411764707</c:v>
                </c:pt>
                <c:pt idx="9">
                  <c:v>23.882352941176471</c:v>
                </c:pt>
                <c:pt idx="10">
                  <c:v>23.058823529411764</c:v>
                </c:pt>
                <c:pt idx="11">
                  <c:v>22.235294117647058</c:v>
                </c:pt>
                <c:pt idx="12">
                  <c:v>21.411764705882351</c:v>
                </c:pt>
                <c:pt idx="13">
                  <c:v>19.764705882352942</c:v>
                </c:pt>
                <c:pt idx="14">
                  <c:v>18.117647058823529</c:v>
                </c:pt>
                <c:pt idx="15">
                  <c:v>14</c:v>
                </c:pt>
                <c:pt idx="16">
                  <c:v>13.176470588235293</c:v>
                </c:pt>
                <c:pt idx="17">
                  <c:v>9.0588235294117645</c:v>
                </c:pt>
                <c:pt idx="18">
                  <c:v>2</c:v>
                </c:pt>
                <c:pt idx="19">
                  <c:v>2</c:v>
                </c:pt>
                <c:pt idx="20">
                  <c:v>3.5714285714285716</c:v>
                </c:pt>
                <c:pt idx="21">
                  <c:v>3.5714285714285716</c:v>
                </c:pt>
                <c:pt idx="22">
                  <c:v>4.2857142857142856</c:v>
                </c:pt>
                <c:pt idx="23">
                  <c:v>5</c:v>
                </c:pt>
                <c:pt idx="24">
                  <c:v>5</c:v>
                </c:pt>
                <c:pt idx="25">
                  <c:v>6.4285714285714288</c:v>
                </c:pt>
                <c:pt idx="26">
                  <c:v>6.4285714285714288</c:v>
                </c:pt>
                <c:pt idx="27">
                  <c:v>6.4285714285714288</c:v>
                </c:pt>
              </c:numCache>
            </c:numRef>
          </c:xVal>
          <c:yVal>
            <c:numRef>
              <c:f>'(calculations)'!$G$30:$G$57</c:f>
              <c:numCache>
                <c:formatCode>0%</c:formatCode>
                <c:ptCount val="28"/>
                <c:pt idx="0">
                  <c:v>0.7247058823529412</c:v>
                </c:pt>
                <c:pt idx="1">
                  <c:v>0.71411764705882352</c:v>
                </c:pt>
                <c:pt idx="2">
                  <c:v>0.80588235294117649</c:v>
                </c:pt>
                <c:pt idx="3">
                  <c:v>0.83058823529411785</c:v>
                </c:pt>
                <c:pt idx="4">
                  <c:v>0.92470588235294127</c:v>
                </c:pt>
                <c:pt idx="5">
                  <c:v>0.90705882352941192</c:v>
                </c:pt>
                <c:pt idx="6">
                  <c:v>0.56117647058823539</c:v>
                </c:pt>
                <c:pt idx="7">
                  <c:v>0.64121254562431029</c:v>
                </c:pt>
                <c:pt idx="8">
                  <c:v>0.62883780963365743</c:v>
                </c:pt>
                <c:pt idx="9">
                  <c:v>0.68347338935574231</c:v>
                </c:pt>
                <c:pt idx="10">
                  <c:v>0.90560224089635843</c:v>
                </c:pt>
                <c:pt idx="11">
                  <c:v>0.36106442577030817</c:v>
                </c:pt>
                <c:pt idx="12">
                  <c:v>0.73200757575757569</c:v>
                </c:pt>
                <c:pt idx="13">
                  <c:v>0.73333333333333339</c:v>
                </c:pt>
                <c:pt idx="14">
                  <c:v>0.52490530303030303</c:v>
                </c:pt>
                <c:pt idx="15">
                  <c:v>0.32434640522875818</c:v>
                </c:pt>
                <c:pt idx="16">
                  <c:v>0.5220588235294118</c:v>
                </c:pt>
                <c:pt idx="17">
                  <c:v>7.4999999999999997E-2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0.38888888888888884</c:v>
                </c:pt>
                <c:pt idx="22">
                  <c:v>0</c:v>
                </c:pt>
                <c:pt idx="23">
                  <c:v>0.4642857142857143</c:v>
                </c:pt>
                <c:pt idx="24">
                  <c:v>0.59722222222222221</c:v>
                </c:pt>
                <c:pt idx="25">
                  <c:v>0</c:v>
                </c:pt>
                <c:pt idx="26">
                  <c:v>0</c:v>
                </c:pt>
                <c:pt idx="27">
                  <c:v>0.30714285714285711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19664"/>
        <c:axId val="1383620208"/>
      </c:scatterChart>
      <c:valAx>
        <c:axId val="13836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</a:t>
                </a:r>
                <a:r>
                  <a:rPr lang="en-GB" baseline="0"/>
                  <a:t> individuals in training data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20208"/>
        <c:crosses val="autoZero"/>
        <c:crossBetween val="midCat"/>
      </c:valAx>
      <c:valAx>
        <c:axId val="13836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'(calculations)'!$H$2:$H$29</c:f>
              <c:numCache>
                <c:formatCode>General</c:formatCode>
                <c:ptCount val="28"/>
                <c:pt idx="0">
                  <c:v>41.176470588235297</c:v>
                </c:pt>
                <c:pt idx="1">
                  <c:v>41.176470588235297</c:v>
                </c:pt>
                <c:pt idx="2">
                  <c:v>41.176470588235297</c:v>
                </c:pt>
                <c:pt idx="3">
                  <c:v>41.176470588235297</c:v>
                </c:pt>
                <c:pt idx="4">
                  <c:v>41.176470588235297</c:v>
                </c:pt>
                <c:pt idx="5">
                  <c:v>41.176470588235297</c:v>
                </c:pt>
                <c:pt idx="6">
                  <c:v>41.176470588235297</c:v>
                </c:pt>
                <c:pt idx="7">
                  <c:v>35.411764705882355</c:v>
                </c:pt>
                <c:pt idx="8">
                  <c:v>28.823529411764707</c:v>
                </c:pt>
                <c:pt idx="9">
                  <c:v>23.882352941176471</c:v>
                </c:pt>
                <c:pt idx="10">
                  <c:v>23.058823529411764</c:v>
                </c:pt>
                <c:pt idx="11">
                  <c:v>22.235294117647058</c:v>
                </c:pt>
                <c:pt idx="12">
                  <c:v>21.411764705882351</c:v>
                </c:pt>
                <c:pt idx="13">
                  <c:v>19.764705882352942</c:v>
                </c:pt>
                <c:pt idx="14">
                  <c:v>18.117647058823529</c:v>
                </c:pt>
                <c:pt idx="15">
                  <c:v>14</c:v>
                </c:pt>
                <c:pt idx="16">
                  <c:v>13.176470588235293</c:v>
                </c:pt>
                <c:pt idx="17">
                  <c:v>9.0588235294117645</c:v>
                </c:pt>
                <c:pt idx="18">
                  <c:v>2</c:v>
                </c:pt>
                <c:pt idx="19">
                  <c:v>2</c:v>
                </c:pt>
                <c:pt idx="20">
                  <c:v>3.5714285714285716</c:v>
                </c:pt>
                <c:pt idx="21">
                  <c:v>3.5714285714285716</c:v>
                </c:pt>
                <c:pt idx="22">
                  <c:v>4.2857142857142856</c:v>
                </c:pt>
                <c:pt idx="23">
                  <c:v>5</c:v>
                </c:pt>
                <c:pt idx="24">
                  <c:v>5</c:v>
                </c:pt>
                <c:pt idx="25">
                  <c:v>6.4285714285714288</c:v>
                </c:pt>
                <c:pt idx="26">
                  <c:v>6.4285714285714288</c:v>
                </c:pt>
                <c:pt idx="27">
                  <c:v>6.4285714285714288</c:v>
                </c:pt>
              </c:numCache>
            </c:numRef>
          </c:xVal>
          <c:yVal>
            <c:numRef>
              <c:f>'(calculations)'!$G$2:$G$29</c:f>
              <c:numCache>
                <c:formatCode>0%</c:formatCode>
                <c:ptCount val="28"/>
                <c:pt idx="0">
                  <c:v>1.1764705882352941E-2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3.0588235294117649E-2</c:v>
                </c:pt>
                <c:pt idx="7">
                  <c:v>1.7507002801120448E-2</c:v>
                </c:pt>
                <c:pt idx="8">
                  <c:v>1.4705882352941176E-2</c:v>
                </c:pt>
                <c:pt idx="9">
                  <c:v>0</c:v>
                </c:pt>
                <c:pt idx="10">
                  <c:v>0</c:v>
                </c:pt>
                <c:pt idx="11">
                  <c:v>0.20096961861667742</c:v>
                </c:pt>
                <c:pt idx="12">
                  <c:v>3.3333333333333333E-2</c:v>
                </c:pt>
                <c:pt idx="13">
                  <c:v>5.0980392156862744E-2</c:v>
                </c:pt>
                <c:pt idx="14">
                  <c:v>5.2556818181818184E-2</c:v>
                </c:pt>
                <c:pt idx="15">
                  <c:v>7.9248366013071905E-2</c:v>
                </c:pt>
                <c:pt idx="16">
                  <c:v>0</c:v>
                </c:pt>
                <c:pt idx="17">
                  <c:v>0.20624999999999999</c:v>
                </c:pt>
                <c:pt idx="18">
                  <c:v>0</c:v>
                </c:pt>
                <c:pt idx="19">
                  <c:v>0.25</c:v>
                </c:pt>
                <c:pt idx="20">
                  <c:v>0.19047619047619047</c:v>
                </c:pt>
                <c:pt idx="21">
                  <c:v>0</c:v>
                </c:pt>
                <c:pt idx="22">
                  <c:v>0.14285714285714285</c:v>
                </c:pt>
                <c:pt idx="23">
                  <c:v>0</c:v>
                </c:pt>
                <c:pt idx="24">
                  <c:v>5.5555555555555552E-2</c:v>
                </c:pt>
                <c:pt idx="25">
                  <c:v>0.44285714285714289</c:v>
                </c:pt>
                <c:pt idx="26">
                  <c:v>7.1428571428571425E-2</c:v>
                </c:pt>
                <c:pt idx="27">
                  <c:v>0.17857142857142858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15856"/>
        <c:axId val="1383626736"/>
      </c:scatterChart>
      <c:valAx>
        <c:axId val="13836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</a:t>
                </a:r>
                <a:r>
                  <a:rPr lang="en-GB" baseline="0"/>
                  <a:t> individuals in training data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26736"/>
        <c:crosses val="autoZero"/>
        <c:crossBetween val="midCat"/>
      </c:valAx>
      <c:valAx>
        <c:axId val="13836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2118485189351E-2"/>
          <c:y val="0.12683216681248177"/>
          <c:w val="0.86855818022747155"/>
          <c:h val="0.69709098862642171"/>
        </c:manualLayout>
      </c:layout>
      <c:barChart>
        <c:barDir val="col"/>
        <c:grouping val="clustered"/>
        <c:varyColors val="0"/>
        <c:ser>
          <c:idx val="0"/>
          <c:order val="0"/>
          <c:tx>
            <c:v>original set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Summary!$AK$9:$AO$9</c15:sqref>
                  </c15:fullRef>
                </c:ext>
              </c:extLst>
              <c:f>(Summary!$AK$9,Summary!$AM$9:$AO$9)</c:f>
              <c:strCache>
                <c:ptCount val="4"/>
                <c:pt idx="0">
                  <c:v>Correct</c:v>
                </c:pt>
                <c:pt idx="1">
                  <c:v>Unknown Species</c:v>
                </c:pt>
                <c:pt idx="2">
                  <c:v>Unknown Genus</c:v>
                </c:pt>
                <c:pt idx="3">
                  <c:v>Incorrect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Summary!$AK$14:$AO$14</c15:sqref>
                  </c15:fullRef>
                </c:ext>
              </c:extLst>
              <c:f>(Summary!$AK$14,Summary!$AM$14:$AO$14)</c:f>
              <c:numCache>
                <c:formatCode>0.0%</c:formatCode>
                <c:ptCount val="4"/>
                <c:pt idx="0" formatCode="0%">
                  <c:v>0.56771545827633374</c:v>
                </c:pt>
                <c:pt idx="1" formatCode="0%">
                  <c:v>0.17783857729138167</c:v>
                </c:pt>
                <c:pt idx="2" formatCode="0%">
                  <c:v>0.20793433652530779</c:v>
                </c:pt>
                <c:pt idx="3">
                  <c:v>3.9671682626538987E-2</c:v>
                </c:pt>
              </c:numCache>
            </c:numRef>
          </c:val>
        </c:ser>
        <c:ser>
          <c:idx val="3"/>
          <c:order val="1"/>
          <c:tx>
            <c:v>reduced set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Summary!$AK$9:$AO$9</c15:sqref>
                  </c15:fullRef>
                </c:ext>
              </c:extLst>
              <c:f>(Summary!$AK$9,Summary!$AM$9:$AO$9)</c:f>
              <c:strCache>
                <c:ptCount val="4"/>
                <c:pt idx="0">
                  <c:v>Correct</c:v>
                </c:pt>
                <c:pt idx="1">
                  <c:v>Unknown Species</c:v>
                </c:pt>
                <c:pt idx="2">
                  <c:v>Unknown Genus</c:v>
                </c:pt>
                <c:pt idx="3">
                  <c:v>Incorrect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Summary!$AK$23:$AO$23</c15:sqref>
                  </c15:fullRef>
                </c:ext>
              </c:extLst>
              <c:f>(Summary!$AK$23,Summary!$AM$23:$AO$23)</c:f>
              <c:numCache>
                <c:formatCode>0.0%</c:formatCode>
                <c:ptCount val="4"/>
                <c:pt idx="0" formatCode="0%">
                  <c:v>0.75862068965517238</c:v>
                </c:pt>
                <c:pt idx="1" formatCode="0%">
                  <c:v>8.5385878489326772E-2</c:v>
                </c:pt>
                <c:pt idx="2" formatCode="0%">
                  <c:v>0.12315270935960591</c:v>
                </c:pt>
                <c:pt idx="3">
                  <c:v>2.7914614121510674E-2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83613136"/>
        <c:axId val="1383627280"/>
      </c:barChart>
      <c:catAx>
        <c:axId val="13836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27280"/>
        <c:crosses val="autoZero"/>
        <c:auto val="1"/>
        <c:lblAlgn val="ctr"/>
        <c:lblOffset val="100"/>
        <c:noMultiLvlLbl val="0"/>
      </c:catAx>
      <c:valAx>
        <c:axId val="1383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88588262851771"/>
          <c:y val="0.23021807995834284"/>
          <c:w val="0.54111411737148241"/>
          <c:h val="0.157802597059913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'(calculations)'!$H$2:$H$29</c:f>
              <c:numCache>
                <c:formatCode>General</c:formatCode>
                <c:ptCount val="28"/>
                <c:pt idx="0">
                  <c:v>41.176470588235297</c:v>
                </c:pt>
                <c:pt idx="1">
                  <c:v>41.176470588235297</c:v>
                </c:pt>
                <c:pt idx="2">
                  <c:v>41.176470588235297</c:v>
                </c:pt>
                <c:pt idx="3">
                  <c:v>41.176470588235297</c:v>
                </c:pt>
                <c:pt idx="4">
                  <c:v>41.176470588235297</c:v>
                </c:pt>
                <c:pt idx="5">
                  <c:v>41.176470588235297</c:v>
                </c:pt>
                <c:pt idx="6">
                  <c:v>41.176470588235297</c:v>
                </c:pt>
                <c:pt idx="7">
                  <c:v>35.411764705882355</c:v>
                </c:pt>
                <c:pt idx="8">
                  <c:v>28.823529411764707</c:v>
                </c:pt>
                <c:pt idx="9">
                  <c:v>23.882352941176471</c:v>
                </c:pt>
                <c:pt idx="10">
                  <c:v>23.058823529411764</c:v>
                </c:pt>
                <c:pt idx="11">
                  <c:v>22.235294117647058</c:v>
                </c:pt>
                <c:pt idx="12">
                  <c:v>21.411764705882351</c:v>
                </c:pt>
                <c:pt idx="13">
                  <c:v>19.764705882352942</c:v>
                </c:pt>
                <c:pt idx="14">
                  <c:v>18.117647058823529</c:v>
                </c:pt>
                <c:pt idx="15">
                  <c:v>14</c:v>
                </c:pt>
                <c:pt idx="16">
                  <c:v>13.176470588235293</c:v>
                </c:pt>
                <c:pt idx="17">
                  <c:v>9.0588235294117645</c:v>
                </c:pt>
                <c:pt idx="18">
                  <c:v>2</c:v>
                </c:pt>
                <c:pt idx="19">
                  <c:v>2</c:v>
                </c:pt>
                <c:pt idx="20">
                  <c:v>3.5714285714285716</c:v>
                </c:pt>
                <c:pt idx="21">
                  <c:v>3.5714285714285716</c:v>
                </c:pt>
                <c:pt idx="22">
                  <c:v>4.2857142857142856</c:v>
                </c:pt>
                <c:pt idx="23">
                  <c:v>5</c:v>
                </c:pt>
                <c:pt idx="24">
                  <c:v>5</c:v>
                </c:pt>
                <c:pt idx="25">
                  <c:v>6.4285714285714288</c:v>
                </c:pt>
                <c:pt idx="26">
                  <c:v>6.4285714285714288</c:v>
                </c:pt>
                <c:pt idx="27">
                  <c:v>6.4285714285714288</c:v>
                </c:pt>
              </c:numCache>
            </c:numRef>
          </c:xVal>
          <c:yVal>
            <c:numRef>
              <c:f>'(calculations)'!$G$2:$G$29</c:f>
              <c:numCache>
                <c:formatCode>0%</c:formatCode>
                <c:ptCount val="28"/>
                <c:pt idx="0">
                  <c:v>1.1764705882352941E-2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3.0588235294117649E-2</c:v>
                </c:pt>
                <c:pt idx="7">
                  <c:v>1.7507002801120448E-2</c:v>
                </c:pt>
                <c:pt idx="8">
                  <c:v>1.4705882352941176E-2</c:v>
                </c:pt>
                <c:pt idx="9">
                  <c:v>0</c:v>
                </c:pt>
                <c:pt idx="10">
                  <c:v>0</c:v>
                </c:pt>
                <c:pt idx="11">
                  <c:v>0.20096961861667742</c:v>
                </c:pt>
                <c:pt idx="12">
                  <c:v>3.3333333333333333E-2</c:v>
                </c:pt>
                <c:pt idx="13">
                  <c:v>5.0980392156862744E-2</c:v>
                </c:pt>
                <c:pt idx="14">
                  <c:v>5.2556818181818184E-2</c:v>
                </c:pt>
                <c:pt idx="15">
                  <c:v>7.9248366013071905E-2</c:v>
                </c:pt>
                <c:pt idx="16">
                  <c:v>0</c:v>
                </c:pt>
                <c:pt idx="17">
                  <c:v>0.20624999999999999</c:v>
                </c:pt>
                <c:pt idx="18">
                  <c:v>0</c:v>
                </c:pt>
                <c:pt idx="19">
                  <c:v>0.25</c:v>
                </c:pt>
                <c:pt idx="20">
                  <c:v>0.19047619047619047</c:v>
                </c:pt>
                <c:pt idx="21">
                  <c:v>0</c:v>
                </c:pt>
                <c:pt idx="22">
                  <c:v>0.14285714285714285</c:v>
                </c:pt>
                <c:pt idx="23">
                  <c:v>0</c:v>
                </c:pt>
                <c:pt idx="24">
                  <c:v>5.5555555555555552E-2</c:v>
                </c:pt>
                <c:pt idx="25">
                  <c:v>0.44285714285714289</c:v>
                </c:pt>
                <c:pt idx="26">
                  <c:v>7.1428571428571425E-2</c:v>
                </c:pt>
                <c:pt idx="27">
                  <c:v>0.17857142857142858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56272"/>
        <c:axId val="1334158448"/>
      </c:scatterChart>
      <c:valAx>
        <c:axId val="13341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</a:t>
                </a:r>
                <a:r>
                  <a:rPr lang="en-GB" baseline="0"/>
                  <a:t> individuals in training data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58448"/>
        <c:crosses val="autoZero"/>
        <c:crossBetween val="midCat"/>
      </c:valAx>
      <c:valAx>
        <c:axId val="13341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'(calculations)'!$H$30:$H$57</c:f>
              <c:numCache>
                <c:formatCode>General</c:formatCode>
                <c:ptCount val="28"/>
                <c:pt idx="0">
                  <c:v>41.176470588235297</c:v>
                </c:pt>
                <c:pt idx="1">
                  <c:v>41.176470588235297</c:v>
                </c:pt>
                <c:pt idx="2">
                  <c:v>41.176470588235297</c:v>
                </c:pt>
                <c:pt idx="3">
                  <c:v>41.176470588235297</c:v>
                </c:pt>
                <c:pt idx="4">
                  <c:v>41.176470588235297</c:v>
                </c:pt>
                <c:pt idx="5">
                  <c:v>41.176470588235297</c:v>
                </c:pt>
                <c:pt idx="6">
                  <c:v>41.176470588235297</c:v>
                </c:pt>
                <c:pt idx="7">
                  <c:v>35.411764705882355</c:v>
                </c:pt>
                <c:pt idx="8">
                  <c:v>28.823529411764707</c:v>
                </c:pt>
                <c:pt idx="9">
                  <c:v>23.882352941176471</c:v>
                </c:pt>
                <c:pt idx="10">
                  <c:v>23.058823529411764</c:v>
                </c:pt>
                <c:pt idx="11">
                  <c:v>22.235294117647058</c:v>
                </c:pt>
                <c:pt idx="12">
                  <c:v>21.411764705882351</c:v>
                </c:pt>
                <c:pt idx="13">
                  <c:v>19.764705882352942</c:v>
                </c:pt>
                <c:pt idx="14">
                  <c:v>18.117647058823529</c:v>
                </c:pt>
                <c:pt idx="15">
                  <c:v>14</c:v>
                </c:pt>
                <c:pt idx="16">
                  <c:v>13.176470588235293</c:v>
                </c:pt>
                <c:pt idx="17">
                  <c:v>9.0588235294117645</c:v>
                </c:pt>
                <c:pt idx="18">
                  <c:v>2</c:v>
                </c:pt>
                <c:pt idx="19">
                  <c:v>2</c:v>
                </c:pt>
                <c:pt idx="20">
                  <c:v>3.5714285714285716</c:v>
                </c:pt>
                <c:pt idx="21">
                  <c:v>3.5714285714285716</c:v>
                </c:pt>
                <c:pt idx="22">
                  <c:v>4.2857142857142856</c:v>
                </c:pt>
                <c:pt idx="23">
                  <c:v>5</c:v>
                </c:pt>
                <c:pt idx="24">
                  <c:v>5</c:v>
                </c:pt>
                <c:pt idx="25">
                  <c:v>6.4285714285714288</c:v>
                </c:pt>
                <c:pt idx="26">
                  <c:v>6.4285714285714288</c:v>
                </c:pt>
                <c:pt idx="27">
                  <c:v>6.4285714285714288</c:v>
                </c:pt>
              </c:numCache>
            </c:numRef>
          </c:xVal>
          <c:yVal>
            <c:numRef>
              <c:f>'(calculations)'!$G$30:$G$57</c:f>
              <c:numCache>
                <c:formatCode>0%</c:formatCode>
                <c:ptCount val="28"/>
                <c:pt idx="0">
                  <c:v>0.7247058823529412</c:v>
                </c:pt>
                <c:pt idx="1">
                  <c:v>0.71411764705882352</c:v>
                </c:pt>
                <c:pt idx="2">
                  <c:v>0.80588235294117649</c:v>
                </c:pt>
                <c:pt idx="3">
                  <c:v>0.83058823529411785</c:v>
                </c:pt>
                <c:pt idx="4">
                  <c:v>0.92470588235294127</c:v>
                </c:pt>
                <c:pt idx="5">
                  <c:v>0.90705882352941192</c:v>
                </c:pt>
                <c:pt idx="6">
                  <c:v>0.56117647058823539</c:v>
                </c:pt>
                <c:pt idx="7">
                  <c:v>0.64121254562431029</c:v>
                </c:pt>
                <c:pt idx="8">
                  <c:v>0.62883780963365743</c:v>
                </c:pt>
                <c:pt idx="9">
                  <c:v>0.68347338935574231</c:v>
                </c:pt>
                <c:pt idx="10">
                  <c:v>0.90560224089635843</c:v>
                </c:pt>
                <c:pt idx="11">
                  <c:v>0.36106442577030817</c:v>
                </c:pt>
                <c:pt idx="12">
                  <c:v>0.73200757575757569</c:v>
                </c:pt>
                <c:pt idx="13">
                  <c:v>0.73333333333333339</c:v>
                </c:pt>
                <c:pt idx="14">
                  <c:v>0.52490530303030303</c:v>
                </c:pt>
                <c:pt idx="15">
                  <c:v>0.32434640522875818</c:v>
                </c:pt>
                <c:pt idx="16">
                  <c:v>0.5220588235294118</c:v>
                </c:pt>
                <c:pt idx="17">
                  <c:v>7.4999999999999997E-2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0.38888888888888884</c:v>
                </c:pt>
                <c:pt idx="22">
                  <c:v>0</c:v>
                </c:pt>
                <c:pt idx="23">
                  <c:v>0.4642857142857143</c:v>
                </c:pt>
                <c:pt idx="24">
                  <c:v>0.59722222222222221</c:v>
                </c:pt>
                <c:pt idx="25">
                  <c:v>0</c:v>
                </c:pt>
                <c:pt idx="26">
                  <c:v>0</c:v>
                </c:pt>
                <c:pt idx="27">
                  <c:v>0.30714285714285711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51376"/>
        <c:axId val="1334151920"/>
      </c:scatterChart>
      <c:valAx>
        <c:axId val="13341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</a:t>
                </a:r>
                <a:r>
                  <a:rPr lang="en-GB" baseline="0"/>
                  <a:t> individuals in training data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51920"/>
        <c:crosses val="autoZero"/>
        <c:crossBetween val="midCat"/>
      </c:valAx>
      <c:valAx>
        <c:axId val="13341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Unknown</a:t>
            </a:r>
            <a:r>
              <a:rPr lang="en-GB" baseline="0"/>
              <a:t> species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'(calculations)'!$H$58:$H$85</c:f>
              <c:numCache>
                <c:formatCode>General</c:formatCode>
                <c:ptCount val="28"/>
                <c:pt idx="0">
                  <c:v>41.176470588235297</c:v>
                </c:pt>
                <c:pt idx="1">
                  <c:v>41.176470588235297</c:v>
                </c:pt>
                <c:pt idx="2">
                  <c:v>41.176470588235297</c:v>
                </c:pt>
                <c:pt idx="3">
                  <c:v>41.176470588235297</c:v>
                </c:pt>
                <c:pt idx="4">
                  <c:v>41.176470588235297</c:v>
                </c:pt>
                <c:pt idx="5">
                  <c:v>41.176470588235297</c:v>
                </c:pt>
                <c:pt idx="6">
                  <c:v>41.176470588235297</c:v>
                </c:pt>
                <c:pt idx="7">
                  <c:v>35.411764705882355</c:v>
                </c:pt>
                <c:pt idx="8">
                  <c:v>28.823529411764707</c:v>
                </c:pt>
                <c:pt idx="9">
                  <c:v>23.882352941176471</c:v>
                </c:pt>
                <c:pt idx="10">
                  <c:v>23.058823529411764</c:v>
                </c:pt>
                <c:pt idx="11">
                  <c:v>22.235294117647058</c:v>
                </c:pt>
                <c:pt idx="12">
                  <c:v>21.411764705882351</c:v>
                </c:pt>
                <c:pt idx="13">
                  <c:v>19.764705882352942</c:v>
                </c:pt>
                <c:pt idx="14">
                  <c:v>18.117647058823529</c:v>
                </c:pt>
                <c:pt idx="15">
                  <c:v>14</c:v>
                </c:pt>
                <c:pt idx="16">
                  <c:v>13.176470588235293</c:v>
                </c:pt>
                <c:pt idx="17">
                  <c:v>9.0588235294117645</c:v>
                </c:pt>
                <c:pt idx="18">
                  <c:v>2</c:v>
                </c:pt>
                <c:pt idx="19">
                  <c:v>2</c:v>
                </c:pt>
                <c:pt idx="20">
                  <c:v>3.5714285714285716</c:v>
                </c:pt>
                <c:pt idx="21">
                  <c:v>3.5714285714285716</c:v>
                </c:pt>
                <c:pt idx="22">
                  <c:v>4.2857142857142856</c:v>
                </c:pt>
                <c:pt idx="23">
                  <c:v>5</c:v>
                </c:pt>
                <c:pt idx="24">
                  <c:v>5</c:v>
                </c:pt>
                <c:pt idx="25">
                  <c:v>6.4285714285714288</c:v>
                </c:pt>
                <c:pt idx="26">
                  <c:v>6.4285714285714288</c:v>
                </c:pt>
                <c:pt idx="27">
                  <c:v>6.4285714285714288</c:v>
                </c:pt>
              </c:numCache>
            </c:numRef>
          </c:xVal>
          <c:yVal>
            <c:numRef>
              <c:f>'(calculations)'!$G$58:$G$85</c:f>
              <c:numCache>
                <c:formatCode>0%</c:formatCode>
                <c:ptCount val="28"/>
                <c:pt idx="0">
                  <c:v>0.13411764705882354</c:v>
                </c:pt>
                <c:pt idx="1">
                  <c:v>1.1764705882352941E-2</c:v>
                </c:pt>
                <c:pt idx="2">
                  <c:v>6.4705882352941169E-2</c:v>
                </c:pt>
                <c:pt idx="3">
                  <c:v>0.16941176470588237</c:v>
                </c:pt>
                <c:pt idx="4">
                  <c:v>5.1764705882352949E-2</c:v>
                </c:pt>
                <c:pt idx="5">
                  <c:v>8.1176470588235294E-2</c:v>
                </c:pt>
                <c:pt idx="6">
                  <c:v>0.27529411764705886</c:v>
                </c:pt>
                <c:pt idx="7">
                  <c:v>0.29973049825991005</c:v>
                </c:pt>
                <c:pt idx="8">
                  <c:v>2.6802878013950676E-2</c:v>
                </c:pt>
                <c:pt idx="9">
                  <c:v>0.20028011204481794</c:v>
                </c:pt>
                <c:pt idx="10">
                  <c:v>0</c:v>
                </c:pt>
                <c:pt idx="11">
                  <c:v>0.3072182719241543</c:v>
                </c:pt>
                <c:pt idx="12">
                  <c:v>2.0104895104895104E-2</c:v>
                </c:pt>
                <c:pt idx="13">
                  <c:v>7.647058823529411E-2</c:v>
                </c:pt>
                <c:pt idx="14">
                  <c:v>0</c:v>
                </c:pt>
                <c:pt idx="15">
                  <c:v>0.34803921568627449</c:v>
                </c:pt>
                <c:pt idx="16">
                  <c:v>6.6176470588235295E-2</c:v>
                </c:pt>
                <c:pt idx="17">
                  <c:v>0.5083333333333333</c:v>
                </c:pt>
                <c:pt idx="18">
                  <c:v>0.75</c:v>
                </c:pt>
                <c:pt idx="19">
                  <c:v>0.5</c:v>
                </c:pt>
                <c:pt idx="20">
                  <c:v>0</c:v>
                </c:pt>
                <c:pt idx="21">
                  <c:v>5.5555555555555552E-2</c:v>
                </c:pt>
                <c:pt idx="22">
                  <c:v>0.8571428571428571</c:v>
                </c:pt>
                <c:pt idx="23">
                  <c:v>0.21428571428571427</c:v>
                </c:pt>
                <c:pt idx="24">
                  <c:v>8.3333333333333329E-2</c:v>
                </c:pt>
                <c:pt idx="25">
                  <c:v>0.2857142857142857</c:v>
                </c:pt>
                <c:pt idx="26">
                  <c:v>0.9285714285714286</c:v>
                </c:pt>
                <c:pt idx="27">
                  <c:v>0.51428571428571435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14768"/>
        <c:axId val="1479612048"/>
      </c:scatterChart>
      <c:valAx>
        <c:axId val="1479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</a:t>
                </a:r>
                <a:r>
                  <a:rPr lang="en-GB" baseline="0"/>
                  <a:t> individuals in training data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2048"/>
        <c:crosses val="autoZero"/>
        <c:crossBetween val="midCat"/>
      </c:valAx>
      <c:valAx>
        <c:axId val="14796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Unknown</a:t>
            </a:r>
            <a:r>
              <a:rPr lang="en-GB" baseline="0"/>
              <a:t> genus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'(calculations)'!$H$86:$H$113</c:f>
              <c:numCache>
                <c:formatCode>General</c:formatCode>
                <c:ptCount val="28"/>
                <c:pt idx="0">
                  <c:v>41.176470588235297</c:v>
                </c:pt>
                <c:pt idx="1">
                  <c:v>41.176470588235297</c:v>
                </c:pt>
                <c:pt idx="2">
                  <c:v>41.176470588235297</c:v>
                </c:pt>
                <c:pt idx="3">
                  <c:v>41.176470588235297</c:v>
                </c:pt>
                <c:pt idx="4">
                  <c:v>41.176470588235297</c:v>
                </c:pt>
                <c:pt idx="5">
                  <c:v>41.176470588235297</c:v>
                </c:pt>
                <c:pt idx="6">
                  <c:v>41.176470588235297</c:v>
                </c:pt>
                <c:pt idx="7">
                  <c:v>35.411764705882355</c:v>
                </c:pt>
                <c:pt idx="8">
                  <c:v>28.823529411764707</c:v>
                </c:pt>
                <c:pt idx="9">
                  <c:v>23.882352941176471</c:v>
                </c:pt>
                <c:pt idx="10">
                  <c:v>23.058823529411764</c:v>
                </c:pt>
                <c:pt idx="11">
                  <c:v>22.235294117647058</c:v>
                </c:pt>
                <c:pt idx="12">
                  <c:v>21.411764705882351</c:v>
                </c:pt>
                <c:pt idx="13">
                  <c:v>19.764705882352942</c:v>
                </c:pt>
                <c:pt idx="14">
                  <c:v>18.117647058823529</c:v>
                </c:pt>
                <c:pt idx="15">
                  <c:v>14</c:v>
                </c:pt>
                <c:pt idx="16">
                  <c:v>13.176470588235293</c:v>
                </c:pt>
                <c:pt idx="17">
                  <c:v>9.0588235294117645</c:v>
                </c:pt>
                <c:pt idx="18">
                  <c:v>2</c:v>
                </c:pt>
                <c:pt idx="19">
                  <c:v>2</c:v>
                </c:pt>
                <c:pt idx="20">
                  <c:v>3.5714285714285716</c:v>
                </c:pt>
                <c:pt idx="21">
                  <c:v>3.5714285714285716</c:v>
                </c:pt>
                <c:pt idx="22">
                  <c:v>4.2857142857142856</c:v>
                </c:pt>
                <c:pt idx="23">
                  <c:v>5</c:v>
                </c:pt>
                <c:pt idx="24">
                  <c:v>5</c:v>
                </c:pt>
                <c:pt idx="25">
                  <c:v>6.4285714285714288</c:v>
                </c:pt>
                <c:pt idx="26">
                  <c:v>6.4285714285714288</c:v>
                </c:pt>
                <c:pt idx="27">
                  <c:v>6.4285714285714288</c:v>
                </c:pt>
              </c:numCache>
            </c:numRef>
          </c:xVal>
          <c:yVal>
            <c:numRef>
              <c:f>'(calculations)'!$G$86:$G$113</c:f>
              <c:numCache>
                <c:formatCode>0%</c:formatCode>
                <c:ptCount val="28"/>
                <c:pt idx="0">
                  <c:v>0.1211764705882353</c:v>
                </c:pt>
                <c:pt idx="1">
                  <c:v>0.27411764705882358</c:v>
                </c:pt>
                <c:pt idx="2">
                  <c:v>0.12941176470588234</c:v>
                </c:pt>
                <c:pt idx="3">
                  <c:v>0</c:v>
                </c:pt>
                <c:pt idx="4">
                  <c:v>1.7647058823529415E-2</c:v>
                </c:pt>
                <c:pt idx="5">
                  <c:v>0</c:v>
                </c:pt>
                <c:pt idx="6">
                  <c:v>0.11294117647058821</c:v>
                </c:pt>
                <c:pt idx="7">
                  <c:v>3.8748832866479926E-2</c:v>
                </c:pt>
                <c:pt idx="8">
                  <c:v>0.32965342999945074</c:v>
                </c:pt>
                <c:pt idx="9">
                  <c:v>9.2436974789915957E-2</c:v>
                </c:pt>
                <c:pt idx="10">
                  <c:v>9.4397759103641454E-2</c:v>
                </c:pt>
                <c:pt idx="11">
                  <c:v>0.11113984055160524</c:v>
                </c:pt>
                <c:pt idx="12">
                  <c:v>0.2145541958041958</c:v>
                </c:pt>
                <c:pt idx="13">
                  <c:v>6.0784313725490188E-2</c:v>
                </c:pt>
                <c:pt idx="14">
                  <c:v>0.4225378787878788</c:v>
                </c:pt>
                <c:pt idx="15">
                  <c:v>0.18218954248366015</c:v>
                </c:pt>
                <c:pt idx="16">
                  <c:v>0.39215686274509798</c:v>
                </c:pt>
                <c:pt idx="17">
                  <c:v>0.14791666666666667</c:v>
                </c:pt>
                <c:pt idx="18">
                  <c:v>0.25</c:v>
                </c:pt>
                <c:pt idx="19">
                  <c:v>0.25</c:v>
                </c:pt>
                <c:pt idx="20">
                  <c:v>0.80952380952380942</c:v>
                </c:pt>
                <c:pt idx="21">
                  <c:v>0.55555555555555547</c:v>
                </c:pt>
                <c:pt idx="22">
                  <c:v>0</c:v>
                </c:pt>
                <c:pt idx="23">
                  <c:v>0.32142857142857145</c:v>
                </c:pt>
                <c:pt idx="24">
                  <c:v>0.2638888888888889</c:v>
                </c:pt>
                <c:pt idx="25">
                  <c:v>0.27142857142857141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10960"/>
        <c:axId val="1479607696"/>
      </c:scatterChart>
      <c:valAx>
        <c:axId val="14796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</a:t>
                </a:r>
                <a:r>
                  <a:rPr lang="en-GB" baseline="0"/>
                  <a:t> individuals in training data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07696"/>
        <c:crosses val="autoZero"/>
        <c:crossBetween val="midCat"/>
      </c:valAx>
      <c:valAx>
        <c:axId val="14796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</xdr:row>
      <xdr:rowOff>33618</xdr:rowOff>
    </xdr:from>
    <xdr:to>
      <xdr:col>9</xdr:col>
      <xdr:colOff>332254</xdr:colOff>
      <xdr:row>22</xdr:row>
      <xdr:rowOff>14567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425823</xdr:colOff>
      <xdr:row>2</xdr:row>
      <xdr:rowOff>22412</xdr:rowOff>
    </xdr:from>
    <xdr:to>
      <xdr:col>19</xdr:col>
      <xdr:colOff>96931</xdr:colOff>
      <xdr:row>22</xdr:row>
      <xdr:rowOff>3361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557431</xdr:colOff>
      <xdr:row>39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9</xdr:col>
      <xdr:colOff>135851</xdr:colOff>
      <xdr:row>39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9</xdr:col>
      <xdr:colOff>450998</xdr:colOff>
      <xdr:row>55</xdr:row>
      <xdr:rowOff>173498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484953</xdr:colOff>
      <xdr:row>6</xdr:row>
      <xdr:rowOff>92950</xdr:rowOff>
    </xdr:from>
    <xdr:to>
      <xdr:col>17</xdr:col>
      <xdr:colOff>291351</xdr:colOff>
      <xdr:row>18</xdr:row>
      <xdr:rowOff>140575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95249</xdr:rowOff>
    </xdr:from>
    <xdr:to>
      <xdr:col>12</xdr:col>
      <xdr:colOff>138331</xdr:colOff>
      <xdr:row>18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556392</xdr:colOff>
      <xdr:row>18</xdr:row>
      <xdr:rowOff>127765</xdr:rowOff>
    </xdr:from>
    <xdr:to>
      <xdr:col>12</xdr:col>
      <xdr:colOff>473623</xdr:colOff>
      <xdr:row>30</xdr:row>
      <xdr:rowOff>175390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458513</xdr:colOff>
      <xdr:row>18</xdr:row>
      <xdr:rowOff>103929</xdr:rowOff>
    </xdr:from>
    <xdr:to>
      <xdr:col>18</xdr:col>
      <xdr:colOff>32516</xdr:colOff>
      <xdr:row>30</xdr:row>
      <xdr:rowOff>151554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pecies" displayName="Species" ref="B3:I88" totalsRowShown="0" headerRowDxfId="87" dataDxfId="86" tableBorderDxfId="85" dataCellStyle="Percent">
  <autoFilter ref="B3:I88"/>
  <sortState ref="B4:I88">
    <sortCondition ref="B3:B88"/>
  </sortState>
  <tableColumns count="8">
    <tableColumn id="13" name="k" dataDxfId="84" dataCellStyle="Comma"/>
    <tableColumn id="1" name="Genus" dataDxfId="83"/>
    <tableColumn id="2" name="Species" dataDxfId="82"/>
    <tableColumn id="3" name="n" dataDxfId="81">
      <calculatedColumnFormula>COUNTIFS(Data[gen_e],Species[[#This Row],[Genus]],Data[sp_e],Species[[#This Row],[Species]],Data[k],Species[[#This Row],[k]])</calculatedColumnFormula>
    </tableColumn>
    <tableColumn id="4" name="+" dataDxfId="80" dataCellStyle="Percent">
      <calculatedColumnFormula>COUNTIFS(Data[gen_e],Species[[#This Row],[Genus]],Data[sp_e],Species[[#This Row],[Species]],Data[match_s],Species[[#Headers],[+]],Data[k],Species[[#This Row],[k]])/Species[[#This Row],[n]]</calculatedColumnFormula>
    </tableColumn>
    <tableColumn id="7" name="/" dataDxfId="79">
      <calculatedColumnFormula>COUNTIFS(Data[gen_e],Species[[#This Row],[Genus]],Data[sp_e],Species[[#This Row],[Species]],Data[match_s],Species[[#Headers],[/]],Data[k],Species[[#This Row],[k]])/Species[[#This Row],[n]]</calculatedColumnFormula>
    </tableColumn>
    <tableColumn id="5" name="o" dataDxfId="78" dataCellStyle="Percent">
      <calculatedColumnFormula>COUNTIFS(Data[gen_e],Species[[#This Row],[Genus]],Data[sp_e],Species[[#This Row],[Species]],Data[match_s],Species[[#Headers],[o]],Data[k],Species[[#This Row],[k]])/Species[[#This Row],[n]]</calculatedColumnFormula>
    </tableColumn>
    <tableColumn id="6" name="-" dataDxfId="77" dataCellStyle="Percent">
      <calculatedColumnFormula>COUNTIFS(Data[gen_e],Species[[#This Row],[Genus]],Data[sp_e],Species[[#This Row],[Species]],Data[match_s],Species[[#Headers],[-]],Data[k],Species[[#This Row],[k]])/Species[[#This Row],[n]]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Genus" displayName="Genus" ref="L3:R34" totalsRowShown="0" headerRowDxfId="76" dataDxfId="75" tableBorderDxfId="74" dataCellStyle="Percent">
  <autoFilter ref="L3:R34"/>
  <sortState ref="L4:R34">
    <sortCondition ref="L3:L34"/>
  </sortState>
  <tableColumns count="7">
    <tableColumn id="6" name="k" dataDxfId="73" dataCellStyle="Percent"/>
    <tableColumn id="1" name="Genus" dataDxfId="72"/>
    <tableColumn id="2" name="n" dataDxfId="71">
      <calculatedColumnFormula>COUNTIFS(Data[gen_e],Genus[[#This Row],[Genus]],Data[k],Genus[[#This Row],[k]])</calculatedColumnFormula>
    </tableColumn>
    <tableColumn id="3" name="+" dataDxfId="70" dataCellStyle="Percent">
      <calculatedColumnFormula>COUNTIFS(Data[gen_e],Genus[[#This Row],[Genus]],Data[match_g],Genus[[#Headers],[+]],Data[k],Genus[[#This Row],[k]])/Genus[[#This Row],[n]]</calculatedColumnFormula>
    </tableColumn>
    <tableColumn id="7" name="/" dataDxfId="69" dataCellStyle="Percent">
      <calculatedColumnFormula>COUNTIFS(Data[gen_e],Genus[[#This Row],[Genus]],Data[match_g],Genus[[#Headers],[/]],Data[k],Genus[[#This Row],[k]])/Genus[[#This Row],[n]]</calculatedColumnFormula>
    </tableColumn>
    <tableColumn id="4" name="oo" dataDxfId="68" dataCellStyle="Percent">
      <calculatedColumnFormula>COUNTIFS(Data[gen_e],Genus[[#This Row],[Genus]],Data[match_g],Genus[[#Headers],[oo]],Data[k],Genus[[#This Row],[k]])/Genus[[#This Row],[n]]</calculatedColumnFormula>
    </tableColumn>
    <tableColumn id="5" name="-" dataDxfId="67" dataCellStyle="Percent">
      <calculatedColumnFormula>COUNTIFS(Data[gen_e],Genus[[#This Row],[Genus]],Data[match_g],Genus[[#Headers],[-]],Data[k],Genus[[#This Row],[k]])/Genus[[#This Row],[n]]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Both" displayName="Both" ref="U3:AC99" totalsRowShown="0" headerRowDxfId="66" dataDxfId="65" tableBorderDxfId="64" dataCellStyle="Percent">
  <autoFilter ref="U3:AC99"/>
  <sortState ref="U4:AC99">
    <sortCondition ref="U3:U99"/>
  </sortState>
  <tableColumns count="9">
    <tableColumn id="8" name="k" dataDxfId="63" dataCellStyle="Percent"/>
    <tableColumn id="1" name="Genus" dataDxfId="62"/>
    <tableColumn id="2" name="Species" dataDxfId="61"/>
    <tableColumn id="3" name="n" dataDxfId="60">
      <calculatedColumnFormula>COUNTIFS(Data[gen_e],Both[[#This Row],[Genus]],Data[sp_e],Both[[#This Row],[Species]],Data[k],Both[[#This Row],[k]])</calculatedColumnFormula>
    </tableColumn>
    <tableColumn id="4" name="+" dataDxfId="59" dataCellStyle="Percent">
      <calculatedColumnFormula>COUNTIFS(Data[gen_e],Both[[#This Row],[Genus]],Data[sp_e],Both[[#This Row],[Species]],Data[match_b],Both[[#Headers],[+]],Data[k],Both[[#This Row],[k]])/Both[[#This Row],[n]]</calculatedColumnFormula>
    </tableColumn>
    <tableColumn id="9" name="/" dataDxfId="58" dataCellStyle="Percent">
      <calculatedColumnFormula>COUNTIFS(Data[gen_e],Both[[#This Row],[Genus]],Data[sp_e],Both[[#This Row],[Species]],Data[match_b],Both[[#Headers],[/]],Data[k],Both[[#This Row],[k]])/Both[[#This Row],[n]]</calculatedColumnFormula>
    </tableColumn>
    <tableColumn id="5" name="o" dataDxfId="57" dataCellStyle="Percent">
      <calculatedColumnFormula>COUNTIFS(Data[gen_e],Both[[#This Row],[Genus]],Data[sp_e],Both[[#This Row],[Species]],Data[match_b],Both[[#Headers],[o]],Data[k],Both[[#This Row],[k]])/Both[[#This Row],[n]]</calculatedColumnFormula>
    </tableColumn>
    <tableColumn id="6" name="oo" dataDxfId="56" dataCellStyle="Percent">
      <calculatedColumnFormula>COUNTIFS(Data[gen_e],Both[[#This Row],[Genus]],Data[sp_e],Both[[#This Row],[Species]],Data[match_b],Both[[#Headers],[oo]],Data[k],Both[[#This Row],[k]])/Both[[#This Row],[n]]</calculatedColumnFormula>
    </tableColumn>
    <tableColumn id="7" name="-" dataDxfId="55" dataCellStyle="Percent">
      <calculatedColumnFormula>COUNTIFS(Data[gen_e],Both[[#This Row],[Genus]],Data[sp_e],Both[[#This Row],[Species]],Data[match_b],Both[[#Headers],[-]],Data[k],Both[[#This Row],[k]])/Both[[#This Row],[n]]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Overall" displayName="Overall" ref="AF11:AO23" totalsRowShown="0" headerRowDxfId="54" dataDxfId="53">
  <tableColumns count="10">
    <tableColumn id="1" name="k" dataDxfId="52"/>
    <tableColumn id="2" name="Test" dataDxfId="51"/>
    <tableColumn id="6" name="n" dataDxfId="50">
      <calculatedColumnFormula>SUMIF(INDIRECT(Overall[[#This Row],[Test]]&amp;"[k]"),Overall[[#This Row],[k]],INDIRECT(Overall[[#This Row],[Test]]&amp;"[n]"))</calculatedColumnFormula>
    </tableColumn>
    <tableColumn id="8" name="#sp" dataDxfId="49">
      <calculatedColumnFormula>IF(ISERROR(INDIRECT(Overall[[#This Row],[Test]]&amp;"[Species]")),"",COUNTIF(INDIRECT(Overall[[#This Row],[Test]]&amp;"[k]"),Overall[[#This Row],[k]]))</calculatedColumnFormula>
    </tableColumn>
    <tableColumn id="9" name="#gen" dataDxfId="48">
      <calculatedColumnFormula>IF(ISERROR(INDIRECT(Overall[[#This Row],[Test]]&amp;"[Genus]")),"",COUNTIF(INDIRECT(Overall[[#This Row],[Test]]&amp;"[k]"),Overall[[#This Row],[k]]))</calculatedColumnFormula>
    </tableColumn>
    <tableColumn id="3" name="+" dataDxfId="47" dataCellStyle="Percent">
      <calculatedColumnFormula>SUMPRODUCT(INDIRECT(Overall[[#This Row],[Test]]&amp;"["&amp;Overall[[#Headers],[+]]&amp;"]"),INDIRECT(Overall[[#This Row],[Test]]&amp;"[n]"),--(INDIRECT(Overall[[#This Row],[Test]]&amp;"[k]")=Overall[[#This Row],[k]]))/Overall[[#This Row],[n]]</calculatedColumnFormula>
    </tableColumn>
    <tableColumn id="10" name="/" dataDxfId="46" dataCellStyle="Percent">
      <calculatedColumnFormula>SUMPRODUCT(INDIRECT(Overall[[#This Row],[Test]]&amp;"["&amp;Overall[[#Headers],[/]]&amp;"]"),INDIRECT(Overall[[#This Row],[Test]]&amp;"[n]"),--(INDIRECT(Overall[[#This Row],[Test]]&amp;"[k]")=Overall[[#This Row],[k]]))/Overall[[#This Row],[n]]</calculatedColumnFormula>
    </tableColumn>
    <tableColumn id="4" name="o" dataDxfId="45">
      <calculatedColumnFormula>SUMPRODUCT(INDIRECT(Overall[[#This Row],[Test]]&amp;"["&amp;Overall[[#Headers],[o]]&amp;"]"),INDIRECT(Overall[[#This Row],[Test]]&amp;"[n]"),--(INDIRECT(Overall[[#This Row],[Test]]&amp;"[k]")=Overall[[#This Row],[k]]))/Overall[[#This Row],[n]]</calculatedColumnFormula>
    </tableColumn>
    <tableColumn id="7" name="oo" dataDxfId="44">
      <calculatedColumnFormula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calculatedColumnFormula>
    </tableColumn>
    <tableColumn id="5" name="-" dataDxfId="43">
      <calculatedColumnFormula>SUMPRODUCT(INDIRECT(Overall[[#This Row],[Test]]&amp;"["&amp;Overall[[#Headers],[-]]&amp;"]"),INDIRECT(Overall[[#This Row],[Test]]&amp;"[n]"),--(INDIRECT(Overall[[#This Row],[Test]]&amp;"[k]")=Overall[[#This Row],[k]]))/Overall[[#This Row],[n]]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8" name="Data" displayName="Data" ref="A1:K2704" totalsRowShown="0">
  <autoFilter ref="A1:K2704"/>
  <sortState ref="A2:K2704">
    <sortCondition descending="1" ref="C1:C2704"/>
  </sortState>
  <tableColumns count="11">
    <tableColumn id="1" name="photoID"/>
    <tableColumn id="2" name="run"/>
    <tableColumn id="10" name="k"/>
    <tableColumn id="11" name="runID" dataDxfId="42">
      <calculatedColumnFormula>Data[[#This Row],[run]]+100*Data[[#This Row],[k]]</calculatedColumnFormula>
    </tableColumn>
    <tableColumn id="3" name="gen_e"/>
    <tableColumn id="4" name="sp_e"/>
    <tableColumn id="5" name="gen_c"/>
    <tableColumn id="6" name="sp_c"/>
    <tableColumn id="7" name="match_g" dataDxfId="41">
      <calculatedColumnFormula>IF(Data[[#This Row],[gen_c]]="","o",IF(Data[[#This Row],[gen_e]]=Data[[#This Row],[gen_c]],"+",IF(ISNUMBER(SEARCH(Data[[#This Row],[gen_e]],Data[[#This Row],[gen_c]])),"/","-")))</calculatedColumnFormula>
    </tableColumn>
    <tableColumn id="8" name="match_s" dataDxfId="40">
      <calculatedColumnFormula>IF(Data[[#This Row],[sp_c]]="","o",IF(Data[[#This Row],[sp_e]]=Data[[#This Row],[sp_c]],"+",IF(ISNUMBER(SEARCH(Data[[#This Row],[sp_e]],Data[[#This Row],[sp_c]])),"/","-")))</calculatedColumnFormula>
    </tableColumn>
    <tableColumn id="9" name="match_b" dataDxfId="39">
      <calculatedColumnFormula>IF(Data[[#This Row],[match_g]]="-","-",IF(Data[[#This Row],[match_s]]="-","-",IF(Data[[#This Row],[match_g]]="o","oo",IF(Data[[#This Row],[match_g]]="/","oo",IF(Data[[#This Row],[match_s]]="o","o",IF(Data[[#This Row],[match_s]]="/","/","+"))))))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AP141" totalsRowShown="0">
  <autoFilter ref="A1:AP141"/>
  <sortState ref="A2:AP113">
    <sortCondition ref="C1:C113"/>
  </sortState>
  <tableColumns count="42">
    <tableColumn id="1" name="gen_e"/>
    <tableColumn id="2" name="sp_e"/>
    <tableColumn id="27" name="s"/>
    <tableColumn id="3" name="2" dataDxfId="38">
      <calculatedColumnFormula>COUNTIFS(Data[gen_e],Table10[[#This Row],[gen_e]],Data[sp_e],Table10[[#This Row],[sp_e]],Data[k],Table10[[#Headers],[2]])</calculatedColumnFormula>
    </tableColumn>
    <tableColumn id="4" name="5" dataDxfId="37">
      <calculatedColumnFormula>COUNTIFS(Data[gen_e],Table10[[#This Row],[gen_e]],Data[sp_e],Table10[[#This Row],[sp_e]],Data[k],Table10[[#Headers],[5]])</calculatedColumnFormula>
    </tableColumn>
    <tableColumn id="5" name="10" dataDxfId="36">
      <calculatedColumnFormula>COUNTIFS(Data[gen_e],Table10[[#This Row],[gen_e]],Data[sp_e],Table10[[#This Row],[sp_e]],Data[k],Table10[[#Headers],[10]])</calculatedColumnFormula>
    </tableColumn>
    <tableColumn id="99" name="%" dataDxfId="35" dataCellStyle="Percent">
      <calculatedColumnFormula>AVERAGEIF(Table10[[#This Row],[200]:[1009]],"&gt;=0")</calculatedColumnFormula>
    </tableColumn>
    <tableColumn id="100" name="N" dataDxfId="34">
      <calculatedColumnFormula>AVERAGEIF(Table10[[#This Row],[2002]:[100918]],"&gt;=0")</calculatedColumnFormula>
    </tableColumn>
    <tableColumn id="6" name="200" dataDxfId="33" dataCellStyle="Percent">
      <calculatedColumnFormula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calculatedColumnFormula>
    </tableColumn>
    <tableColumn id="7" name="201" dataDxfId="32" dataCellStyle="Percent">
      <calculatedColumnFormula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calculatedColumnFormula>
    </tableColumn>
    <tableColumn id="8" name="500" dataDxfId="31" dataCellStyle="Percent">
      <calculatedColumnFormula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calculatedColumnFormula>
    </tableColumn>
    <tableColumn id="9" name="501" dataDxfId="30" dataCellStyle="Percent">
      <calculatedColumnFormula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calculatedColumnFormula>
    </tableColumn>
    <tableColumn id="10" name="502" dataDxfId="29" dataCellStyle="Percent">
      <calculatedColumnFormula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calculatedColumnFormula>
    </tableColumn>
    <tableColumn id="11" name="503" dataDxfId="28" dataCellStyle="Percent">
      <calculatedColumnFormula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calculatedColumnFormula>
    </tableColumn>
    <tableColumn id="12" name="504" dataDxfId="27" dataCellStyle="Percent">
      <calculatedColumnFormula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calculatedColumnFormula>
    </tableColumn>
    <tableColumn id="13" name="1000" dataDxfId="26" dataCellStyle="Percent">
      <calculatedColumnFormula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calculatedColumnFormula>
    </tableColumn>
    <tableColumn id="14" name="1001" dataDxfId="25" dataCellStyle="Percent">
      <calculatedColumnFormula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calculatedColumnFormula>
    </tableColumn>
    <tableColumn id="15" name="1002" dataDxfId="24" dataCellStyle="Percent">
      <calculatedColumnFormula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calculatedColumnFormula>
    </tableColumn>
    <tableColumn id="16" name="1003" dataDxfId="23" dataCellStyle="Percent">
      <calculatedColumnFormula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calculatedColumnFormula>
    </tableColumn>
    <tableColumn id="17" name="1004" dataDxfId="22" dataCellStyle="Percent">
      <calculatedColumnFormula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calculatedColumnFormula>
    </tableColumn>
    <tableColumn id="18" name="1005" dataDxfId="21" dataCellStyle="Percent">
      <calculatedColumnFormula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calculatedColumnFormula>
    </tableColumn>
    <tableColumn id="19" name="1006" dataDxfId="20" dataCellStyle="Percent">
      <calculatedColumnFormula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calculatedColumnFormula>
    </tableColumn>
    <tableColumn id="20" name="1007" dataDxfId="19" dataCellStyle="Percent">
      <calculatedColumnFormula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calculatedColumnFormula>
    </tableColumn>
    <tableColumn id="21" name="1008" dataDxfId="18" dataCellStyle="Percent">
      <calculatedColumnFormula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calculatedColumnFormula>
    </tableColumn>
    <tableColumn id="22" name="1009" dataDxfId="17" dataCellStyle="Percent">
      <calculatedColumnFormula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calculatedColumnFormula>
    </tableColumn>
    <tableColumn id="82" name="2002" dataDxfId="16"/>
    <tableColumn id="83" name="2013" dataDxfId="15"/>
    <tableColumn id="84" name="5004" dataDxfId="14"/>
    <tableColumn id="85" name="5015" dataDxfId="13"/>
    <tableColumn id="86" name="5026" dataDxfId="12"/>
    <tableColumn id="87" name="5037" dataDxfId="11"/>
    <tableColumn id="88" name="5048" dataDxfId="10"/>
    <tableColumn id="89" name="10009" dataDxfId="9"/>
    <tableColumn id="90" name="100110" dataDxfId="8"/>
    <tableColumn id="91" name="100211" dataDxfId="7"/>
    <tableColumn id="92" name="100312" dataDxfId="6"/>
    <tableColumn id="93" name="100413" dataDxfId="5"/>
    <tableColumn id="94" name="100514" dataDxfId="4"/>
    <tableColumn id="95" name="100615" dataDxfId="3"/>
    <tableColumn id="96" name="100716" dataDxfId="2"/>
    <tableColumn id="97" name="100817" dataDxfId="1"/>
    <tableColumn id="98" name="100918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abSelected="1" workbookViewId="0">
      <selection activeCell="A4" sqref="A4"/>
    </sheetView>
  </sheetViews>
  <sheetFormatPr defaultRowHeight="15" x14ac:dyDescent="0.25"/>
  <cols>
    <col min="1" max="1" width="9.140625" style="18"/>
    <col min="2" max="2" width="4.28515625" style="2" bestFit="1" customWidth="1"/>
    <col min="3" max="3" width="13.42578125" style="2" bestFit="1" customWidth="1"/>
    <col min="4" max="4" width="16.140625" style="2" bestFit="1" customWidth="1"/>
    <col min="5" max="5" width="4.42578125" style="2" bestFit="1" customWidth="1"/>
    <col min="6" max="6" width="5.5703125" style="2" bestFit="1" customWidth="1"/>
    <col min="7" max="7" width="4.5703125" style="2" bestFit="1" customWidth="1"/>
    <col min="8" max="8" width="5.5703125" style="2" bestFit="1" customWidth="1"/>
    <col min="9" max="9" width="4.5703125" style="2" bestFit="1" customWidth="1"/>
    <col min="10" max="10" width="4.140625" style="18" customWidth="1"/>
    <col min="11" max="11" width="4.28515625" style="18" bestFit="1" customWidth="1"/>
    <col min="12" max="12" width="4.28515625" style="2" bestFit="1" customWidth="1"/>
    <col min="13" max="13" width="13.42578125" style="2" bestFit="1" customWidth="1"/>
    <col min="14" max="14" width="4.42578125" style="2" bestFit="1" customWidth="1"/>
    <col min="15" max="18" width="4.5703125" style="2" bestFit="1" customWidth="1"/>
    <col min="19" max="19" width="4.140625" style="18" customWidth="1"/>
    <col min="20" max="20" width="4.28515625" style="18" bestFit="1" customWidth="1"/>
    <col min="21" max="21" width="4.28515625" style="2" bestFit="1" customWidth="1"/>
    <col min="22" max="22" width="13.42578125" style="2" bestFit="1" customWidth="1"/>
    <col min="23" max="23" width="16.140625" style="2" bestFit="1" customWidth="1"/>
    <col min="24" max="24" width="4.42578125" style="2" bestFit="1" customWidth="1"/>
    <col min="25" max="25" width="7.7109375" style="2" bestFit="1" customWidth="1"/>
    <col min="26" max="26" width="4.5703125" style="2" bestFit="1" customWidth="1"/>
    <col min="27" max="28" width="5.5703125" style="2" bestFit="1" customWidth="1"/>
    <col min="29" max="29" width="4.5703125" style="2" bestFit="1" customWidth="1"/>
    <col min="30" max="30" width="3.28515625" style="18" bestFit="1" customWidth="1"/>
    <col min="31" max="31" width="3" style="18" bestFit="1" customWidth="1"/>
    <col min="32" max="32" width="4.28515625" style="2" bestFit="1" customWidth="1"/>
    <col min="33" max="33" width="7.7109375" style="2" bestFit="1" customWidth="1"/>
    <col min="34" max="34" width="4.42578125" style="2" bestFit="1" customWidth="1"/>
    <col min="35" max="35" width="6.28515625" style="2" bestFit="1" customWidth="1"/>
    <col min="36" max="36" width="7.5703125" style="2" bestFit="1" customWidth="1"/>
    <col min="37" max="37" width="7.7109375" style="2" bestFit="1" customWidth="1"/>
    <col min="38" max="40" width="7.28515625" style="2" customWidth="1"/>
    <col min="41" max="16384" width="9.140625" style="2"/>
  </cols>
  <sheetData>
    <row r="1" spans="2:43" s="18" customFormat="1" x14ac:dyDescent="0.25"/>
    <row r="2" spans="2:43" s="18" customFormat="1" ht="15.75" x14ac:dyDescent="0.25">
      <c r="B2" s="37" t="s">
        <v>85</v>
      </c>
      <c r="C2" s="37"/>
      <c r="D2" s="37"/>
      <c r="E2" s="37"/>
      <c r="F2" s="37"/>
      <c r="G2" s="37"/>
      <c r="H2" s="37"/>
      <c r="K2" s="37" t="s">
        <v>57</v>
      </c>
      <c r="L2" s="37"/>
      <c r="M2" s="37"/>
      <c r="N2" s="37"/>
      <c r="O2" s="37"/>
      <c r="P2" s="37"/>
      <c r="Q2" s="37"/>
      <c r="T2" s="37" t="s">
        <v>81</v>
      </c>
      <c r="U2" s="37"/>
      <c r="V2" s="37"/>
      <c r="W2" s="37"/>
      <c r="X2" s="37"/>
      <c r="Y2" s="37"/>
      <c r="Z2" s="37"/>
      <c r="AA2" s="37"/>
      <c r="AB2" s="37"/>
    </row>
    <row r="3" spans="2:43" x14ac:dyDescent="0.25">
      <c r="B3" s="3" t="s">
        <v>84</v>
      </c>
      <c r="C3" s="2" t="s">
        <v>57</v>
      </c>
      <c r="D3" s="2" t="s">
        <v>58</v>
      </c>
      <c r="E3" s="3" t="s">
        <v>66</v>
      </c>
      <c r="F3" s="3" t="s">
        <v>4</v>
      </c>
      <c r="G3" s="3" t="s">
        <v>146</v>
      </c>
      <c r="H3" s="3" t="s">
        <v>59</v>
      </c>
      <c r="I3" s="3" t="s">
        <v>3</v>
      </c>
      <c r="L3" s="2" t="s">
        <v>84</v>
      </c>
      <c r="M3" s="2" t="s">
        <v>57</v>
      </c>
      <c r="N3" s="3" t="s">
        <v>66</v>
      </c>
      <c r="O3" s="3" t="s">
        <v>4</v>
      </c>
      <c r="P3" s="3" t="s">
        <v>146</v>
      </c>
      <c r="Q3" s="3" t="s">
        <v>60</v>
      </c>
      <c r="R3" s="3" t="s">
        <v>3</v>
      </c>
      <c r="U3" s="3" t="s">
        <v>84</v>
      </c>
      <c r="V3" s="2" t="s">
        <v>57</v>
      </c>
      <c r="W3" s="2" t="s">
        <v>58</v>
      </c>
      <c r="X3" s="3" t="s">
        <v>66</v>
      </c>
      <c r="Y3" s="3" t="s">
        <v>4</v>
      </c>
      <c r="Z3" s="3" t="s">
        <v>146</v>
      </c>
      <c r="AA3" s="3" t="s">
        <v>59</v>
      </c>
      <c r="AB3" s="3" t="s">
        <v>60</v>
      </c>
      <c r="AC3" s="3" t="s">
        <v>3</v>
      </c>
      <c r="AF3" s="27" t="s">
        <v>4</v>
      </c>
      <c r="AG3" s="35" t="s">
        <v>62</v>
      </c>
      <c r="AH3" s="35"/>
      <c r="AI3" s="35"/>
      <c r="AJ3" s="35"/>
      <c r="AK3" s="35"/>
      <c r="AL3" s="35"/>
      <c r="AM3" s="18"/>
      <c r="AN3" s="18"/>
      <c r="AO3" s="18"/>
      <c r="AP3" s="18"/>
    </row>
    <row r="4" spans="2:43" x14ac:dyDescent="0.25">
      <c r="B4" s="4">
        <v>2</v>
      </c>
      <c r="C4" s="2" t="s">
        <v>26</v>
      </c>
      <c r="D4" s="2" t="s">
        <v>29</v>
      </c>
      <c r="E4" s="2">
        <f>COUNTIFS(Data[gen_e],Species[[#This Row],[Genus]],Data[sp_e],Species[[#This Row],[Species]],Data[k],Species[[#This Row],[k]])</f>
        <v>9</v>
      </c>
      <c r="F4" s="8">
        <f>COUNTIFS(Data[gen_e],Species[[#This Row],[Genus]],Data[sp_e],Species[[#This Row],[Species]],Data[match_s],Species[[#Headers],[+]],Data[k],Species[[#This Row],[k]])/Species[[#This Row],[n]]</f>
        <v>0</v>
      </c>
      <c r="G4" s="8">
        <f>COUNTIFS(Data[gen_e],Species[[#This Row],[Genus]],Data[sp_e],Species[[#This Row],[Species]],Data[match_s],Species[[#Headers],[/]],Data[k],Species[[#This Row],[k]])/Species[[#This Row],[n]]</f>
        <v>0</v>
      </c>
      <c r="H4" s="8">
        <f>COUNTIFS(Data[gen_e],Species[[#This Row],[Genus]],Data[sp_e],Species[[#This Row],[Species]],Data[match_s],Species[[#Headers],[o]],Data[k],Species[[#This Row],[k]])/Species[[#This Row],[n]]</f>
        <v>0.44444444444444442</v>
      </c>
      <c r="I4" s="8">
        <f>COUNTIFS(Data[gen_e],Species[[#This Row],[Genus]],Data[sp_e],Species[[#This Row],[Species]],Data[match_s],Species[[#Headers],[-]],Data[k],Species[[#This Row],[k]])/Species[[#This Row],[n]]</f>
        <v>0.55555555555555558</v>
      </c>
      <c r="L4" s="9">
        <v>2</v>
      </c>
      <c r="M4" s="2" t="s">
        <v>26</v>
      </c>
      <c r="N4" s="2">
        <f>COUNTIFS(Data[gen_e],Genus[[#This Row],[Genus]],Data[k],Genus[[#This Row],[k]])</f>
        <v>49</v>
      </c>
      <c r="O4" s="8">
        <f>COUNTIFS(Data[gen_e],Genus[[#This Row],[Genus]],Data[match_g],Genus[[#Headers],[+]],Data[k],Genus[[#This Row],[k]])/Genus[[#This Row],[n]]</f>
        <v>0.2857142857142857</v>
      </c>
      <c r="P4" s="8">
        <f>COUNTIFS(Data[gen_e],Genus[[#This Row],[Genus]],Data[match_g],Genus[[#Headers],[/]],Data[k],Genus[[#This Row],[k]])/Genus[[#This Row],[n]]</f>
        <v>2.0408163265306121E-2</v>
      </c>
      <c r="Q4" s="8">
        <f>COUNTIFS(Data[gen_e],Genus[[#This Row],[Genus]],Data[match_g],Genus[[#Headers],[oo]],Data[k],Genus[[#This Row],[k]])/Genus[[#This Row],[n]]</f>
        <v>0</v>
      </c>
      <c r="R4" s="8">
        <f>COUNTIFS(Data[gen_e],Genus[[#This Row],[Genus]],Data[match_g],Genus[[#Headers],[-]],Data[k],Genus[[#This Row],[k]])/Genus[[#This Row],[n]]</f>
        <v>0</v>
      </c>
      <c r="U4" s="9">
        <v>2</v>
      </c>
      <c r="V4" s="2" t="s">
        <v>26</v>
      </c>
      <c r="W4" s="2" t="s">
        <v>29</v>
      </c>
      <c r="X4" s="2">
        <f>COUNTIFS(Data[gen_e],Both[[#This Row],[Genus]],Data[sp_e],Both[[#This Row],[Species]],Data[k],Both[[#This Row],[k]])</f>
        <v>9</v>
      </c>
      <c r="Y4" s="8">
        <f>COUNTIFS(Data[gen_e],Both[[#This Row],[Genus]],Data[sp_e],Both[[#This Row],[Species]],Data[match_b],Both[[#Headers],[+]],Data[k],Both[[#This Row],[k]])/Both[[#This Row],[n]]</f>
        <v>0</v>
      </c>
      <c r="Z4" s="8">
        <f>COUNTIFS(Data[gen_e],Both[[#This Row],[Genus]],Data[sp_e],Both[[#This Row],[Species]],Data[match_b],Both[[#Headers],[/]],Data[k],Both[[#This Row],[k]])/Both[[#This Row],[n]]</f>
        <v>0</v>
      </c>
      <c r="AA4" s="8">
        <f>COUNTIFS(Data[gen_e],Both[[#This Row],[Genus]],Data[sp_e],Both[[#This Row],[Species]],Data[match_b],Both[[#Headers],[o]],Data[k],Both[[#This Row],[k]])/Both[[#This Row],[n]]</f>
        <v>0</v>
      </c>
      <c r="AB4" s="8">
        <f>COUNTIFS(Data[gen_e],Both[[#This Row],[Genus]],Data[sp_e],Both[[#This Row],[Species]],Data[match_b],Both[[#Headers],[oo]],Data[k],Both[[#This Row],[k]])/Both[[#This Row],[n]]</f>
        <v>0.44444444444444442</v>
      </c>
      <c r="AC4" s="8">
        <f>COUNTIFS(Data[gen_e],Both[[#This Row],[Genus]],Data[sp_e],Both[[#This Row],[Species]],Data[match_b],Both[[#Headers],[-]],Data[k],Both[[#This Row],[k]])/Both[[#This Row],[n]]</f>
        <v>0.55555555555555558</v>
      </c>
      <c r="AF4" s="27" t="s">
        <v>59</v>
      </c>
      <c r="AG4" s="35" t="s">
        <v>63</v>
      </c>
      <c r="AH4" s="35"/>
      <c r="AI4" s="35"/>
      <c r="AJ4" s="35"/>
      <c r="AK4" s="35"/>
      <c r="AL4" s="35"/>
      <c r="AM4" s="18"/>
      <c r="AN4" s="18"/>
      <c r="AO4" s="18"/>
      <c r="AP4" s="18"/>
    </row>
    <row r="5" spans="2:43" x14ac:dyDescent="0.25">
      <c r="B5" s="4">
        <v>2</v>
      </c>
      <c r="C5" s="2" t="s">
        <v>26</v>
      </c>
      <c r="D5" s="2" t="s">
        <v>27</v>
      </c>
      <c r="E5" s="2">
        <f>COUNTIFS(Data[gen_e],Species[[#This Row],[Genus]],Data[sp_e],Species[[#This Row],[Species]],Data[k],Species[[#This Row],[k]])</f>
        <v>35</v>
      </c>
      <c r="F5" s="8">
        <f>COUNTIFS(Data[gen_e],Species[[#This Row],[Genus]],Data[sp_e],Species[[#This Row],[Species]],Data[match_s],Species[[#Headers],[+]],Data[k],Species[[#This Row],[k]])/Species[[#This Row],[n]]</f>
        <v>0.8</v>
      </c>
      <c r="G5" s="8">
        <f>COUNTIFS(Data[gen_e],Species[[#This Row],[Genus]],Data[sp_e],Species[[#This Row],[Species]],Data[match_s],Species[[#Headers],[/]],Data[k],Species[[#This Row],[k]])/Species[[#This Row],[n]]</f>
        <v>0</v>
      </c>
      <c r="H5" s="8">
        <f>COUNTIFS(Data[gen_e],Species[[#This Row],[Genus]],Data[sp_e],Species[[#This Row],[Species]],Data[match_s],Species[[#Headers],[o]],Data[k],Species[[#This Row],[k]])/Species[[#This Row],[n]]</f>
        <v>0.2</v>
      </c>
      <c r="I5" s="8">
        <f>COUNTIFS(Data[gen_e],Species[[#This Row],[Genus]],Data[sp_e],Species[[#This Row],[Species]],Data[match_s],Species[[#Headers],[-]],Data[k],Species[[#This Row],[k]])/Species[[#This Row],[n]]</f>
        <v>0</v>
      </c>
      <c r="L5" s="9">
        <v>2</v>
      </c>
      <c r="M5" s="2" t="s">
        <v>22</v>
      </c>
      <c r="N5" s="2">
        <f>COUNTIFS(Data[gen_e],Genus[[#This Row],[Genus]],Data[k],Genus[[#This Row],[k]])</f>
        <v>35</v>
      </c>
      <c r="O5" s="8">
        <f>COUNTIFS(Data[gen_e],Genus[[#This Row],[Genus]],Data[match_g],Genus[[#Headers],[+]],Data[k],Genus[[#This Row],[k]])/Genus[[#This Row],[n]]</f>
        <v>0.65714285714285714</v>
      </c>
      <c r="P5" s="8">
        <f>COUNTIFS(Data[gen_e],Genus[[#This Row],[Genus]],Data[match_g],Genus[[#Headers],[/]],Data[k],Genus[[#This Row],[k]])/Genus[[#This Row],[n]]</f>
        <v>0</v>
      </c>
      <c r="Q5" s="8">
        <f>COUNTIFS(Data[gen_e],Genus[[#This Row],[Genus]],Data[match_g],Genus[[#Headers],[oo]],Data[k],Genus[[#This Row],[k]])/Genus[[#This Row],[n]]</f>
        <v>0</v>
      </c>
      <c r="R5" s="8">
        <f>COUNTIFS(Data[gen_e],Genus[[#This Row],[Genus]],Data[match_g],Genus[[#Headers],[-]],Data[k],Genus[[#This Row],[k]])/Genus[[#This Row],[n]]</f>
        <v>0</v>
      </c>
      <c r="U5" s="9">
        <v>2</v>
      </c>
      <c r="V5" s="2" t="s">
        <v>26</v>
      </c>
      <c r="W5" s="2" t="s">
        <v>27</v>
      </c>
      <c r="X5" s="2">
        <f>COUNTIFS(Data[gen_e],Both[[#This Row],[Genus]],Data[sp_e],Both[[#This Row],[Species]],Data[k],Both[[#This Row],[k]])</f>
        <v>35</v>
      </c>
      <c r="Y5" s="8">
        <f>COUNTIFS(Data[gen_e],Both[[#This Row],[Genus]],Data[sp_e],Both[[#This Row],[Species]],Data[match_b],Both[[#Headers],[+]],Data[k],Both[[#This Row],[k]])/Both[[#This Row],[n]]</f>
        <v>0.31428571428571428</v>
      </c>
      <c r="Z5" s="8">
        <f>COUNTIFS(Data[gen_e],Both[[#This Row],[Genus]],Data[sp_e],Both[[#This Row],[Species]],Data[match_b],Both[[#Headers],[/]],Data[k],Both[[#This Row],[k]])/Both[[#This Row],[n]]</f>
        <v>0</v>
      </c>
      <c r="AA5" s="8">
        <f>COUNTIFS(Data[gen_e],Both[[#This Row],[Genus]],Data[sp_e],Both[[#This Row],[Species]],Data[match_b],Both[[#Headers],[o]],Data[k],Both[[#This Row],[k]])/Both[[#This Row],[n]]</f>
        <v>8.5714285714285715E-2</v>
      </c>
      <c r="AB5" s="8">
        <f>COUNTIFS(Data[gen_e],Both[[#This Row],[Genus]],Data[sp_e],Both[[#This Row],[Species]],Data[match_b],Both[[#Headers],[oo]],Data[k],Both[[#This Row],[k]])/Both[[#This Row],[n]]</f>
        <v>0.6</v>
      </c>
      <c r="AC5" s="8">
        <f>COUNTIFS(Data[gen_e],Both[[#This Row],[Genus]],Data[sp_e],Both[[#This Row],[Species]],Data[match_b],Both[[#Headers],[-]],Data[k],Both[[#This Row],[k]])/Both[[#This Row],[n]]</f>
        <v>0</v>
      </c>
      <c r="AF5" s="27" t="s">
        <v>3</v>
      </c>
      <c r="AG5" s="35" t="s">
        <v>61</v>
      </c>
      <c r="AH5" s="35"/>
      <c r="AI5" s="35"/>
      <c r="AJ5" s="35"/>
      <c r="AK5" s="35"/>
      <c r="AL5" s="35"/>
      <c r="AM5" s="18"/>
      <c r="AN5" s="18"/>
      <c r="AO5" s="18"/>
      <c r="AP5" s="18"/>
    </row>
    <row r="6" spans="2:43" x14ac:dyDescent="0.25">
      <c r="B6" s="4">
        <v>2</v>
      </c>
      <c r="C6" s="2" t="s">
        <v>26</v>
      </c>
      <c r="D6" s="2" t="s">
        <v>28</v>
      </c>
      <c r="E6" s="2">
        <f>COUNTIFS(Data[gen_e],Species[[#This Row],[Genus]],Data[sp_e],Species[[#This Row],[Species]],Data[k],Species[[#This Row],[k]])</f>
        <v>5</v>
      </c>
      <c r="F6" s="8">
        <f>COUNTIFS(Data[gen_e],Species[[#This Row],[Genus]],Data[sp_e],Species[[#This Row],[Species]],Data[match_s],Species[[#Headers],[+]],Data[k],Species[[#This Row],[k]])/Species[[#This Row],[n]]</f>
        <v>0.8</v>
      </c>
      <c r="G6" s="8">
        <f>COUNTIFS(Data[gen_e],Species[[#This Row],[Genus]],Data[sp_e],Species[[#This Row],[Species]],Data[match_s],Species[[#Headers],[/]],Data[k],Species[[#This Row],[k]])/Species[[#This Row],[n]]</f>
        <v>0</v>
      </c>
      <c r="H6" s="8">
        <f>COUNTIFS(Data[gen_e],Species[[#This Row],[Genus]],Data[sp_e],Species[[#This Row],[Species]],Data[match_s],Species[[#Headers],[o]],Data[k],Species[[#This Row],[k]])/Species[[#This Row],[n]]</f>
        <v>0</v>
      </c>
      <c r="I6" s="8">
        <f>COUNTIFS(Data[gen_e],Species[[#This Row],[Genus]],Data[sp_e],Species[[#This Row],[Species]],Data[match_s],Species[[#Headers],[-]],Data[k],Species[[#This Row],[k]])/Species[[#This Row],[n]]</f>
        <v>0.2</v>
      </c>
      <c r="L6" s="9">
        <v>2</v>
      </c>
      <c r="M6" s="2" t="s">
        <v>7</v>
      </c>
      <c r="N6" s="2">
        <f>COUNTIFS(Data[gen_e],Genus[[#This Row],[Genus]],Data[k],Genus[[#This Row],[k]])</f>
        <v>16</v>
      </c>
      <c r="O6" s="8">
        <f>COUNTIFS(Data[gen_e],Genus[[#This Row],[Genus]],Data[match_g],Genus[[#Headers],[+]],Data[k],Genus[[#This Row],[k]])/Genus[[#This Row],[n]]</f>
        <v>0.5625</v>
      </c>
      <c r="P6" s="8">
        <f>COUNTIFS(Data[gen_e],Genus[[#This Row],[Genus]],Data[match_g],Genus[[#Headers],[/]],Data[k],Genus[[#This Row],[k]])/Genus[[#This Row],[n]]</f>
        <v>6.25E-2</v>
      </c>
      <c r="Q6" s="8">
        <f>COUNTIFS(Data[gen_e],Genus[[#This Row],[Genus]],Data[match_g],Genus[[#Headers],[oo]],Data[k],Genus[[#This Row],[k]])/Genus[[#This Row],[n]]</f>
        <v>0</v>
      </c>
      <c r="R6" s="8">
        <f>COUNTIFS(Data[gen_e],Genus[[#This Row],[Genus]],Data[match_g],Genus[[#Headers],[-]],Data[k],Genus[[#This Row],[k]])/Genus[[#This Row],[n]]</f>
        <v>6.25E-2</v>
      </c>
      <c r="U6" s="9">
        <v>2</v>
      </c>
      <c r="V6" s="2" t="s">
        <v>26</v>
      </c>
      <c r="W6" s="2" t="s">
        <v>28</v>
      </c>
      <c r="X6" s="2">
        <f>COUNTIFS(Data[gen_e],Both[[#This Row],[Genus]],Data[sp_e],Both[[#This Row],[Species]],Data[k],Both[[#This Row],[k]])</f>
        <v>5</v>
      </c>
      <c r="Y6" s="8">
        <f>COUNTIFS(Data[gen_e],Both[[#This Row],[Genus]],Data[sp_e],Both[[#This Row],[Species]],Data[match_b],Both[[#Headers],[+]],Data[k],Both[[#This Row],[k]])/Both[[#This Row],[n]]</f>
        <v>0</v>
      </c>
      <c r="Z6" s="8">
        <f>COUNTIFS(Data[gen_e],Both[[#This Row],[Genus]],Data[sp_e],Both[[#This Row],[Species]],Data[match_b],Both[[#Headers],[/]],Data[k],Both[[#This Row],[k]])/Both[[#This Row],[n]]</f>
        <v>0</v>
      </c>
      <c r="AA6" s="8">
        <f>COUNTIFS(Data[gen_e],Both[[#This Row],[Genus]],Data[sp_e],Both[[#This Row],[Species]],Data[match_b],Both[[#Headers],[o]],Data[k],Both[[#This Row],[k]])/Both[[#This Row],[n]]</f>
        <v>0</v>
      </c>
      <c r="AB6" s="8">
        <f>COUNTIFS(Data[gen_e],Both[[#This Row],[Genus]],Data[sp_e],Both[[#This Row],[Species]],Data[match_b],Both[[#Headers],[oo]],Data[k],Both[[#This Row],[k]])/Both[[#This Row],[n]]</f>
        <v>0.8</v>
      </c>
      <c r="AC6" s="8">
        <f>COUNTIFS(Data[gen_e],Both[[#This Row],[Genus]],Data[sp_e],Both[[#This Row],[Species]],Data[match_b],Both[[#Headers],[-]],Data[k],Both[[#This Row],[k]])/Both[[#This Row],[n]]</f>
        <v>0.2</v>
      </c>
      <c r="AF6" s="18" t="s">
        <v>146</v>
      </c>
      <c r="AG6" s="35" t="s">
        <v>150</v>
      </c>
      <c r="AH6" s="35"/>
      <c r="AI6" s="35"/>
      <c r="AJ6" s="35"/>
      <c r="AK6" s="35"/>
      <c r="AL6" s="35"/>
      <c r="AM6" s="18"/>
      <c r="AN6" s="18"/>
      <c r="AO6" s="18"/>
      <c r="AP6" s="18"/>
    </row>
    <row r="7" spans="2:43" x14ac:dyDescent="0.25">
      <c r="B7" s="4">
        <v>2</v>
      </c>
      <c r="C7" s="2" t="s">
        <v>22</v>
      </c>
      <c r="D7" s="2" t="s">
        <v>24</v>
      </c>
      <c r="E7" s="2">
        <f>COUNTIFS(Data[gen_e],Species[[#This Row],[Genus]],Data[sp_e],Species[[#This Row],[Species]],Data[k],Species[[#This Row],[k]])</f>
        <v>28</v>
      </c>
      <c r="F7" s="8">
        <f>COUNTIFS(Data[gen_e],Species[[#This Row],[Genus]],Data[sp_e],Species[[#This Row],[Species]],Data[match_s],Species[[#Headers],[+]],Data[k],Species[[#This Row],[k]])/Species[[#This Row],[n]]</f>
        <v>1</v>
      </c>
      <c r="G7" s="8">
        <f>COUNTIFS(Data[gen_e],Species[[#This Row],[Genus]],Data[sp_e],Species[[#This Row],[Species]],Data[match_s],Species[[#Headers],[/]],Data[k],Species[[#This Row],[k]])/Species[[#This Row],[n]]</f>
        <v>0</v>
      </c>
      <c r="H7" s="8">
        <f>COUNTIFS(Data[gen_e],Species[[#This Row],[Genus]],Data[sp_e],Species[[#This Row],[Species]],Data[match_s],Species[[#Headers],[o]],Data[k],Species[[#This Row],[k]])/Species[[#This Row],[n]]</f>
        <v>0</v>
      </c>
      <c r="I7" s="8">
        <f>COUNTIFS(Data[gen_e],Species[[#This Row],[Genus]],Data[sp_e],Species[[#This Row],[Species]],Data[match_s],Species[[#Headers],[-]],Data[k],Species[[#This Row],[k]])/Species[[#This Row],[n]]</f>
        <v>0</v>
      </c>
      <c r="L7" s="9">
        <v>2</v>
      </c>
      <c r="M7" s="2" t="s">
        <v>11</v>
      </c>
      <c r="N7" s="2">
        <f>COUNTIFS(Data[gen_e],Genus[[#This Row],[Genus]],Data[k],Genus[[#This Row],[k]])</f>
        <v>220</v>
      </c>
      <c r="O7" s="8">
        <f>COUNTIFS(Data[gen_e],Genus[[#This Row],[Genus]],Data[match_g],Genus[[#Headers],[+]],Data[k],Genus[[#This Row],[k]])/Genus[[#This Row],[n]]</f>
        <v>0.8136363636363636</v>
      </c>
      <c r="P7" s="8">
        <f>COUNTIFS(Data[gen_e],Genus[[#This Row],[Genus]],Data[match_g],Genus[[#Headers],[/]],Data[k],Genus[[#This Row],[k]])/Genus[[#This Row],[n]]</f>
        <v>4.5454545454545452E-3</v>
      </c>
      <c r="Q7" s="8">
        <f>COUNTIFS(Data[gen_e],Genus[[#This Row],[Genus]],Data[match_g],Genus[[#Headers],[oo]],Data[k],Genus[[#This Row],[k]])/Genus[[#This Row],[n]]</f>
        <v>0</v>
      </c>
      <c r="R7" s="8">
        <f>COUNTIFS(Data[gen_e],Genus[[#This Row],[Genus]],Data[match_g],Genus[[#Headers],[-]],Data[k],Genus[[#This Row],[k]])/Genus[[#This Row],[n]]</f>
        <v>0</v>
      </c>
      <c r="U7" s="9">
        <v>2</v>
      </c>
      <c r="V7" s="2" t="s">
        <v>22</v>
      </c>
      <c r="W7" s="2" t="s">
        <v>24</v>
      </c>
      <c r="X7" s="2">
        <f>COUNTIFS(Data[gen_e],Both[[#This Row],[Genus]],Data[sp_e],Both[[#This Row],[Species]],Data[k],Both[[#This Row],[k]])</f>
        <v>28</v>
      </c>
      <c r="Y7" s="8">
        <f>COUNTIFS(Data[gen_e],Both[[#This Row],[Genus]],Data[sp_e],Both[[#This Row],[Species]],Data[match_b],Both[[#Headers],[+]],Data[k],Both[[#This Row],[k]])/Both[[#This Row],[n]]</f>
        <v>0.7142857142857143</v>
      </c>
      <c r="Z7" s="8">
        <f>COUNTIFS(Data[gen_e],Both[[#This Row],[Genus]],Data[sp_e],Both[[#This Row],[Species]],Data[match_b],Both[[#Headers],[/]],Data[k],Both[[#This Row],[k]])/Both[[#This Row],[n]]</f>
        <v>0</v>
      </c>
      <c r="AA7" s="8">
        <f>COUNTIFS(Data[gen_e],Both[[#This Row],[Genus]],Data[sp_e],Both[[#This Row],[Species]],Data[match_b],Both[[#Headers],[o]],Data[k],Both[[#This Row],[k]])/Both[[#This Row],[n]]</f>
        <v>0</v>
      </c>
      <c r="AB7" s="8">
        <f>COUNTIFS(Data[gen_e],Both[[#This Row],[Genus]],Data[sp_e],Both[[#This Row],[Species]],Data[match_b],Both[[#Headers],[oo]],Data[k],Both[[#This Row],[k]])/Both[[#This Row],[n]]</f>
        <v>0.2857142857142857</v>
      </c>
      <c r="AC7" s="8">
        <f>COUNTIFS(Data[gen_e],Both[[#This Row],[Genus]],Data[sp_e],Both[[#This Row],[Species]],Data[match_b],Both[[#Headers],[-]],Data[k],Both[[#This Row],[k]])/Both[[#This Row],[n]]</f>
        <v>0</v>
      </c>
      <c r="AF7" s="27" t="s">
        <v>60</v>
      </c>
      <c r="AG7" s="35" t="s">
        <v>65</v>
      </c>
      <c r="AH7" s="35"/>
      <c r="AI7" s="35"/>
      <c r="AJ7" s="35"/>
      <c r="AK7" s="35"/>
      <c r="AL7" s="35"/>
      <c r="AM7" s="18"/>
      <c r="AN7" s="18"/>
      <c r="AO7" s="18"/>
      <c r="AP7" s="18"/>
    </row>
    <row r="8" spans="2:43" x14ac:dyDescent="0.25">
      <c r="B8" s="4">
        <v>2</v>
      </c>
      <c r="C8" s="2" t="s">
        <v>22</v>
      </c>
      <c r="D8" s="2" t="s">
        <v>23</v>
      </c>
      <c r="E8" s="2">
        <f>COUNTIFS(Data[gen_e],Species[[#This Row],[Genus]],Data[sp_e],Species[[#This Row],[Species]],Data[k],Species[[#This Row],[k]])</f>
        <v>7</v>
      </c>
      <c r="F8" s="8">
        <f>COUNTIFS(Data[gen_e],Species[[#This Row],[Genus]],Data[sp_e],Species[[#This Row],[Species]],Data[match_s],Species[[#Headers],[+]],Data[k],Species[[#This Row],[k]])/Species[[#This Row],[n]]</f>
        <v>0.42857142857142855</v>
      </c>
      <c r="G8" s="8">
        <f>COUNTIFS(Data[gen_e],Species[[#This Row],[Genus]],Data[sp_e],Species[[#This Row],[Species]],Data[match_s],Species[[#Headers],[/]],Data[k],Species[[#This Row],[k]])/Species[[#This Row],[n]]</f>
        <v>0</v>
      </c>
      <c r="H8" s="8">
        <f>COUNTIFS(Data[gen_e],Species[[#This Row],[Genus]],Data[sp_e],Species[[#This Row],[Species]],Data[match_s],Species[[#Headers],[o]],Data[k],Species[[#This Row],[k]])/Species[[#This Row],[n]]</f>
        <v>0.5714285714285714</v>
      </c>
      <c r="I8" s="8">
        <f>COUNTIFS(Data[gen_e],Species[[#This Row],[Genus]],Data[sp_e],Species[[#This Row],[Species]],Data[match_s],Species[[#Headers],[-]],Data[k],Species[[#This Row],[k]])/Species[[#This Row],[n]]</f>
        <v>0</v>
      </c>
      <c r="L8" s="9">
        <v>2</v>
      </c>
      <c r="M8" s="7" t="s">
        <v>5</v>
      </c>
      <c r="N8" s="2">
        <f>COUNTIFS(Data[gen_e],Genus[[#This Row],[Genus]],Data[k],Genus[[#This Row],[k]])</f>
        <v>12</v>
      </c>
      <c r="O8" s="8">
        <f>COUNTIFS(Data[gen_e],Genus[[#This Row],[Genus]],Data[match_g],Genus[[#Headers],[+]],Data[k],Genus[[#This Row],[k]])/Genus[[#This Row],[n]]</f>
        <v>0.16666666666666666</v>
      </c>
      <c r="P8" s="8">
        <f>COUNTIFS(Data[gen_e],Genus[[#This Row],[Genus]],Data[match_g],Genus[[#Headers],[/]],Data[k],Genus[[#This Row],[k]])/Genus[[#This Row],[n]]</f>
        <v>0</v>
      </c>
      <c r="Q8" s="8">
        <f>COUNTIFS(Data[gen_e],Genus[[#This Row],[Genus]],Data[match_g],Genus[[#Headers],[oo]],Data[k],Genus[[#This Row],[k]])/Genus[[#This Row],[n]]</f>
        <v>0</v>
      </c>
      <c r="R8" s="8">
        <f>COUNTIFS(Data[gen_e],Genus[[#This Row],[Genus]],Data[match_g],Genus[[#Headers],[-]],Data[k],Genus[[#This Row],[k]])/Genus[[#This Row],[n]]</f>
        <v>0</v>
      </c>
      <c r="U8" s="9">
        <v>2</v>
      </c>
      <c r="V8" s="2" t="s">
        <v>22</v>
      </c>
      <c r="W8" s="2" t="s">
        <v>23</v>
      </c>
      <c r="X8" s="2">
        <f>COUNTIFS(Data[gen_e],Both[[#This Row],[Genus]],Data[sp_e],Both[[#This Row],[Species]],Data[k],Both[[#This Row],[k]])</f>
        <v>7</v>
      </c>
      <c r="Y8" s="8">
        <f>COUNTIFS(Data[gen_e],Both[[#This Row],[Genus]],Data[sp_e],Both[[#This Row],[Species]],Data[match_b],Both[[#Headers],[+]],Data[k],Both[[#This Row],[k]])/Both[[#This Row],[n]]</f>
        <v>0.14285714285714285</v>
      </c>
      <c r="Z8" s="8">
        <f>COUNTIFS(Data[gen_e],Both[[#This Row],[Genus]],Data[sp_e],Both[[#This Row],[Species]],Data[match_b],Both[[#Headers],[/]],Data[k],Both[[#This Row],[k]])/Both[[#This Row],[n]]</f>
        <v>0</v>
      </c>
      <c r="AA8" s="8">
        <f>COUNTIFS(Data[gen_e],Both[[#This Row],[Genus]],Data[sp_e],Both[[#This Row],[Species]],Data[match_b],Both[[#Headers],[o]],Data[k],Both[[#This Row],[k]])/Both[[#This Row],[n]]</f>
        <v>0.2857142857142857</v>
      </c>
      <c r="AB8" s="8">
        <f>COUNTIFS(Data[gen_e],Both[[#This Row],[Genus]],Data[sp_e],Both[[#This Row],[Species]],Data[match_b],Both[[#Headers],[oo]],Data[k],Both[[#This Row],[k]])/Both[[#This Row],[n]]</f>
        <v>0.5714285714285714</v>
      </c>
      <c r="AC8" s="8">
        <f>COUNTIFS(Data[gen_e],Both[[#This Row],[Genus]],Data[sp_e],Both[[#This Row],[Species]],Data[match_b],Both[[#Headers],[-]],Data[k],Both[[#This Row],[k]])/Both[[#This Row],[n]]</f>
        <v>0</v>
      </c>
      <c r="AF8" s="27" t="s">
        <v>59</v>
      </c>
      <c r="AG8" s="35" t="s">
        <v>64</v>
      </c>
      <c r="AH8" s="35"/>
      <c r="AI8" s="35"/>
      <c r="AJ8" s="35"/>
      <c r="AK8" s="35"/>
      <c r="AL8" s="35"/>
      <c r="AM8" s="18"/>
      <c r="AN8" s="18"/>
      <c r="AO8" s="18"/>
      <c r="AP8" s="18"/>
    </row>
    <row r="9" spans="2:43" x14ac:dyDescent="0.25">
      <c r="B9" s="4">
        <v>2</v>
      </c>
      <c r="C9" s="2" t="s">
        <v>7</v>
      </c>
      <c r="D9" s="2" t="s">
        <v>8</v>
      </c>
      <c r="E9" s="2">
        <f>COUNTIFS(Data[gen_e],Species[[#This Row],[Genus]],Data[sp_e],Species[[#This Row],[Species]],Data[k],Species[[#This Row],[k]])</f>
        <v>5</v>
      </c>
      <c r="F9" s="8">
        <f>COUNTIFS(Data[gen_e],Species[[#This Row],[Genus]],Data[sp_e],Species[[#This Row],[Species]],Data[match_s],Species[[#Headers],[+]],Data[k],Species[[#This Row],[k]])/Species[[#This Row],[n]]</f>
        <v>0.4</v>
      </c>
      <c r="G9" s="8">
        <f>COUNTIFS(Data[gen_e],Species[[#This Row],[Genus]],Data[sp_e],Species[[#This Row],[Species]],Data[match_s],Species[[#Headers],[/]],Data[k],Species[[#This Row],[k]])/Species[[#This Row],[n]]</f>
        <v>0</v>
      </c>
      <c r="H9" s="8">
        <f>COUNTIFS(Data[gen_e],Species[[#This Row],[Genus]],Data[sp_e],Species[[#This Row],[Species]],Data[match_s],Species[[#Headers],[o]],Data[k],Species[[#This Row],[k]])/Species[[#This Row],[n]]</f>
        <v>0.6</v>
      </c>
      <c r="I9" s="8">
        <f>COUNTIFS(Data[gen_e],Species[[#This Row],[Genus]],Data[sp_e],Species[[#This Row],[Species]],Data[match_s],Species[[#Headers],[-]],Data[k],Species[[#This Row],[k]])/Species[[#This Row],[n]]</f>
        <v>0</v>
      </c>
      <c r="L9" s="9">
        <v>2</v>
      </c>
      <c r="M9" s="7" t="s">
        <v>21</v>
      </c>
      <c r="N9" s="2">
        <f>COUNTIFS(Data[gen_e],Genus[[#This Row],[Genus]],Data[k],Genus[[#This Row],[k]])</f>
        <v>9</v>
      </c>
      <c r="O9" s="8">
        <f>COUNTIFS(Data[gen_e],Genus[[#This Row],[Genus]],Data[match_g],Genus[[#Headers],[+]],Data[k],Genus[[#This Row],[k]])/Genus[[#This Row],[n]]</f>
        <v>0.66666666666666663</v>
      </c>
      <c r="P9" s="8">
        <f>COUNTIFS(Data[gen_e],Genus[[#This Row],[Genus]],Data[match_g],Genus[[#Headers],[/]],Data[k],Genus[[#This Row],[k]])/Genus[[#This Row],[n]]</f>
        <v>0</v>
      </c>
      <c r="Q9" s="8">
        <f>COUNTIFS(Data[gen_e],Genus[[#This Row],[Genus]],Data[match_g],Genus[[#Headers],[oo]],Data[k],Genus[[#This Row],[k]])/Genus[[#This Row],[n]]</f>
        <v>0</v>
      </c>
      <c r="R9" s="8">
        <f>COUNTIFS(Data[gen_e],Genus[[#This Row],[Genus]],Data[match_g],Genus[[#Headers],[-]],Data[k],Genus[[#This Row],[k]])/Genus[[#This Row],[n]]</f>
        <v>0</v>
      </c>
      <c r="U9" s="9">
        <v>2</v>
      </c>
      <c r="V9" s="2" t="s">
        <v>7</v>
      </c>
      <c r="W9" s="2" t="s">
        <v>8</v>
      </c>
      <c r="X9" s="2">
        <f>COUNTIFS(Data[gen_e],Both[[#This Row],[Genus]],Data[sp_e],Both[[#This Row],[Species]],Data[k],Both[[#This Row],[k]])</f>
        <v>5</v>
      </c>
      <c r="Y9" s="8">
        <f>COUNTIFS(Data[gen_e],Both[[#This Row],[Genus]],Data[sp_e],Both[[#This Row],[Species]],Data[match_b],Both[[#Headers],[+]],Data[k],Both[[#This Row],[k]])/Both[[#This Row],[n]]</f>
        <v>0.2</v>
      </c>
      <c r="Z9" s="8">
        <f>COUNTIFS(Data[gen_e],Both[[#This Row],[Genus]],Data[sp_e],Both[[#This Row],[Species]],Data[match_b],Both[[#Headers],[/]],Data[k],Both[[#This Row],[k]])/Both[[#This Row],[n]]</f>
        <v>0</v>
      </c>
      <c r="AA9" s="8">
        <f>COUNTIFS(Data[gen_e],Both[[#This Row],[Genus]],Data[sp_e],Both[[#This Row],[Species]],Data[match_b],Both[[#Headers],[o]],Data[k],Both[[#This Row],[k]])/Both[[#This Row],[n]]</f>
        <v>0.2</v>
      </c>
      <c r="AB9" s="8">
        <f>COUNTIFS(Data[gen_e],Both[[#This Row],[Genus]],Data[sp_e],Both[[#This Row],[Species]],Data[match_b],Both[[#Headers],[oo]],Data[k],Both[[#This Row],[k]])/Both[[#This Row],[n]]</f>
        <v>0.6</v>
      </c>
      <c r="AC9" s="8">
        <f>COUNTIFS(Data[gen_e],Both[[#This Row],[Genus]],Data[sp_e],Both[[#This Row],[Species]],Data[match_b],Both[[#Headers],[-]],Data[k],Both[[#This Row],[k]])/Both[[#This Row],[n]]</f>
        <v>0</v>
      </c>
      <c r="AF9" s="18"/>
      <c r="AG9" s="18"/>
      <c r="AH9" s="18"/>
      <c r="AI9" s="18"/>
      <c r="AJ9" s="18"/>
      <c r="AK9" s="40" t="s">
        <v>103</v>
      </c>
      <c r="AL9" s="41" t="s">
        <v>147</v>
      </c>
      <c r="AM9" s="40" t="s">
        <v>105</v>
      </c>
      <c r="AN9" s="40" t="s">
        <v>65</v>
      </c>
      <c r="AO9" s="40" t="s">
        <v>104</v>
      </c>
      <c r="AP9" s="18"/>
    </row>
    <row r="10" spans="2:43" ht="15.75" x14ac:dyDescent="0.25">
      <c r="B10" s="4">
        <v>2</v>
      </c>
      <c r="C10" s="2" t="s">
        <v>7</v>
      </c>
      <c r="D10" s="2" t="s">
        <v>9</v>
      </c>
      <c r="E10" s="2">
        <f>COUNTIFS(Data[gen_e],Species[[#This Row],[Genus]],Data[sp_e],Species[[#This Row],[Species]],Data[k],Species[[#This Row],[k]])</f>
        <v>4</v>
      </c>
      <c r="F10" s="8">
        <f>COUNTIFS(Data[gen_e],Species[[#This Row],[Genus]],Data[sp_e],Species[[#This Row],[Species]],Data[match_s],Species[[#Headers],[+]],Data[k],Species[[#This Row],[k]])/Species[[#This Row],[n]]</f>
        <v>0</v>
      </c>
      <c r="G10" s="8">
        <f>COUNTIFS(Data[gen_e],Species[[#This Row],[Genus]],Data[sp_e],Species[[#This Row],[Species]],Data[match_s],Species[[#Headers],[/]],Data[k],Species[[#This Row],[k]])/Species[[#This Row],[n]]</f>
        <v>0</v>
      </c>
      <c r="H10" s="8">
        <f>COUNTIFS(Data[gen_e],Species[[#This Row],[Genus]],Data[sp_e],Species[[#This Row],[Species]],Data[match_s],Species[[#Headers],[o]],Data[k],Species[[#This Row],[k]])/Species[[#This Row],[n]]</f>
        <v>1</v>
      </c>
      <c r="I10" s="8">
        <f>COUNTIFS(Data[gen_e],Species[[#This Row],[Genus]],Data[sp_e],Species[[#This Row],[Species]],Data[match_s],Species[[#Headers],[-]],Data[k],Species[[#This Row],[k]])/Species[[#This Row],[n]]</f>
        <v>0</v>
      </c>
      <c r="L10" s="9">
        <v>2</v>
      </c>
      <c r="M10" s="2" t="s">
        <v>13</v>
      </c>
      <c r="N10" s="2">
        <f>COUNTIFS(Data[gen_e],Genus[[#This Row],[Genus]],Data[k],Genus[[#This Row],[k]])</f>
        <v>347</v>
      </c>
      <c r="O10" s="8">
        <f>COUNTIFS(Data[gen_e],Genus[[#This Row],[Genus]],Data[match_g],Genus[[#Headers],[+]],Data[k],Genus[[#This Row],[k]])/Genus[[#This Row],[n]]</f>
        <v>0.89337175792507206</v>
      </c>
      <c r="P10" s="8">
        <f>COUNTIFS(Data[gen_e],Genus[[#This Row],[Genus]],Data[match_g],Genus[[#Headers],[/]],Data[k],Genus[[#This Row],[k]])/Genus[[#This Row],[n]]</f>
        <v>5.763688760806916E-3</v>
      </c>
      <c r="Q10" s="8">
        <f>COUNTIFS(Data[gen_e],Genus[[#This Row],[Genus]],Data[match_g],Genus[[#Headers],[oo]],Data[k],Genus[[#This Row],[k]])/Genus[[#This Row],[n]]</f>
        <v>0</v>
      </c>
      <c r="R10" s="8">
        <f>COUNTIFS(Data[gen_e],Genus[[#This Row],[Genus]],Data[match_g],Genus[[#Headers],[-]],Data[k],Genus[[#This Row],[k]])/Genus[[#This Row],[n]]</f>
        <v>0</v>
      </c>
      <c r="U10" s="9">
        <v>2</v>
      </c>
      <c r="V10" s="2" t="s">
        <v>7</v>
      </c>
      <c r="W10" s="2" t="s">
        <v>9</v>
      </c>
      <c r="X10" s="2">
        <f>COUNTIFS(Data[gen_e],Both[[#This Row],[Genus]],Data[sp_e],Both[[#This Row],[Species]],Data[k],Both[[#This Row],[k]])</f>
        <v>4</v>
      </c>
      <c r="Y10" s="8">
        <f>COUNTIFS(Data[gen_e],Both[[#This Row],[Genus]],Data[sp_e],Both[[#This Row],[Species]],Data[match_b],Both[[#Headers],[+]],Data[k],Both[[#This Row],[k]])/Both[[#This Row],[n]]</f>
        <v>0</v>
      </c>
      <c r="Z10" s="8">
        <f>COUNTIFS(Data[gen_e],Both[[#This Row],[Genus]],Data[sp_e],Both[[#This Row],[Species]],Data[match_b],Both[[#Headers],[/]],Data[k],Both[[#This Row],[k]])/Both[[#This Row],[n]]</f>
        <v>0</v>
      </c>
      <c r="AA10" s="8">
        <f>COUNTIFS(Data[gen_e],Both[[#This Row],[Genus]],Data[sp_e],Both[[#This Row],[Species]],Data[match_b],Both[[#Headers],[o]],Data[k],Both[[#This Row],[k]])/Both[[#This Row],[n]]</f>
        <v>0.75</v>
      </c>
      <c r="AB10" s="8">
        <f>COUNTIFS(Data[gen_e],Both[[#This Row],[Genus]],Data[sp_e],Both[[#This Row],[Species]],Data[match_b],Both[[#Headers],[oo]],Data[k],Both[[#This Row],[k]])/Both[[#This Row],[n]]</f>
        <v>0.25</v>
      </c>
      <c r="AC10" s="8">
        <f>COUNTIFS(Data[gen_e],Both[[#This Row],[Genus]],Data[sp_e],Both[[#This Row],[Species]],Data[match_b],Both[[#Headers],[-]],Data[k],Both[[#This Row],[k]])/Both[[#This Row],[n]]</f>
        <v>0</v>
      </c>
      <c r="AF10" s="36" t="s">
        <v>161</v>
      </c>
      <c r="AG10" s="36"/>
      <c r="AH10" s="36"/>
      <c r="AI10" s="36"/>
      <c r="AJ10" s="36"/>
      <c r="AK10" s="36"/>
      <c r="AL10" s="36"/>
      <c r="AM10" s="36"/>
      <c r="AN10" s="36"/>
      <c r="AO10" s="18"/>
      <c r="AP10" s="18"/>
    </row>
    <row r="11" spans="2:43" x14ac:dyDescent="0.25">
      <c r="B11" s="4">
        <v>2</v>
      </c>
      <c r="C11" s="2" t="s">
        <v>7</v>
      </c>
      <c r="D11" s="2" t="s">
        <v>10</v>
      </c>
      <c r="E11" s="2">
        <f>COUNTIFS(Data[gen_e],Species[[#This Row],[Genus]],Data[sp_e],Species[[#This Row],[Species]],Data[k],Species[[#This Row],[k]])</f>
        <v>7</v>
      </c>
      <c r="F11" s="8">
        <f>COUNTIFS(Data[gen_e],Species[[#This Row],[Genus]],Data[sp_e],Species[[#This Row],[Species]],Data[match_s],Species[[#Headers],[+]],Data[k],Species[[#This Row],[k]])/Species[[#This Row],[n]]</f>
        <v>0.5714285714285714</v>
      </c>
      <c r="G11" s="8">
        <f>COUNTIFS(Data[gen_e],Species[[#This Row],[Genus]],Data[sp_e],Species[[#This Row],[Species]],Data[match_s],Species[[#Headers],[/]],Data[k],Species[[#This Row],[k]])/Species[[#This Row],[n]]</f>
        <v>0</v>
      </c>
      <c r="H11" s="8">
        <f>COUNTIFS(Data[gen_e],Species[[#This Row],[Genus]],Data[sp_e],Species[[#This Row],[Species]],Data[match_s],Species[[#Headers],[o]],Data[k],Species[[#This Row],[k]])/Species[[#This Row],[n]]</f>
        <v>0.42857142857142855</v>
      </c>
      <c r="I11" s="8">
        <f>COUNTIFS(Data[gen_e],Species[[#This Row],[Genus]],Data[sp_e],Species[[#This Row],[Species]],Data[match_s],Species[[#Headers],[-]],Data[k],Species[[#This Row],[k]])/Species[[#This Row],[n]]</f>
        <v>0</v>
      </c>
      <c r="L11" s="9">
        <v>2</v>
      </c>
      <c r="M11" s="7" t="s">
        <v>25</v>
      </c>
      <c r="N11" s="2">
        <f>COUNTIFS(Data[gen_e],Genus[[#This Row],[Genus]],Data[k],Genus[[#This Row],[k]])</f>
        <v>9</v>
      </c>
      <c r="O11" s="8">
        <f>COUNTIFS(Data[gen_e],Genus[[#This Row],[Genus]],Data[match_g],Genus[[#Headers],[+]],Data[k],Genus[[#This Row],[k]])/Genus[[#This Row],[n]]</f>
        <v>0.22222222222222221</v>
      </c>
      <c r="P11" s="8">
        <f>COUNTIFS(Data[gen_e],Genus[[#This Row],[Genus]],Data[match_g],Genus[[#Headers],[/]],Data[k],Genus[[#This Row],[k]])/Genus[[#This Row],[n]]</f>
        <v>0.33333333333333331</v>
      </c>
      <c r="Q11" s="8">
        <f>COUNTIFS(Data[gen_e],Genus[[#This Row],[Genus]],Data[match_g],Genus[[#Headers],[oo]],Data[k],Genus[[#This Row],[k]])/Genus[[#This Row],[n]]</f>
        <v>0</v>
      </c>
      <c r="R11" s="8">
        <f>COUNTIFS(Data[gen_e],Genus[[#This Row],[Genus]],Data[match_g],Genus[[#Headers],[-]],Data[k],Genus[[#This Row],[k]])/Genus[[#This Row],[n]]</f>
        <v>0</v>
      </c>
      <c r="U11" s="9">
        <v>2</v>
      </c>
      <c r="V11" s="2" t="s">
        <v>7</v>
      </c>
      <c r="W11" s="2" t="s">
        <v>10</v>
      </c>
      <c r="X11" s="2">
        <f>COUNTIFS(Data[gen_e],Both[[#This Row],[Genus]],Data[sp_e],Both[[#This Row],[Species]],Data[k],Both[[#This Row],[k]])</f>
        <v>7</v>
      </c>
      <c r="Y11" s="8">
        <f>COUNTIFS(Data[gen_e],Both[[#This Row],[Genus]],Data[sp_e],Both[[#This Row],[Species]],Data[match_b],Both[[#Headers],[+]],Data[k],Both[[#This Row],[k]])/Both[[#This Row],[n]]</f>
        <v>0.42857142857142855</v>
      </c>
      <c r="Z11" s="8">
        <f>COUNTIFS(Data[gen_e],Both[[#This Row],[Genus]],Data[sp_e],Both[[#This Row],[Species]],Data[match_b],Both[[#Headers],[/]],Data[k],Both[[#This Row],[k]])/Both[[#This Row],[n]]</f>
        <v>0</v>
      </c>
      <c r="AA11" s="8">
        <f>COUNTIFS(Data[gen_e],Both[[#This Row],[Genus]],Data[sp_e],Both[[#This Row],[Species]],Data[match_b],Both[[#Headers],[o]],Data[k],Both[[#This Row],[k]])/Both[[#This Row],[n]]</f>
        <v>0.14285714285714285</v>
      </c>
      <c r="AB11" s="8">
        <f>COUNTIFS(Data[gen_e],Both[[#This Row],[Genus]],Data[sp_e],Both[[#This Row],[Species]],Data[match_b],Both[[#Headers],[oo]],Data[k],Both[[#This Row],[k]])/Both[[#This Row],[n]]</f>
        <v>0.2857142857142857</v>
      </c>
      <c r="AC11" s="8">
        <f>COUNTIFS(Data[gen_e],Both[[#This Row],[Genus]],Data[sp_e],Both[[#This Row],[Species]],Data[match_b],Both[[#Headers],[-]],Data[k],Both[[#This Row],[k]])/Both[[#This Row],[n]]</f>
        <v>0.14285714285714285</v>
      </c>
      <c r="AF11" s="3" t="s">
        <v>84</v>
      </c>
      <c r="AG11" s="3" t="s">
        <v>82</v>
      </c>
      <c r="AH11" s="3" t="s">
        <v>66</v>
      </c>
      <c r="AI11" s="3" t="s">
        <v>101</v>
      </c>
      <c r="AJ11" s="3" t="s">
        <v>102</v>
      </c>
      <c r="AK11" s="3" t="s">
        <v>4</v>
      </c>
      <c r="AL11" s="3" t="s">
        <v>146</v>
      </c>
      <c r="AM11" s="3" t="s">
        <v>59</v>
      </c>
      <c r="AN11" s="3" t="s">
        <v>60</v>
      </c>
      <c r="AO11" s="3" t="s">
        <v>3</v>
      </c>
      <c r="AP11" s="18"/>
      <c r="AQ11" s="18"/>
    </row>
    <row r="12" spans="2:43" x14ac:dyDescent="0.25">
      <c r="B12" s="4">
        <v>2</v>
      </c>
      <c r="C12" s="2" t="s">
        <v>11</v>
      </c>
      <c r="D12" s="2" t="s">
        <v>12</v>
      </c>
      <c r="E12" s="2">
        <f>COUNTIFS(Data[gen_e],Species[[#This Row],[Genus]],Data[sp_e],Species[[#This Row],[Species]],Data[k],Species[[#This Row],[k]])</f>
        <v>50</v>
      </c>
      <c r="F12" s="8">
        <f>COUNTIFS(Data[gen_e],Species[[#This Row],[Genus]],Data[sp_e],Species[[#This Row],[Species]],Data[match_s],Species[[#Headers],[+]],Data[k],Species[[#This Row],[k]])/Species[[#This Row],[n]]</f>
        <v>0.8</v>
      </c>
      <c r="G12" s="8">
        <f>COUNTIFS(Data[gen_e],Species[[#This Row],[Genus]],Data[sp_e],Species[[#This Row],[Species]],Data[match_s],Species[[#Headers],[/]],Data[k],Species[[#This Row],[k]])/Species[[#This Row],[n]]</f>
        <v>0.02</v>
      </c>
      <c r="H12" s="8">
        <f>COUNTIFS(Data[gen_e],Species[[#This Row],[Genus]],Data[sp_e],Species[[#This Row],[Species]],Data[match_s],Species[[#Headers],[o]],Data[k],Species[[#This Row],[k]])/Species[[#This Row],[n]]</f>
        <v>0.18</v>
      </c>
      <c r="I12" s="8">
        <f>COUNTIFS(Data[gen_e],Species[[#This Row],[Genus]],Data[sp_e],Species[[#This Row],[Species]],Data[match_s],Species[[#Headers],[-]],Data[k],Species[[#This Row],[k]])/Species[[#This Row],[n]]</f>
        <v>0</v>
      </c>
      <c r="L12" s="9">
        <v>2</v>
      </c>
      <c r="M12" s="2" t="s">
        <v>0</v>
      </c>
      <c r="N12" s="2">
        <f>COUNTIFS(Data[gen_e],Genus[[#This Row],[Genus]],Data[k],Genus[[#This Row],[k]])</f>
        <v>26</v>
      </c>
      <c r="O12" s="8">
        <f>COUNTIFS(Data[gen_e],Genus[[#This Row],[Genus]],Data[match_g],Genus[[#Headers],[+]],Data[k],Genus[[#This Row],[k]])/Genus[[#This Row],[n]]</f>
        <v>0.61538461538461542</v>
      </c>
      <c r="P12" s="8">
        <f>COUNTIFS(Data[gen_e],Genus[[#This Row],[Genus]],Data[match_g],Genus[[#Headers],[/]],Data[k],Genus[[#This Row],[k]])/Genus[[#This Row],[n]]</f>
        <v>0</v>
      </c>
      <c r="Q12" s="8">
        <f>COUNTIFS(Data[gen_e],Genus[[#This Row],[Genus]],Data[match_g],Genus[[#Headers],[oo]],Data[k],Genus[[#This Row],[k]])/Genus[[#This Row],[n]]</f>
        <v>0</v>
      </c>
      <c r="R12" s="8">
        <f>COUNTIFS(Data[gen_e],Genus[[#This Row],[Genus]],Data[match_g],Genus[[#Headers],[-]],Data[k],Genus[[#This Row],[k]])/Genus[[#This Row],[n]]</f>
        <v>3.8461538461538464E-2</v>
      </c>
      <c r="U12" s="9">
        <v>2</v>
      </c>
      <c r="V12" s="2" t="s">
        <v>11</v>
      </c>
      <c r="W12" s="2" t="s">
        <v>12</v>
      </c>
      <c r="X12" s="2">
        <f>COUNTIFS(Data[gen_e],Both[[#This Row],[Genus]],Data[sp_e],Both[[#This Row],[Species]],Data[k],Both[[#This Row],[k]])</f>
        <v>50</v>
      </c>
      <c r="Y12" s="8">
        <f>COUNTIFS(Data[gen_e],Both[[#This Row],[Genus]],Data[sp_e],Both[[#This Row],[Species]],Data[match_b],Both[[#Headers],[+]],Data[k],Both[[#This Row],[k]])/Both[[#This Row],[n]]</f>
        <v>0.66</v>
      </c>
      <c r="Z12" s="8">
        <f>COUNTIFS(Data[gen_e],Both[[#This Row],[Genus]],Data[sp_e],Both[[#This Row],[Species]],Data[match_b],Both[[#Headers],[/]],Data[k],Both[[#This Row],[k]])/Both[[#This Row],[n]]</f>
        <v>0.02</v>
      </c>
      <c r="AA12" s="8">
        <f>COUNTIFS(Data[gen_e],Both[[#This Row],[Genus]],Data[sp_e],Both[[#This Row],[Species]],Data[match_b],Both[[#Headers],[o]],Data[k],Both[[#This Row],[k]])/Both[[#This Row],[n]]</f>
        <v>0.14000000000000001</v>
      </c>
      <c r="AB12" s="8">
        <f>COUNTIFS(Data[gen_e],Both[[#This Row],[Genus]],Data[sp_e],Both[[#This Row],[Species]],Data[match_b],Both[[#Headers],[oo]],Data[k],Both[[#This Row],[k]])/Both[[#This Row],[n]]</f>
        <v>0.18</v>
      </c>
      <c r="AC12" s="8">
        <f>COUNTIFS(Data[gen_e],Both[[#This Row],[Genus]],Data[sp_e],Both[[#This Row],[Species]],Data[match_b],Both[[#Headers],[-]],Data[k],Both[[#This Row],[k]])/Both[[#This Row],[n]]</f>
        <v>0</v>
      </c>
      <c r="AE12" s="18" t="s">
        <v>106</v>
      </c>
      <c r="AF12" s="2">
        <v>2</v>
      </c>
      <c r="AG12" s="2" t="s">
        <v>57</v>
      </c>
      <c r="AH12" s="10">
        <f ca="1">SUMIF(INDIRECT(Overall[[#This Row],[Test]]&amp;"[k]"),Overall[[#This Row],[k]],INDIRECT(Overall[[#This Row],[Test]]&amp;"[n]"))</f>
        <v>731</v>
      </c>
      <c r="AI12" s="10" t="str">
        <f ca="1">IF(ISERROR(INDIRECT(Overall[[#This Row],[Test]]&amp;"[Species]")),"",COUNTIF(INDIRECT(Overall[[#This Row],[Test]]&amp;"[k]"),Overall[[#This Row],[k]]))</f>
        <v/>
      </c>
      <c r="AJ12" s="10">
        <f ca="1">IF(ISERROR(INDIRECT(Overall[[#This Row],[Test]]&amp;"[Genus]")),"",COUNTIF(INDIRECT(Overall[[#This Row],[Test]]&amp;"[k]"),Overall[[#This Row],[k]]))</f>
        <v>10</v>
      </c>
      <c r="AK12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0.77291381668946646</v>
      </c>
      <c r="AL12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1.094391244870041E-2</v>
      </c>
      <c r="AM12" s="11"/>
      <c r="AN12" s="11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>0</v>
      </c>
      <c r="AO12" s="16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4.1039671682626538E-3</v>
      </c>
      <c r="AP12" s="18"/>
      <c r="AQ12" s="18"/>
    </row>
    <row r="13" spans="2:43" x14ac:dyDescent="0.25">
      <c r="B13" s="4">
        <v>2</v>
      </c>
      <c r="C13" s="2" t="s">
        <v>11</v>
      </c>
      <c r="D13" s="2" t="s">
        <v>15</v>
      </c>
      <c r="E13" s="2">
        <f>COUNTIFS(Data[gen_e],Species[[#This Row],[Genus]],Data[sp_e],Species[[#This Row],[Species]],Data[k],Species[[#This Row],[k]])</f>
        <v>29</v>
      </c>
      <c r="F13" s="8">
        <f>COUNTIFS(Data[gen_e],Species[[#This Row],[Genus]],Data[sp_e],Species[[#This Row],[Species]],Data[match_s],Species[[#Headers],[+]],Data[k],Species[[#This Row],[k]])/Species[[#This Row],[n]]</f>
        <v>0.55172413793103448</v>
      </c>
      <c r="G13" s="8">
        <f>COUNTIFS(Data[gen_e],Species[[#This Row],[Genus]],Data[sp_e],Species[[#This Row],[Species]],Data[match_s],Species[[#Headers],[/]],Data[k],Species[[#This Row],[k]])/Species[[#This Row],[n]]</f>
        <v>3.4482758620689655E-2</v>
      </c>
      <c r="H13" s="8">
        <f>COUNTIFS(Data[gen_e],Species[[#This Row],[Genus]],Data[sp_e],Species[[#This Row],[Species]],Data[match_s],Species[[#Headers],[o]],Data[k],Species[[#This Row],[k]])/Species[[#This Row],[n]]</f>
        <v>0.41379310344827586</v>
      </c>
      <c r="I13" s="8">
        <f>COUNTIFS(Data[gen_e],Species[[#This Row],[Genus]],Data[sp_e],Species[[#This Row],[Species]],Data[match_s],Species[[#Headers],[-]],Data[k],Species[[#This Row],[k]])/Species[[#This Row],[n]]</f>
        <v>0</v>
      </c>
      <c r="L13" s="9">
        <v>2</v>
      </c>
      <c r="M13" s="7" t="s">
        <v>6</v>
      </c>
      <c r="N13" s="2">
        <f>COUNTIFS(Data[gen_e],Genus[[#This Row],[Genus]],Data[k],Genus[[#This Row],[k]])</f>
        <v>8</v>
      </c>
      <c r="O13" s="8">
        <f>COUNTIFS(Data[gen_e],Genus[[#This Row],[Genus]],Data[match_g],Genus[[#Headers],[+]],Data[k],Genus[[#This Row],[k]])/Genus[[#This Row],[n]]</f>
        <v>0.5</v>
      </c>
      <c r="P13" s="8">
        <f>COUNTIFS(Data[gen_e],Genus[[#This Row],[Genus]],Data[match_g],Genus[[#Headers],[/]],Data[k],Genus[[#This Row],[k]])/Genus[[#This Row],[n]]</f>
        <v>0</v>
      </c>
      <c r="Q13" s="8">
        <f>COUNTIFS(Data[gen_e],Genus[[#This Row],[Genus]],Data[match_g],Genus[[#Headers],[oo]],Data[k],Genus[[#This Row],[k]])/Genus[[#This Row],[n]]</f>
        <v>0</v>
      </c>
      <c r="R13" s="8">
        <f>COUNTIFS(Data[gen_e],Genus[[#This Row],[Genus]],Data[match_g],Genus[[#Headers],[-]],Data[k],Genus[[#This Row],[k]])/Genus[[#This Row],[n]]</f>
        <v>0.125</v>
      </c>
      <c r="U13" s="9">
        <v>2</v>
      </c>
      <c r="V13" s="2" t="s">
        <v>11</v>
      </c>
      <c r="W13" s="2" t="s">
        <v>15</v>
      </c>
      <c r="X13" s="2">
        <f>COUNTIFS(Data[gen_e],Both[[#This Row],[Genus]],Data[sp_e],Both[[#This Row],[Species]],Data[k],Both[[#This Row],[k]])</f>
        <v>29</v>
      </c>
      <c r="Y13" s="8">
        <f>COUNTIFS(Data[gen_e],Both[[#This Row],[Genus]],Data[sp_e],Both[[#This Row],[Species]],Data[match_b],Both[[#Headers],[+]],Data[k],Both[[#This Row],[k]])/Both[[#This Row],[n]]</f>
        <v>0.41379310344827586</v>
      </c>
      <c r="Z13" s="8">
        <f>COUNTIFS(Data[gen_e],Both[[#This Row],[Genus]],Data[sp_e],Both[[#This Row],[Species]],Data[match_b],Both[[#Headers],[/]],Data[k],Both[[#This Row],[k]])/Both[[#This Row],[n]]</f>
        <v>3.4482758620689655E-2</v>
      </c>
      <c r="AA13" s="8">
        <f>COUNTIFS(Data[gen_e],Both[[#This Row],[Genus]],Data[sp_e],Both[[#This Row],[Species]],Data[match_b],Both[[#Headers],[o]],Data[k],Both[[#This Row],[k]])/Both[[#This Row],[n]]</f>
        <v>0.34482758620689657</v>
      </c>
      <c r="AB13" s="8">
        <f>COUNTIFS(Data[gen_e],Both[[#This Row],[Genus]],Data[sp_e],Both[[#This Row],[Species]],Data[match_b],Both[[#Headers],[oo]],Data[k],Both[[#This Row],[k]])/Both[[#This Row],[n]]</f>
        <v>0.20689655172413793</v>
      </c>
      <c r="AC13" s="8">
        <f>COUNTIFS(Data[gen_e],Both[[#This Row],[Genus]],Data[sp_e],Both[[#This Row],[Species]],Data[match_b],Both[[#Headers],[-]],Data[k],Both[[#This Row],[k]])/Both[[#This Row],[n]]</f>
        <v>0</v>
      </c>
      <c r="AE13" s="18" t="s">
        <v>106</v>
      </c>
      <c r="AF13" s="2">
        <v>2</v>
      </c>
      <c r="AG13" s="2" t="s">
        <v>58</v>
      </c>
      <c r="AH13" s="10">
        <f ca="1">SUMIF(INDIRECT(Overall[[#This Row],[Test]]&amp;"[k]"),Overall[[#This Row],[k]],INDIRECT(Overall[[#This Row],[Test]]&amp;"[n]"))</f>
        <v>693</v>
      </c>
      <c r="AI13" s="10">
        <f ca="1">IF(ISERROR(INDIRECT(Overall[[#This Row],[Test]]&amp;"[Species]")),"",COUNTIF(INDIRECT(Overall[[#This Row],[Test]]&amp;"[k]"),Overall[[#This Row],[k]]))</f>
        <v>28</v>
      </c>
      <c r="AJ13" s="10">
        <f ca="1">IF(ISERROR(INDIRECT(Overall[[#This Row],[Test]]&amp;"[Species]")),"",COUNTIF(INDIRECT(Overall[[#This Row],[Test]]&amp;"[k]"),Overall[[#This Row],[k]]))</f>
        <v>28</v>
      </c>
      <c r="AK13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0.72294372294372289</v>
      </c>
      <c r="AL13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1.0101010101010102E-2</v>
      </c>
      <c r="AM13" s="12">
        <f ca="1">SUMPRODUCT(INDIRECT(Overall[[#This Row],[Test]]&amp;"["&amp;Overall[[#Headers],[o]]&amp;"]"),INDIRECT(Overall[[#This Row],[Test]]&amp;"[n]"),--(INDIRECT(Overall[[#This Row],[Test]]&amp;"[k]")=Overall[[#This Row],[k]]))/Overall[[#This Row],[n]]</f>
        <v>0.22943722943722944</v>
      </c>
      <c r="AN13" s="12" t="str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/>
      </c>
      <c r="AO13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3.751803751803752E-2</v>
      </c>
      <c r="AP13" s="18"/>
      <c r="AQ13" s="18"/>
    </row>
    <row r="14" spans="2:43" x14ac:dyDescent="0.25">
      <c r="B14" s="4">
        <v>2</v>
      </c>
      <c r="C14" s="2" t="s">
        <v>11</v>
      </c>
      <c r="D14" s="2" t="s">
        <v>20</v>
      </c>
      <c r="E14" s="2">
        <f>COUNTIFS(Data[gen_e],Species[[#This Row],[Genus]],Data[sp_e],Species[[#This Row],[Species]],Data[k],Species[[#This Row],[k]])</f>
        <v>16</v>
      </c>
      <c r="F14" s="8">
        <f>COUNTIFS(Data[gen_e],Species[[#This Row],[Genus]],Data[sp_e],Species[[#This Row],[Species]],Data[match_s],Species[[#Headers],[+]],Data[k],Species[[#This Row],[k]])/Species[[#This Row],[n]]</f>
        <v>0.875</v>
      </c>
      <c r="G14" s="8">
        <f>COUNTIFS(Data[gen_e],Species[[#This Row],[Genus]],Data[sp_e],Species[[#This Row],[Species]],Data[match_s],Species[[#Headers],[/]],Data[k],Species[[#This Row],[k]])/Species[[#This Row],[n]]</f>
        <v>0</v>
      </c>
      <c r="H14" s="8">
        <f>COUNTIFS(Data[gen_e],Species[[#This Row],[Genus]],Data[sp_e],Species[[#This Row],[Species]],Data[match_s],Species[[#Headers],[o]],Data[k],Species[[#This Row],[k]])/Species[[#This Row],[n]]</f>
        <v>0.125</v>
      </c>
      <c r="I14" s="8">
        <f>COUNTIFS(Data[gen_e],Species[[#This Row],[Genus]],Data[sp_e],Species[[#This Row],[Species]],Data[match_s],Species[[#Headers],[-]],Data[k],Species[[#This Row],[k]])/Species[[#This Row],[n]]</f>
        <v>0</v>
      </c>
      <c r="L14" s="9">
        <v>5</v>
      </c>
      <c r="M14" s="2" t="s">
        <v>26</v>
      </c>
      <c r="N14" s="2">
        <f>COUNTIFS(Data[gen_e],Genus[[#This Row],[Genus]],Data[k],Genus[[#This Row],[k]])</f>
        <v>49</v>
      </c>
      <c r="O14" s="8">
        <f>COUNTIFS(Data[gen_e],Genus[[#This Row],[Genus]],Data[match_g],Genus[[#Headers],[+]],Data[k],Genus[[#This Row],[k]])/Genus[[#This Row],[n]]</f>
        <v>0.44897959183673469</v>
      </c>
      <c r="P14" s="8">
        <f>COUNTIFS(Data[gen_e],Genus[[#This Row],[Genus]],Data[match_g],Genus[[#Headers],[/]],Data[k],Genus[[#This Row],[k]])/Genus[[#This Row],[n]]</f>
        <v>2.0408163265306121E-2</v>
      </c>
      <c r="Q14" s="8">
        <f>COUNTIFS(Data[gen_e],Genus[[#This Row],[Genus]],Data[match_g],Genus[[#Headers],[oo]],Data[k],Genus[[#This Row],[k]])/Genus[[#This Row],[n]]</f>
        <v>0</v>
      </c>
      <c r="R14" s="8">
        <f>COUNTIFS(Data[gen_e],Genus[[#This Row],[Genus]],Data[match_g],Genus[[#Headers],[-]],Data[k],Genus[[#This Row],[k]])/Genus[[#This Row],[n]]</f>
        <v>2.0408163265306121E-2</v>
      </c>
      <c r="U14" s="9">
        <v>2</v>
      </c>
      <c r="V14" s="2" t="s">
        <v>11</v>
      </c>
      <c r="W14" s="2" t="s">
        <v>20</v>
      </c>
      <c r="X14" s="2">
        <f>COUNTIFS(Data[gen_e],Both[[#This Row],[Genus]],Data[sp_e],Both[[#This Row],[Species]],Data[k],Both[[#This Row],[k]])</f>
        <v>16</v>
      </c>
      <c r="Y14" s="8">
        <f>COUNTIFS(Data[gen_e],Both[[#This Row],[Genus]],Data[sp_e],Both[[#This Row],[Species]],Data[match_b],Both[[#Headers],[+]],Data[k],Both[[#This Row],[k]])/Both[[#This Row],[n]]</f>
        <v>0.4375</v>
      </c>
      <c r="Z14" s="8">
        <f>COUNTIFS(Data[gen_e],Both[[#This Row],[Genus]],Data[sp_e],Both[[#This Row],[Species]],Data[match_b],Both[[#Headers],[/]],Data[k],Both[[#This Row],[k]])/Both[[#This Row],[n]]</f>
        <v>0</v>
      </c>
      <c r="AA14" s="8">
        <f>COUNTIFS(Data[gen_e],Both[[#This Row],[Genus]],Data[sp_e],Both[[#This Row],[Species]],Data[match_b],Both[[#Headers],[o]],Data[k],Both[[#This Row],[k]])/Both[[#This Row],[n]]</f>
        <v>6.25E-2</v>
      </c>
      <c r="AB14" s="8">
        <f>COUNTIFS(Data[gen_e],Both[[#This Row],[Genus]],Data[sp_e],Both[[#This Row],[Species]],Data[match_b],Both[[#Headers],[oo]],Data[k],Both[[#This Row],[k]])/Both[[#This Row],[n]]</f>
        <v>0.5</v>
      </c>
      <c r="AC14" s="8">
        <f>COUNTIFS(Data[gen_e],Both[[#This Row],[Genus]],Data[sp_e],Both[[#This Row],[Species]],Data[match_b],Both[[#Headers],[-]],Data[k],Both[[#This Row],[k]])/Both[[#This Row],[n]]</f>
        <v>0</v>
      </c>
      <c r="AE14" s="18" t="s">
        <v>106</v>
      </c>
      <c r="AF14" s="2">
        <v>2</v>
      </c>
      <c r="AG14" s="2" t="s">
        <v>81</v>
      </c>
      <c r="AH14" s="10">
        <f ca="1">SUMIF(INDIRECT(Overall[[#This Row],[Test]]&amp;"[k]"),Overall[[#This Row],[k]],INDIRECT(Overall[[#This Row],[Test]]&amp;"[n]"))</f>
        <v>731</v>
      </c>
      <c r="AI14" s="10">
        <f ca="1">IF(ISERROR(INDIRECT(Overall[[#This Row],[Test]]&amp;"[Species]")),"",COUNTIF(INDIRECT(Overall[[#This Row],[Test]]&amp;"[k]"),Overall[[#This Row],[k]]))</f>
        <v>32</v>
      </c>
      <c r="AJ14" s="10">
        <f ca="1">IF(ISERROR(INDIRECT(Overall[[#This Row],[Test]]&amp;"[Genus]")),"",COUNTIF(INDIRECT(Overall[[#This Row],[Test]]&amp;"[k]"),Overall[[#This Row],[k]]))</f>
        <v>32</v>
      </c>
      <c r="AK14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0.56771545827633374</v>
      </c>
      <c r="AL14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6.8399452804377564E-3</v>
      </c>
      <c r="AM14" s="12">
        <f ca="1">SUMPRODUCT(INDIRECT(Overall[[#This Row],[Test]]&amp;"["&amp;Overall[[#Headers],[o]]&amp;"]"),INDIRECT(Overall[[#This Row],[Test]]&amp;"[n]"),--(INDIRECT(Overall[[#This Row],[Test]]&amp;"[k]")=Overall[[#This Row],[k]]))/Overall[[#This Row],[n]]</f>
        <v>0.17783857729138167</v>
      </c>
      <c r="AN14" s="12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>0.20793433652530779</v>
      </c>
      <c r="AO14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3.9671682626538987E-2</v>
      </c>
      <c r="AP14" s="18"/>
      <c r="AQ14" s="18"/>
    </row>
    <row r="15" spans="2:43" x14ac:dyDescent="0.25">
      <c r="B15" s="4">
        <v>2</v>
      </c>
      <c r="C15" s="2" t="s">
        <v>11</v>
      </c>
      <c r="D15" s="2" t="s">
        <v>19</v>
      </c>
      <c r="E15" s="2">
        <f>COUNTIFS(Data[gen_e],Species[[#This Row],[Genus]],Data[sp_e],Species[[#This Row],[Species]],Data[k],Species[[#This Row],[k]])</f>
        <v>17</v>
      </c>
      <c r="F15" s="8">
        <f>COUNTIFS(Data[gen_e],Species[[#This Row],[Genus]],Data[sp_e],Species[[#This Row],[Species]],Data[match_s],Species[[#Headers],[+]],Data[k],Species[[#This Row],[k]])/Species[[#This Row],[n]]</f>
        <v>0.17647058823529413</v>
      </c>
      <c r="G15" s="8">
        <f>COUNTIFS(Data[gen_e],Species[[#This Row],[Genus]],Data[sp_e],Species[[#This Row],[Species]],Data[match_s],Species[[#Headers],[/]],Data[k],Species[[#This Row],[k]])/Species[[#This Row],[n]]</f>
        <v>5.8823529411764705E-2</v>
      </c>
      <c r="H15" s="8">
        <f>COUNTIFS(Data[gen_e],Species[[#This Row],[Genus]],Data[sp_e],Species[[#This Row],[Species]],Data[match_s],Species[[#Headers],[o]],Data[k],Species[[#This Row],[k]])/Species[[#This Row],[n]]</f>
        <v>0.58823529411764708</v>
      </c>
      <c r="I15" s="8">
        <f>COUNTIFS(Data[gen_e],Species[[#This Row],[Genus]],Data[sp_e],Species[[#This Row],[Species]],Data[match_s],Species[[#Headers],[-]],Data[k],Species[[#This Row],[k]])/Species[[#This Row],[n]]</f>
        <v>0.17647058823529413</v>
      </c>
      <c r="L15" s="9">
        <v>5</v>
      </c>
      <c r="M15" s="2" t="s">
        <v>22</v>
      </c>
      <c r="N15" s="2">
        <f>COUNTIFS(Data[gen_e],Genus[[#This Row],[Genus]],Data[k],Genus[[#This Row],[k]])</f>
        <v>35</v>
      </c>
      <c r="O15" s="8">
        <f>COUNTIFS(Data[gen_e],Genus[[#This Row],[Genus]],Data[match_g],Genus[[#Headers],[+]],Data[k],Genus[[#This Row],[k]])/Genus[[#This Row],[n]]</f>
        <v>0.88571428571428568</v>
      </c>
      <c r="P15" s="8">
        <f>COUNTIFS(Data[gen_e],Genus[[#This Row],[Genus]],Data[match_g],Genus[[#Headers],[/]],Data[k],Genus[[#This Row],[k]])/Genus[[#This Row],[n]]</f>
        <v>2.8571428571428571E-2</v>
      </c>
      <c r="Q15" s="8">
        <f>COUNTIFS(Data[gen_e],Genus[[#This Row],[Genus]],Data[match_g],Genus[[#Headers],[oo]],Data[k],Genus[[#This Row],[k]])/Genus[[#This Row],[n]]</f>
        <v>0</v>
      </c>
      <c r="R15" s="8">
        <f>COUNTIFS(Data[gen_e],Genus[[#This Row],[Genus]],Data[match_g],Genus[[#Headers],[-]],Data[k],Genus[[#This Row],[k]])/Genus[[#This Row],[n]]</f>
        <v>0</v>
      </c>
      <c r="U15" s="9">
        <v>2</v>
      </c>
      <c r="V15" s="2" t="s">
        <v>11</v>
      </c>
      <c r="W15" s="2" t="s">
        <v>19</v>
      </c>
      <c r="X15" s="2">
        <f>COUNTIFS(Data[gen_e],Both[[#This Row],[Genus]],Data[sp_e],Both[[#This Row],[Species]],Data[k],Both[[#This Row],[k]])</f>
        <v>17</v>
      </c>
      <c r="Y15" s="8">
        <f>COUNTIFS(Data[gen_e],Both[[#This Row],[Genus]],Data[sp_e],Both[[#This Row],[Species]],Data[match_b],Both[[#Headers],[+]],Data[k],Both[[#This Row],[k]])/Both[[#This Row],[n]]</f>
        <v>0.17647058823529413</v>
      </c>
      <c r="Z15" s="8">
        <f>COUNTIFS(Data[gen_e],Both[[#This Row],[Genus]],Data[sp_e],Both[[#This Row],[Species]],Data[match_b],Both[[#Headers],[/]],Data[k],Both[[#This Row],[k]])/Both[[#This Row],[n]]</f>
        <v>5.8823529411764705E-2</v>
      </c>
      <c r="AA15" s="8">
        <f>COUNTIFS(Data[gen_e],Both[[#This Row],[Genus]],Data[sp_e],Both[[#This Row],[Species]],Data[match_b],Both[[#Headers],[o]],Data[k],Both[[#This Row],[k]])/Both[[#This Row],[n]]</f>
        <v>0.41176470588235292</v>
      </c>
      <c r="AB15" s="8">
        <f>COUNTIFS(Data[gen_e],Both[[#This Row],[Genus]],Data[sp_e],Both[[#This Row],[Species]],Data[match_b],Both[[#Headers],[oo]],Data[k],Both[[#This Row],[k]])/Both[[#This Row],[n]]</f>
        <v>0.17647058823529413</v>
      </c>
      <c r="AC15" s="8">
        <f>COUNTIFS(Data[gen_e],Both[[#This Row],[Genus]],Data[sp_e],Both[[#This Row],[Species]],Data[match_b],Both[[#Headers],[-]],Data[k],Both[[#This Row],[k]])/Both[[#This Row],[n]]</f>
        <v>0.17647058823529413</v>
      </c>
      <c r="AE15" s="18" t="s">
        <v>106</v>
      </c>
      <c r="AF15" s="2">
        <v>5</v>
      </c>
      <c r="AG15" s="2" t="s">
        <v>57</v>
      </c>
      <c r="AH15" s="10">
        <f ca="1">SUMIF(INDIRECT(Overall[[#This Row],[Test]]&amp;"[k]"),Overall[[#This Row],[k]],INDIRECT(Overall[[#This Row],[Test]]&amp;"[n]"))</f>
        <v>723</v>
      </c>
      <c r="AI15" s="10" t="str">
        <f ca="1">IF(ISERROR(INDIRECT(Overall[[#This Row],[Test]]&amp;"[Species]")),"",COUNTIF(INDIRECT(Overall[[#This Row],[Test]]&amp;"[k]"),Overall[[#This Row],[k]]))</f>
        <v/>
      </c>
      <c r="AJ15" s="10">
        <f ca="1">IF(ISERROR(INDIRECT(Overall[[#This Row],[Test]]&amp;"[Genus]")),"",COUNTIF(INDIRECT(Overall[[#This Row],[Test]]&amp;"[k]"),Overall[[#This Row],[k]]))</f>
        <v>10</v>
      </c>
      <c r="AK15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0.83955739972337484</v>
      </c>
      <c r="AL15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9.6818810511756573E-3</v>
      </c>
      <c r="AM15" s="12"/>
      <c r="AN15" s="12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>0</v>
      </c>
      <c r="AO15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8.2987551867219917E-3</v>
      </c>
      <c r="AP15" s="18"/>
      <c r="AQ15" s="18"/>
    </row>
    <row r="16" spans="2:43" x14ac:dyDescent="0.25">
      <c r="B16" s="4">
        <v>2</v>
      </c>
      <c r="C16" s="2" t="s">
        <v>11</v>
      </c>
      <c r="D16" s="2" t="s">
        <v>14</v>
      </c>
      <c r="E16" s="2">
        <f>COUNTIFS(Data[gen_e],Species[[#This Row],[Genus]],Data[sp_e],Species[[#This Row],[Species]],Data[k],Species[[#This Row],[k]])</f>
        <v>9</v>
      </c>
      <c r="F16" s="8">
        <f>COUNTIFS(Data[gen_e],Species[[#This Row],[Genus]],Data[sp_e],Species[[#This Row],[Species]],Data[match_s],Species[[#Headers],[+]],Data[k],Species[[#This Row],[k]])/Species[[#This Row],[n]]</f>
        <v>0</v>
      </c>
      <c r="G16" s="8">
        <f>COUNTIFS(Data[gen_e],Species[[#This Row],[Genus]],Data[sp_e],Species[[#This Row],[Species]],Data[match_s],Species[[#Headers],[/]],Data[k],Species[[#This Row],[k]])/Species[[#This Row],[n]]</f>
        <v>0</v>
      </c>
      <c r="H16" s="8">
        <f>COUNTIFS(Data[gen_e],Species[[#This Row],[Genus]],Data[sp_e],Species[[#This Row],[Species]],Data[match_s],Species[[#Headers],[o]],Data[k],Species[[#This Row],[k]])/Species[[#This Row],[n]]</f>
        <v>1</v>
      </c>
      <c r="I16" s="8">
        <f>COUNTIFS(Data[gen_e],Species[[#This Row],[Genus]],Data[sp_e],Species[[#This Row],[Species]],Data[match_s],Species[[#Headers],[-]],Data[k],Species[[#This Row],[k]])/Species[[#This Row],[n]]</f>
        <v>0</v>
      </c>
      <c r="L16" s="9">
        <v>5</v>
      </c>
      <c r="M16" s="2" t="s">
        <v>7</v>
      </c>
      <c r="N16" s="2">
        <f>COUNTIFS(Data[gen_e],Genus[[#This Row],[Genus]],Data[k],Genus[[#This Row],[k]])</f>
        <v>12</v>
      </c>
      <c r="O16" s="8">
        <f>COUNTIFS(Data[gen_e],Genus[[#This Row],[Genus]],Data[match_g],Genus[[#Headers],[+]],Data[k],Genus[[#This Row],[k]])/Genus[[#This Row],[n]]</f>
        <v>0.75</v>
      </c>
      <c r="P16" s="8">
        <f>COUNTIFS(Data[gen_e],Genus[[#This Row],[Genus]],Data[match_g],Genus[[#Headers],[/]],Data[k],Genus[[#This Row],[k]])/Genus[[#This Row],[n]]</f>
        <v>0.16666666666666666</v>
      </c>
      <c r="Q16" s="8">
        <f>COUNTIFS(Data[gen_e],Genus[[#This Row],[Genus]],Data[match_g],Genus[[#Headers],[oo]],Data[k],Genus[[#This Row],[k]])/Genus[[#This Row],[n]]</f>
        <v>0</v>
      </c>
      <c r="R16" s="8">
        <f>COUNTIFS(Data[gen_e],Genus[[#This Row],[Genus]],Data[match_g],Genus[[#Headers],[-]],Data[k],Genus[[#This Row],[k]])/Genus[[#This Row],[n]]</f>
        <v>0</v>
      </c>
      <c r="U16" s="9">
        <v>2</v>
      </c>
      <c r="V16" s="2" t="s">
        <v>11</v>
      </c>
      <c r="W16" s="2" t="s">
        <v>14</v>
      </c>
      <c r="X16" s="2">
        <f>COUNTIFS(Data[gen_e],Both[[#This Row],[Genus]],Data[sp_e],Both[[#This Row],[Species]],Data[k],Both[[#This Row],[k]])</f>
        <v>9</v>
      </c>
      <c r="Y16" s="8">
        <f>COUNTIFS(Data[gen_e],Both[[#This Row],[Genus]],Data[sp_e],Both[[#This Row],[Species]],Data[match_b],Both[[#Headers],[+]],Data[k],Both[[#This Row],[k]])/Both[[#This Row],[n]]</f>
        <v>0</v>
      </c>
      <c r="Z16" s="8">
        <f>COUNTIFS(Data[gen_e],Both[[#This Row],[Genus]],Data[sp_e],Both[[#This Row],[Species]],Data[match_b],Both[[#Headers],[/]],Data[k],Both[[#This Row],[k]])/Both[[#This Row],[n]]</f>
        <v>0</v>
      </c>
      <c r="AA16" s="8">
        <f>COUNTIFS(Data[gen_e],Both[[#This Row],[Genus]],Data[sp_e],Both[[#This Row],[Species]],Data[match_b],Both[[#Headers],[o]],Data[k],Both[[#This Row],[k]])/Both[[#This Row],[n]]</f>
        <v>1</v>
      </c>
      <c r="AB16" s="8">
        <f>COUNTIFS(Data[gen_e],Both[[#This Row],[Genus]],Data[sp_e],Both[[#This Row],[Species]],Data[match_b],Both[[#Headers],[oo]],Data[k],Both[[#This Row],[k]])/Both[[#This Row],[n]]</f>
        <v>0</v>
      </c>
      <c r="AC16" s="8">
        <f>COUNTIFS(Data[gen_e],Both[[#This Row],[Genus]],Data[sp_e],Both[[#This Row],[Species]],Data[match_b],Both[[#Headers],[-]],Data[k],Both[[#This Row],[k]])/Both[[#This Row],[n]]</f>
        <v>0</v>
      </c>
      <c r="AE16" s="18" t="s">
        <v>106</v>
      </c>
      <c r="AF16" s="2">
        <v>5</v>
      </c>
      <c r="AG16" s="2" t="s">
        <v>58</v>
      </c>
      <c r="AH16" s="10">
        <f ca="1">SUMIF(INDIRECT(Overall[[#This Row],[Test]]&amp;"[k]"),Overall[[#This Row],[k]],INDIRECT(Overall[[#This Row],[Test]]&amp;"[n]"))</f>
        <v>685</v>
      </c>
      <c r="AI16" s="10">
        <f ca="1">IF(ISERROR(INDIRECT(Overall[[#This Row],[Test]]&amp;"[Species]")),"",COUNTIF(INDIRECT(Overall[[#This Row],[Test]]&amp;"[k]"),Overall[[#This Row],[k]]))</f>
        <v>26</v>
      </c>
      <c r="AJ16" s="10">
        <f ca="1">IF(ISERROR(INDIRECT(Overall[[#This Row],[Test]]&amp;"[Genus]")),"",COUNTIF(INDIRECT(Overall[[#This Row],[Test]]&amp;"[k]"),Overall[[#This Row],[k]]))</f>
        <v>26</v>
      </c>
      <c r="AK16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0.76642335766423353</v>
      </c>
      <c r="AL16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1.3138686131386862E-2</v>
      </c>
      <c r="AM16" s="12">
        <f ca="1">SUMPRODUCT(INDIRECT(Overall[[#This Row],[Test]]&amp;"["&amp;Overall[[#Headers],[o]]&amp;"]"),INDIRECT(Overall[[#This Row],[Test]]&amp;"[n]"),--(INDIRECT(Overall[[#This Row],[Test]]&amp;"[k]")=Overall[[#This Row],[k]]))/Overall[[#This Row],[n]]</f>
        <v>0.19562043795620437</v>
      </c>
      <c r="AN16" s="12" t="str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/>
      </c>
      <c r="AO16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2.4817518248175182E-2</v>
      </c>
      <c r="AP16" s="18"/>
      <c r="AQ16" s="18"/>
    </row>
    <row r="17" spans="2:43" x14ac:dyDescent="0.25">
      <c r="B17" s="4">
        <v>2</v>
      </c>
      <c r="C17" s="2" t="s">
        <v>11</v>
      </c>
      <c r="D17" s="2" t="s">
        <v>17</v>
      </c>
      <c r="E17" s="2">
        <f>COUNTIFS(Data[gen_e],Species[[#This Row],[Genus]],Data[sp_e],Species[[#This Row],[Species]],Data[k],Species[[#This Row],[k]])</f>
        <v>6</v>
      </c>
      <c r="F17" s="8">
        <f>COUNTIFS(Data[gen_e],Species[[#This Row],[Genus]],Data[sp_e],Species[[#This Row],[Species]],Data[match_s],Species[[#Headers],[+]],Data[k],Species[[#This Row],[k]])/Species[[#This Row],[n]]</f>
        <v>0</v>
      </c>
      <c r="G17" s="8">
        <f>COUNTIFS(Data[gen_e],Species[[#This Row],[Genus]],Data[sp_e],Species[[#This Row],[Species]],Data[match_s],Species[[#Headers],[/]],Data[k],Species[[#This Row],[k]])/Species[[#This Row],[n]]</f>
        <v>0</v>
      </c>
      <c r="H17" s="8">
        <f>COUNTIFS(Data[gen_e],Species[[#This Row],[Genus]],Data[sp_e],Species[[#This Row],[Species]],Data[match_s],Species[[#Headers],[o]],Data[k],Species[[#This Row],[k]])/Species[[#This Row],[n]]</f>
        <v>1</v>
      </c>
      <c r="I17" s="8">
        <f>COUNTIFS(Data[gen_e],Species[[#This Row],[Genus]],Data[sp_e],Species[[#This Row],[Species]],Data[match_s],Species[[#Headers],[-]],Data[k],Species[[#This Row],[k]])/Species[[#This Row],[n]]</f>
        <v>0</v>
      </c>
      <c r="L17" s="9">
        <v>5</v>
      </c>
      <c r="M17" s="2" t="s">
        <v>11</v>
      </c>
      <c r="N17" s="2">
        <f>COUNTIFS(Data[gen_e],Genus[[#This Row],[Genus]],Data[k],Genus[[#This Row],[k]])</f>
        <v>220</v>
      </c>
      <c r="O17" s="8">
        <f>COUNTIFS(Data[gen_e],Genus[[#This Row],[Genus]],Data[match_g],Genus[[#Headers],[+]],Data[k],Genus[[#This Row],[k]])/Genus[[#This Row],[n]]</f>
        <v>0.9</v>
      </c>
      <c r="P17" s="8">
        <f>COUNTIFS(Data[gen_e],Genus[[#This Row],[Genus]],Data[match_g],Genus[[#Headers],[/]],Data[k],Genus[[#This Row],[k]])/Genus[[#This Row],[n]]</f>
        <v>4.5454545454545452E-3</v>
      </c>
      <c r="Q17" s="8">
        <f>COUNTIFS(Data[gen_e],Genus[[#This Row],[Genus]],Data[match_g],Genus[[#Headers],[oo]],Data[k],Genus[[#This Row],[k]])/Genus[[#This Row],[n]]</f>
        <v>0</v>
      </c>
      <c r="R17" s="8">
        <f>COUNTIFS(Data[gen_e],Genus[[#This Row],[Genus]],Data[match_g],Genus[[#Headers],[-]],Data[k],Genus[[#This Row],[k]])/Genus[[#This Row],[n]]</f>
        <v>0</v>
      </c>
      <c r="U17" s="9">
        <v>2</v>
      </c>
      <c r="V17" s="2" t="s">
        <v>11</v>
      </c>
      <c r="W17" s="2" t="s">
        <v>17</v>
      </c>
      <c r="X17" s="2">
        <f>COUNTIFS(Data[gen_e],Both[[#This Row],[Genus]],Data[sp_e],Both[[#This Row],[Species]],Data[k],Both[[#This Row],[k]])</f>
        <v>6</v>
      </c>
      <c r="Y17" s="8">
        <f>COUNTIFS(Data[gen_e],Both[[#This Row],[Genus]],Data[sp_e],Both[[#This Row],[Species]],Data[match_b],Both[[#Headers],[+]],Data[k],Both[[#This Row],[k]])/Both[[#This Row],[n]]</f>
        <v>0</v>
      </c>
      <c r="Z17" s="8">
        <f>COUNTIFS(Data[gen_e],Both[[#This Row],[Genus]],Data[sp_e],Both[[#This Row],[Species]],Data[match_b],Both[[#Headers],[/]],Data[k],Both[[#This Row],[k]])/Both[[#This Row],[n]]</f>
        <v>0</v>
      </c>
      <c r="AA17" s="8">
        <f>COUNTIFS(Data[gen_e],Both[[#This Row],[Genus]],Data[sp_e],Both[[#This Row],[Species]],Data[match_b],Both[[#Headers],[o]],Data[k],Both[[#This Row],[k]])/Both[[#This Row],[n]]</f>
        <v>1</v>
      </c>
      <c r="AB17" s="8">
        <f>COUNTIFS(Data[gen_e],Both[[#This Row],[Genus]],Data[sp_e],Both[[#This Row],[Species]],Data[match_b],Both[[#Headers],[oo]],Data[k],Both[[#This Row],[k]])/Both[[#This Row],[n]]</f>
        <v>0</v>
      </c>
      <c r="AC17" s="8">
        <f>COUNTIFS(Data[gen_e],Both[[#This Row],[Genus]],Data[sp_e],Both[[#This Row],[Species]],Data[match_b],Both[[#Headers],[-]],Data[k],Both[[#This Row],[k]])/Both[[#This Row],[n]]</f>
        <v>0</v>
      </c>
      <c r="AE17" s="18" t="s">
        <v>106</v>
      </c>
      <c r="AF17" s="2">
        <v>5</v>
      </c>
      <c r="AG17" s="2" t="s">
        <v>81</v>
      </c>
      <c r="AH17" s="10">
        <f ca="1">SUMIF(INDIRECT(Overall[[#This Row],[Test]]&amp;"[k]"),Overall[[#This Row],[k]],INDIRECT(Overall[[#This Row],[Test]]&amp;"[n]"))</f>
        <v>723</v>
      </c>
      <c r="AI17" s="10">
        <f ca="1">IF(ISERROR(INDIRECT(Overall[[#This Row],[Test]]&amp;"[Species]")),"",COUNTIF(INDIRECT(Overall[[#This Row],[Test]]&amp;"[k]"),Overall[[#This Row],[k]]))</f>
        <v>30</v>
      </c>
      <c r="AJ17" s="10">
        <f ca="1">IF(ISERROR(INDIRECT(Overall[[#This Row],[Test]]&amp;"[Genus]")),"",COUNTIF(INDIRECT(Overall[[#This Row],[Test]]&amp;"[k]"),Overall[[#This Row],[k]]))</f>
        <v>30</v>
      </c>
      <c r="AK17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0.65560165975103735</v>
      </c>
      <c r="AL17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1.1065006915629323E-2</v>
      </c>
      <c r="AM17" s="12">
        <f ca="1">SUMPRODUCT(INDIRECT(Overall[[#This Row],[Test]]&amp;"["&amp;Overall[[#Headers],[o]]&amp;"]"),INDIRECT(Overall[[#This Row],[Test]]&amp;"[n]"),--(INDIRECT(Overall[[#This Row],[Test]]&amp;"[k]")=Overall[[#This Row],[k]]))/Overall[[#This Row],[n]]</f>
        <v>0.1590594744121715</v>
      </c>
      <c r="AN17" s="12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>0.14246196403872752</v>
      </c>
      <c r="AO17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3.18118948824343E-2</v>
      </c>
      <c r="AP17" s="18"/>
      <c r="AQ17" s="18"/>
    </row>
    <row r="18" spans="2:43" x14ac:dyDescent="0.25">
      <c r="B18" s="4">
        <v>2</v>
      </c>
      <c r="C18" s="2" t="s">
        <v>11</v>
      </c>
      <c r="D18" s="2" t="s">
        <v>16</v>
      </c>
      <c r="E18" s="2">
        <f>COUNTIFS(Data[gen_e],Species[[#This Row],[Genus]],Data[sp_e],Species[[#This Row],[Species]],Data[k],Species[[#This Row],[k]])</f>
        <v>43</v>
      </c>
      <c r="F18" s="8">
        <f>COUNTIFS(Data[gen_e],Species[[#This Row],[Genus]],Data[sp_e],Species[[#This Row],[Species]],Data[match_s],Species[[#Headers],[+]],Data[k],Species[[#This Row],[k]])/Species[[#This Row],[n]]</f>
        <v>0.60465116279069764</v>
      </c>
      <c r="G18" s="8">
        <f>COUNTIFS(Data[gen_e],Species[[#This Row],[Genus]],Data[sp_e],Species[[#This Row],[Species]],Data[match_s],Species[[#Headers],[/]],Data[k],Species[[#This Row],[k]])/Species[[#This Row],[n]]</f>
        <v>2.3255813953488372E-2</v>
      </c>
      <c r="H18" s="8">
        <f>COUNTIFS(Data[gen_e],Species[[#This Row],[Genus]],Data[sp_e],Species[[#This Row],[Species]],Data[match_s],Species[[#Headers],[o]],Data[k],Species[[#This Row],[k]])/Species[[#This Row],[n]]</f>
        <v>0.34883720930232559</v>
      </c>
      <c r="I18" s="8">
        <f>COUNTIFS(Data[gen_e],Species[[#This Row],[Genus]],Data[sp_e],Species[[#This Row],[Species]],Data[match_s],Species[[#Headers],[-]],Data[k],Species[[#This Row],[k]])/Species[[#This Row],[n]]</f>
        <v>2.3255813953488372E-2</v>
      </c>
      <c r="L18" s="9">
        <v>5</v>
      </c>
      <c r="M18" s="7" t="s">
        <v>5</v>
      </c>
      <c r="N18" s="2">
        <f>COUNTIFS(Data[gen_e],Genus[[#This Row],[Genus]],Data[k],Genus[[#This Row],[k]])</f>
        <v>12</v>
      </c>
      <c r="O18" s="8">
        <f>COUNTIFS(Data[gen_e],Genus[[#This Row],[Genus]],Data[match_g],Genus[[#Headers],[+]],Data[k],Genus[[#This Row],[k]])/Genus[[#This Row],[n]]</f>
        <v>0.25</v>
      </c>
      <c r="P18" s="8">
        <f>COUNTIFS(Data[gen_e],Genus[[#This Row],[Genus]],Data[match_g],Genus[[#Headers],[/]],Data[k],Genus[[#This Row],[k]])/Genus[[#This Row],[n]]</f>
        <v>0</v>
      </c>
      <c r="Q18" s="8">
        <f>COUNTIFS(Data[gen_e],Genus[[#This Row],[Genus]],Data[match_g],Genus[[#Headers],[oo]],Data[k],Genus[[#This Row],[k]])/Genus[[#This Row],[n]]</f>
        <v>0</v>
      </c>
      <c r="R18" s="8">
        <f>COUNTIFS(Data[gen_e],Genus[[#This Row],[Genus]],Data[match_g],Genus[[#Headers],[-]],Data[k],Genus[[#This Row],[k]])/Genus[[#This Row],[n]]</f>
        <v>0.16666666666666666</v>
      </c>
      <c r="U18" s="9">
        <v>2</v>
      </c>
      <c r="V18" s="2" t="s">
        <v>11</v>
      </c>
      <c r="W18" s="2" t="s">
        <v>16</v>
      </c>
      <c r="X18" s="2">
        <f>COUNTIFS(Data[gen_e],Both[[#This Row],[Genus]],Data[sp_e],Both[[#This Row],[Species]],Data[k],Both[[#This Row],[k]])</f>
        <v>43</v>
      </c>
      <c r="Y18" s="8">
        <f>COUNTIFS(Data[gen_e],Both[[#This Row],[Genus]],Data[sp_e],Both[[#This Row],[Species]],Data[match_b],Both[[#Headers],[+]],Data[k],Both[[#This Row],[k]])/Both[[#This Row],[n]]</f>
        <v>0.58139534883720934</v>
      </c>
      <c r="Z18" s="8">
        <f>COUNTIFS(Data[gen_e],Both[[#This Row],[Genus]],Data[sp_e],Both[[#This Row],[Species]],Data[match_b],Both[[#Headers],[/]],Data[k],Both[[#This Row],[k]])/Both[[#This Row],[n]]</f>
        <v>2.3255813953488372E-2</v>
      </c>
      <c r="AA18" s="8">
        <f>COUNTIFS(Data[gen_e],Both[[#This Row],[Genus]],Data[sp_e],Both[[#This Row],[Species]],Data[match_b],Both[[#Headers],[o]],Data[k],Both[[#This Row],[k]])/Both[[#This Row],[n]]</f>
        <v>0.34883720930232559</v>
      </c>
      <c r="AB18" s="8">
        <f>COUNTIFS(Data[gen_e],Both[[#This Row],[Genus]],Data[sp_e],Both[[#This Row],[Species]],Data[match_b],Both[[#Headers],[oo]],Data[k],Both[[#This Row],[k]])/Both[[#This Row],[n]]</f>
        <v>2.3255813953488372E-2</v>
      </c>
      <c r="AC18" s="8">
        <f>COUNTIFS(Data[gen_e],Both[[#This Row],[Genus]],Data[sp_e],Both[[#This Row],[Species]],Data[match_b],Both[[#Headers],[-]],Data[k],Both[[#This Row],[k]])/Both[[#This Row],[n]]</f>
        <v>2.3255813953488372E-2</v>
      </c>
      <c r="AE18" s="18" t="s">
        <v>106</v>
      </c>
      <c r="AF18" s="2">
        <v>10</v>
      </c>
      <c r="AG18" s="2" t="s">
        <v>57</v>
      </c>
      <c r="AH18" s="10">
        <f ca="1">SUMIF(INDIRECT(Overall[[#This Row],[Test]]&amp;"[k]"),Overall[[#This Row],[k]],INDIRECT(Overall[[#This Row],[Test]]&amp;"[n]"))</f>
        <v>640</v>
      </c>
      <c r="AI18" s="10" t="str">
        <f ca="1">IF(ISERROR(INDIRECT(Overall[[#This Row],[Test]]&amp;"[Species]")),"",COUNTIF(INDIRECT(Overall[[#This Row],[Test]]&amp;"[k]"),Overall[[#This Row],[k]]))</f>
        <v/>
      </c>
      <c r="AJ18" s="10">
        <f ca="1">IF(ISERROR(INDIRECT(Overall[[#This Row],[Test]]&amp;"[Genus]")),"",COUNTIF(INDIRECT(Overall[[#This Row],[Test]]&amp;"[k]"),Overall[[#This Row],[k]]))</f>
        <v>6</v>
      </c>
      <c r="AK18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0.84843749999999996</v>
      </c>
      <c r="AL18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1.5625000000000001E-3</v>
      </c>
      <c r="AM18" s="12"/>
      <c r="AN18" s="12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>0</v>
      </c>
      <c r="AO18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9.3749999999999997E-3</v>
      </c>
      <c r="AP18" s="18"/>
      <c r="AQ18" s="18"/>
    </row>
    <row r="19" spans="2:43" x14ac:dyDescent="0.25">
      <c r="B19" s="4">
        <v>2</v>
      </c>
      <c r="C19" s="2" t="s">
        <v>11</v>
      </c>
      <c r="D19" s="2" t="s">
        <v>18</v>
      </c>
      <c r="E19" s="2">
        <f>COUNTIFS(Data[gen_e],Species[[#This Row],[Genus]],Data[sp_e],Species[[#This Row],[Species]],Data[k],Species[[#This Row],[k]])</f>
        <v>50</v>
      </c>
      <c r="F19" s="8">
        <f>COUNTIFS(Data[gen_e],Species[[#This Row],[Genus]],Data[sp_e],Species[[#This Row],[Species]],Data[match_s],Species[[#Headers],[+]],Data[k],Species[[#This Row],[k]])/Species[[#This Row],[n]]</f>
        <v>0.98</v>
      </c>
      <c r="G19" s="8">
        <f>COUNTIFS(Data[gen_e],Species[[#This Row],[Genus]],Data[sp_e],Species[[#This Row],[Species]],Data[match_s],Species[[#Headers],[/]],Data[k],Species[[#This Row],[k]])/Species[[#This Row],[n]]</f>
        <v>0</v>
      </c>
      <c r="H19" s="8">
        <f>COUNTIFS(Data[gen_e],Species[[#This Row],[Genus]],Data[sp_e],Species[[#This Row],[Species]],Data[match_s],Species[[#Headers],[o]],Data[k],Species[[#This Row],[k]])/Species[[#This Row],[n]]</f>
        <v>0.02</v>
      </c>
      <c r="I19" s="8">
        <f>COUNTIFS(Data[gen_e],Species[[#This Row],[Genus]],Data[sp_e],Species[[#This Row],[Species]],Data[match_s],Species[[#Headers],[-]],Data[k],Species[[#This Row],[k]])/Species[[#This Row],[n]]</f>
        <v>0</v>
      </c>
      <c r="L19" s="9">
        <v>5</v>
      </c>
      <c r="M19" s="7" t="s">
        <v>21</v>
      </c>
      <c r="N19" s="2">
        <f>COUNTIFS(Data[gen_e],Genus[[#This Row],[Genus]],Data[k],Genus[[#This Row],[k]])</f>
        <v>9</v>
      </c>
      <c r="O19" s="8">
        <f>COUNTIFS(Data[gen_e],Genus[[#This Row],[Genus]],Data[match_g],Genus[[#Headers],[+]],Data[k],Genus[[#This Row],[k]])/Genus[[#This Row],[n]]</f>
        <v>0.66666666666666663</v>
      </c>
      <c r="P19" s="8">
        <f>COUNTIFS(Data[gen_e],Genus[[#This Row],[Genus]],Data[match_g],Genus[[#Headers],[/]],Data[k],Genus[[#This Row],[k]])/Genus[[#This Row],[n]]</f>
        <v>0</v>
      </c>
      <c r="Q19" s="8">
        <f>COUNTIFS(Data[gen_e],Genus[[#This Row],[Genus]],Data[match_g],Genus[[#Headers],[oo]],Data[k],Genus[[#This Row],[k]])/Genus[[#This Row],[n]]</f>
        <v>0</v>
      </c>
      <c r="R19" s="8">
        <f>COUNTIFS(Data[gen_e],Genus[[#This Row],[Genus]],Data[match_g],Genus[[#Headers],[-]],Data[k],Genus[[#This Row],[k]])/Genus[[#This Row],[n]]</f>
        <v>0</v>
      </c>
      <c r="U19" s="9">
        <v>2</v>
      </c>
      <c r="V19" s="2" t="s">
        <v>11</v>
      </c>
      <c r="W19" s="2" t="s">
        <v>18</v>
      </c>
      <c r="X19" s="2">
        <f>COUNTIFS(Data[gen_e],Both[[#This Row],[Genus]],Data[sp_e],Both[[#This Row],[Species]],Data[k],Both[[#This Row],[k]])</f>
        <v>50</v>
      </c>
      <c r="Y19" s="8">
        <f>COUNTIFS(Data[gen_e],Both[[#This Row],[Genus]],Data[sp_e],Both[[#This Row],[Species]],Data[match_b],Both[[#Headers],[+]],Data[k],Both[[#This Row],[k]])/Both[[#This Row],[n]]</f>
        <v>0.72</v>
      </c>
      <c r="Z19" s="8">
        <f>COUNTIFS(Data[gen_e],Both[[#This Row],[Genus]],Data[sp_e],Both[[#This Row],[Species]],Data[match_b],Both[[#Headers],[/]],Data[k],Both[[#This Row],[k]])/Both[[#This Row],[n]]</f>
        <v>0</v>
      </c>
      <c r="AA19" s="8">
        <f>COUNTIFS(Data[gen_e],Both[[#This Row],[Genus]],Data[sp_e],Both[[#This Row],[Species]],Data[match_b],Both[[#Headers],[o]],Data[k],Both[[#This Row],[k]])/Both[[#This Row],[n]]</f>
        <v>0</v>
      </c>
      <c r="AB19" s="8">
        <f>COUNTIFS(Data[gen_e],Both[[#This Row],[Genus]],Data[sp_e],Both[[#This Row],[Species]],Data[match_b],Both[[#Headers],[oo]],Data[k],Both[[#This Row],[k]])/Both[[#This Row],[n]]</f>
        <v>0.28000000000000003</v>
      </c>
      <c r="AC19" s="8">
        <f>COUNTIFS(Data[gen_e],Both[[#This Row],[Genus]],Data[sp_e],Both[[#This Row],[Species]],Data[match_b],Both[[#Headers],[-]],Data[k],Both[[#This Row],[k]])/Both[[#This Row],[n]]</f>
        <v>0</v>
      </c>
      <c r="AE19" s="18" t="s">
        <v>106</v>
      </c>
      <c r="AF19" s="2">
        <v>10</v>
      </c>
      <c r="AG19" s="2" t="s">
        <v>58</v>
      </c>
      <c r="AH19" s="10">
        <f ca="1">SUMIF(INDIRECT(Overall[[#This Row],[Test]]&amp;"[k]"),Overall[[#This Row],[k]],INDIRECT(Overall[[#This Row],[Test]]&amp;"[n]"))</f>
        <v>628</v>
      </c>
      <c r="AI19" s="10">
        <f ca="1">IF(ISERROR(INDIRECT(Overall[[#This Row],[Test]]&amp;"[Species]")),"",COUNTIF(INDIRECT(Overall[[#This Row],[Test]]&amp;"[k]"),Overall[[#This Row],[k]]))</f>
        <v>18</v>
      </c>
      <c r="AJ19" s="10">
        <f ca="1">IF(ISERROR(INDIRECT(Overall[[#This Row],[Test]]&amp;"[Genus]")),"",COUNTIF(INDIRECT(Overall[[#This Row],[Test]]&amp;"[k]"),Overall[[#This Row],[k]]))</f>
        <v>18</v>
      </c>
      <c r="AK19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0.82006369426751591</v>
      </c>
      <c r="AL19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1.9108280254777069E-2</v>
      </c>
      <c r="AM19" s="12">
        <f ca="1">SUMPRODUCT(INDIRECT(Overall[[#This Row],[Test]]&amp;"["&amp;Overall[[#Headers],[o]]&amp;"]"),INDIRECT(Overall[[#This Row],[Test]]&amp;"[n]"),--(INDIRECT(Overall[[#This Row],[Test]]&amp;"[k]")=Overall[[#This Row],[k]]))/Overall[[#This Row],[n]]</f>
        <v>0.14012738853503184</v>
      </c>
      <c r="AN19" s="12" t="str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/>
      </c>
      <c r="AO19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2.0700636942675158E-2</v>
      </c>
      <c r="AP19" s="18"/>
      <c r="AQ19" s="18"/>
    </row>
    <row r="20" spans="2:43" x14ac:dyDescent="0.25">
      <c r="B20" s="4">
        <v>2</v>
      </c>
      <c r="C20" s="2" t="s">
        <v>13</v>
      </c>
      <c r="D20" s="2" t="s">
        <v>39</v>
      </c>
      <c r="E20" s="2">
        <f>COUNTIFS(Data[gen_e],Species[[#This Row],[Genus]],Data[sp_e],Species[[#This Row],[Species]],Data[k],Species[[#This Row],[k]])</f>
        <v>50</v>
      </c>
      <c r="F20" s="8">
        <f>COUNTIFS(Data[gen_e],Species[[#This Row],[Genus]],Data[sp_e],Species[[#This Row],[Species]],Data[match_s],Species[[#Headers],[+]],Data[k],Species[[#This Row],[k]])/Species[[#This Row],[n]]</f>
        <v>0.9</v>
      </c>
      <c r="G20" s="8">
        <f>COUNTIFS(Data[gen_e],Species[[#This Row],[Genus]],Data[sp_e],Species[[#This Row],[Species]],Data[match_s],Species[[#Headers],[/]],Data[k],Species[[#This Row],[k]])/Species[[#This Row],[n]]</f>
        <v>0</v>
      </c>
      <c r="H20" s="8">
        <f>COUNTIFS(Data[gen_e],Species[[#This Row],[Genus]],Data[sp_e],Species[[#This Row],[Species]],Data[match_s],Species[[#Headers],[o]],Data[k],Species[[#This Row],[k]])/Species[[#This Row],[n]]</f>
        <v>0.1</v>
      </c>
      <c r="I20" s="8">
        <f>COUNTIFS(Data[gen_e],Species[[#This Row],[Genus]],Data[sp_e],Species[[#This Row],[Species]],Data[match_s],Species[[#Headers],[-]],Data[k],Species[[#This Row],[k]])/Species[[#This Row],[n]]</f>
        <v>0</v>
      </c>
      <c r="L20" s="9">
        <v>5</v>
      </c>
      <c r="M20" s="2" t="s">
        <v>13</v>
      </c>
      <c r="N20" s="2">
        <f>COUNTIFS(Data[gen_e],Genus[[#This Row],[Genus]],Data[k],Genus[[#This Row],[k]])</f>
        <v>347</v>
      </c>
      <c r="O20" s="8">
        <f>COUNTIFS(Data[gen_e],Genus[[#This Row],[Genus]],Data[match_g],Genus[[#Headers],[+]],Data[k],Genus[[#This Row],[k]])/Genus[[#This Row],[n]]</f>
        <v>0.89913544668587897</v>
      </c>
      <c r="P20" s="8">
        <f>COUNTIFS(Data[gen_e],Genus[[#This Row],[Genus]],Data[match_g],Genus[[#Headers],[/]],Data[k],Genus[[#This Row],[k]])/Genus[[#This Row],[n]]</f>
        <v>2.881844380403458E-3</v>
      </c>
      <c r="Q20" s="8">
        <f>COUNTIFS(Data[gen_e],Genus[[#This Row],[Genus]],Data[match_g],Genus[[#Headers],[oo]],Data[k],Genus[[#This Row],[k]])/Genus[[#This Row],[n]]</f>
        <v>0</v>
      </c>
      <c r="R20" s="8">
        <f>COUNTIFS(Data[gen_e],Genus[[#This Row],[Genus]],Data[match_g],Genus[[#Headers],[-]],Data[k],Genus[[#This Row],[k]])/Genus[[#This Row],[n]]</f>
        <v>5.763688760806916E-3</v>
      </c>
      <c r="U20" s="9">
        <v>2</v>
      </c>
      <c r="V20" s="7" t="s">
        <v>5</v>
      </c>
      <c r="W20" s="2" t="s">
        <v>3</v>
      </c>
      <c r="X20" s="5">
        <f>COUNTIFS(Data[gen_e],Both[[#This Row],[Genus]],Data[sp_e],Both[[#This Row],[Species]],Data[k],Both[[#This Row],[k]])</f>
        <v>12</v>
      </c>
      <c r="Y20" s="6">
        <f>COUNTIFS(Data[gen_e],Both[[#This Row],[Genus]],Data[sp_e],Both[[#This Row],[Species]],Data[match_b],Both[[#Headers],[+]],Data[k],Both[[#This Row],[k]])/Both[[#This Row],[n]]</f>
        <v>0.16666666666666666</v>
      </c>
      <c r="Z20" s="6">
        <f>COUNTIFS(Data[gen_e],Both[[#This Row],[Genus]],Data[sp_e],Both[[#This Row],[Species]],Data[match_b],Both[[#Headers],[/]],Data[k],Both[[#This Row],[k]])/Both[[#This Row],[n]]</f>
        <v>0</v>
      </c>
      <c r="AA20" s="6">
        <f>COUNTIFS(Data[gen_e],Both[[#This Row],[Genus]],Data[sp_e],Both[[#This Row],[Species]],Data[match_b],Both[[#Headers],[o]],Data[k],Both[[#This Row],[k]])/Both[[#This Row],[n]]</f>
        <v>0</v>
      </c>
      <c r="AB20" s="6">
        <f>COUNTIFS(Data[gen_e],Both[[#This Row],[Genus]],Data[sp_e],Both[[#This Row],[Species]],Data[match_b],Both[[#Headers],[oo]],Data[k],Both[[#This Row],[k]])/Both[[#This Row],[n]]</f>
        <v>0.83333333333333337</v>
      </c>
      <c r="AC20" s="6">
        <f>COUNTIFS(Data[gen_e],Both[[#This Row],[Genus]],Data[sp_e],Both[[#This Row],[Species]],Data[match_b],Both[[#Headers],[-]],Data[k],Both[[#This Row],[k]])/Both[[#This Row],[n]]</f>
        <v>0</v>
      </c>
      <c r="AE20" s="18" t="s">
        <v>106</v>
      </c>
      <c r="AF20" s="2">
        <v>10</v>
      </c>
      <c r="AG20" s="2" t="s">
        <v>81</v>
      </c>
      <c r="AH20" s="10">
        <f ca="1">SUMIF(INDIRECT(Overall[[#This Row],[Test]]&amp;"[k]"),Overall[[#This Row],[k]],INDIRECT(Overall[[#This Row],[Test]]&amp;"[n]"))</f>
        <v>640</v>
      </c>
      <c r="AI20" s="10">
        <f ca="1">IF(ISERROR(INDIRECT(Overall[[#This Row],[Test]]&amp;"[Species]")),"",COUNTIF(INDIRECT(Overall[[#This Row],[Test]]&amp;"[k]"),Overall[[#This Row],[k]]))</f>
        <v>19</v>
      </c>
      <c r="AJ20" s="10">
        <f ca="1">IF(ISERROR(INDIRECT(Overall[[#This Row],[Test]]&amp;"[Genus]")),"",COUNTIF(INDIRECT(Overall[[#This Row],[Test]]&amp;"[k]"),Overall[[#This Row],[k]]))</f>
        <v>19</v>
      </c>
      <c r="AK20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0.70156249999999998</v>
      </c>
      <c r="AL20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1.2500000000000001E-2</v>
      </c>
      <c r="AM20" s="12">
        <f ca="1">SUMPRODUCT(INDIRECT(Overall[[#This Row],[Test]]&amp;"["&amp;Overall[[#Headers],[o]]&amp;"]"),INDIRECT(Overall[[#This Row],[Test]]&amp;"[n]"),--(INDIRECT(Overall[[#This Row],[Test]]&amp;"[k]")=Overall[[#This Row],[k]]))/Overall[[#This Row],[n]]</f>
        <v>0.11874999999999999</v>
      </c>
      <c r="AN20" s="12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>0.13750000000000001</v>
      </c>
      <c r="AO20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2.9687499999999999E-2</v>
      </c>
      <c r="AP20" s="18"/>
      <c r="AQ20" s="18"/>
    </row>
    <row r="21" spans="2:43" x14ac:dyDescent="0.25">
      <c r="B21" s="4">
        <v>2</v>
      </c>
      <c r="C21" s="2" t="s">
        <v>13</v>
      </c>
      <c r="D21" s="2" t="s">
        <v>36</v>
      </c>
      <c r="E21" s="2">
        <f>COUNTIFS(Data[gen_e],Species[[#This Row],[Genus]],Data[sp_e],Species[[#This Row],[Species]],Data[k],Species[[#This Row],[k]])</f>
        <v>50</v>
      </c>
      <c r="F21" s="8">
        <f>COUNTIFS(Data[gen_e],Species[[#This Row],[Genus]],Data[sp_e],Species[[#This Row],[Species]],Data[match_s],Species[[#Headers],[+]],Data[k],Species[[#This Row],[k]])/Species[[#This Row],[n]]</f>
        <v>0.86</v>
      </c>
      <c r="G21" s="8">
        <f>COUNTIFS(Data[gen_e],Species[[#This Row],[Genus]],Data[sp_e],Species[[#This Row],[Species]],Data[match_s],Species[[#Headers],[/]],Data[k],Species[[#This Row],[k]])/Species[[#This Row],[n]]</f>
        <v>0</v>
      </c>
      <c r="H21" s="8">
        <f>COUNTIFS(Data[gen_e],Species[[#This Row],[Genus]],Data[sp_e],Species[[#This Row],[Species]],Data[match_s],Species[[#Headers],[o]],Data[k],Species[[#This Row],[k]])/Species[[#This Row],[n]]</f>
        <v>0.14000000000000001</v>
      </c>
      <c r="I21" s="8">
        <f>COUNTIFS(Data[gen_e],Species[[#This Row],[Genus]],Data[sp_e],Species[[#This Row],[Species]],Data[match_s],Species[[#Headers],[-]],Data[k],Species[[#This Row],[k]])/Species[[#This Row],[n]]</f>
        <v>0</v>
      </c>
      <c r="L21" s="9">
        <v>5</v>
      </c>
      <c r="M21" s="7" t="s">
        <v>25</v>
      </c>
      <c r="N21" s="2">
        <f>COUNTIFS(Data[gen_e],Genus[[#This Row],[Genus]],Data[k],Genus[[#This Row],[k]])</f>
        <v>9</v>
      </c>
      <c r="O21" s="8">
        <f>COUNTIFS(Data[gen_e],Genus[[#This Row],[Genus]],Data[match_g],Genus[[#Headers],[+]],Data[k],Genus[[#This Row],[k]])/Genus[[#This Row],[n]]</f>
        <v>0.55555555555555558</v>
      </c>
      <c r="P21" s="8">
        <f>COUNTIFS(Data[gen_e],Genus[[#This Row],[Genus]],Data[match_g],Genus[[#Headers],[/]],Data[k],Genus[[#This Row],[k]])/Genus[[#This Row],[n]]</f>
        <v>0</v>
      </c>
      <c r="Q21" s="8">
        <f>COUNTIFS(Data[gen_e],Genus[[#This Row],[Genus]],Data[match_g],Genus[[#Headers],[oo]],Data[k],Genus[[#This Row],[k]])/Genus[[#This Row],[n]]</f>
        <v>0</v>
      </c>
      <c r="R21" s="8">
        <f>COUNTIFS(Data[gen_e],Genus[[#This Row],[Genus]],Data[match_g],Genus[[#Headers],[-]],Data[k],Genus[[#This Row],[k]])/Genus[[#This Row],[n]]</f>
        <v>0</v>
      </c>
      <c r="U21" s="9">
        <v>2</v>
      </c>
      <c r="V21" s="7" t="s">
        <v>21</v>
      </c>
      <c r="W21" s="2" t="s">
        <v>3</v>
      </c>
      <c r="X21" s="5">
        <f>COUNTIFS(Data[gen_e],Both[[#This Row],[Genus]],Data[sp_e],Both[[#This Row],[Species]],Data[k],Both[[#This Row],[k]])</f>
        <v>9</v>
      </c>
      <c r="Y21" s="6">
        <f>COUNTIFS(Data[gen_e],Both[[#This Row],[Genus]],Data[sp_e],Both[[#This Row],[Species]],Data[match_b],Both[[#Headers],[+]],Data[k],Both[[#This Row],[k]])/Both[[#This Row],[n]]</f>
        <v>0.66666666666666663</v>
      </c>
      <c r="Z21" s="6">
        <f>COUNTIFS(Data[gen_e],Both[[#This Row],[Genus]],Data[sp_e],Both[[#This Row],[Species]],Data[match_b],Both[[#Headers],[/]],Data[k],Both[[#This Row],[k]])/Both[[#This Row],[n]]</f>
        <v>0</v>
      </c>
      <c r="AA21" s="6">
        <f>COUNTIFS(Data[gen_e],Both[[#This Row],[Genus]],Data[sp_e],Both[[#This Row],[Species]],Data[match_b],Both[[#Headers],[o]],Data[k],Both[[#This Row],[k]])/Both[[#This Row],[n]]</f>
        <v>0</v>
      </c>
      <c r="AB21" s="6">
        <f>COUNTIFS(Data[gen_e],Both[[#This Row],[Genus]],Data[sp_e],Both[[#This Row],[Species]],Data[match_b],Both[[#Headers],[oo]],Data[k],Both[[#This Row],[k]])/Both[[#This Row],[n]]</f>
        <v>0.33333333333333331</v>
      </c>
      <c r="AC21" s="6">
        <f>COUNTIFS(Data[gen_e],Both[[#This Row],[Genus]],Data[sp_e],Both[[#This Row],[Species]],Data[match_b],Both[[#Headers],[-]],Data[k],Both[[#This Row],[k]])/Both[[#This Row],[n]]</f>
        <v>0</v>
      </c>
      <c r="AE21" s="18" t="s">
        <v>106</v>
      </c>
      <c r="AF21" s="26" t="s">
        <v>155</v>
      </c>
      <c r="AG21" s="2" t="s">
        <v>57</v>
      </c>
      <c r="AH21" s="34">
        <f ca="1">SUMIF(INDIRECT(Overall[[#This Row],[Test]]&amp;"[k]"),Overall[[#This Row],[k]],INDIRECT(Overall[[#This Row],[Test]]&amp;"[n]"))</f>
        <v>609</v>
      </c>
      <c r="AI21" s="34" t="str">
        <f ca="1">IF(ISERROR(INDIRECT(Overall[[#This Row],[Test]]&amp;"[Species]")),"",COUNTIF(INDIRECT(Overall[[#This Row],[Test]]&amp;"[k]"),Overall[[#This Row],[k]]))</f>
        <v/>
      </c>
      <c r="AJ21" s="34">
        <f ca="1">IF(ISERROR(INDIRECT(Overall[[#This Row],[Test]]&amp;"[Genus]")),"",COUNTIF(INDIRECT(Overall[[#This Row],[Test]]&amp;"[k]"),Overall[[#This Row],[k]]))</f>
        <v>5</v>
      </c>
      <c r="AK21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0.86042692939244658</v>
      </c>
      <c r="AL21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4.9261083743842365E-3</v>
      </c>
      <c r="AM21" s="12"/>
      <c r="AN21" s="12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>0</v>
      </c>
      <c r="AO21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1.1494252873563218E-2</v>
      </c>
      <c r="AP21" s="18"/>
    </row>
    <row r="22" spans="2:43" x14ac:dyDescent="0.25">
      <c r="B22" s="4">
        <v>2</v>
      </c>
      <c r="C22" s="2" t="s">
        <v>13</v>
      </c>
      <c r="D22" s="2" t="s">
        <v>38</v>
      </c>
      <c r="E22" s="2">
        <f>COUNTIFS(Data[gen_e],Species[[#This Row],[Genus]],Data[sp_e],Species[[#This Row],[Species]],Data[k],Species[[#This Row],[k]])</f>
        <v>9</v>
      </c>
      <c r="F22" s="8">
        <f>COUNTIFS(Data[gen_e],Species[[#This Row],[Genus]],Data[sp_e],Species[[#This Row],[Species]],Data[match_s],Species[[#Headers],[+]],Data[k],Species[[#This Row],[k]])/Species[[#This Row],[n]]</f>
        <v>0.33333333333333331</v>
      </c>
      <c r="G22" s="8">
        <f>COUNTIFS(Data[gen_e],Species[[#This Row],[Genus]],Data[sp_e],Species[[#This Row],[Species]],Data[match_s],Species[[#Headers],[/]],Data[k],Species[[#This Row],[k]])/Species[[#This Row],[n]]</f>
        <v>0</v>
      </c>
      <c r="H22" s="8">
        <f>COUNTIFS(Data[gen_e],Species[[#This Row],[Genus]],Data[sp_e],Species[[#This Row],[Species]],Data[match_s],Species[[#Headers],[o]],Data[k],Species[[#This Row],[k]])/Species[[#This Row],[n]]</f>
        <v>0.55555555555555558</v>
      </c>
      <c r="I22" s="8">
        <f>COUNTIFS(Data[gen_e],Species[[#This Row],[Genus]],Data[sp_e],Species[[#This Row],[Species]],Data[match_s],Species[[#Headers],[-]],Data[k],Species[[#This Row],[k]])/Species[[#This Row],[n]]</f>
        <v>0.1111111111111111</v>
      </c>
      <c r="L22" s="9">
        <v>5</v>
      </c>
      <c r="M22" s="2" t="s">
        <v>0</v>
      </c>
      <c r="N22" s="2">
        <f>COUNTIFS(Data[gen_e],Genus[[#This Row],[Genus]],Data[k],Genus[[#This Row],[k]])</f>
        <v>22</v>
      </c>
      <c r="O22" s="8">
        <f>COUNTIFS(Data[gen_e],Genus[[#This Row],[Genus]],Data[match_g],Genus[[#Headers],[+]],Data[k],Genus[[#This Row],[k]])/Genus[[#This Row],[n]]</f>
        <v>0.77272727272727271</v>
      </c>
      <c r="P22" s="8">
        <f>COUNTIFS(Data[gen_e],Genus[[#This Row],[Genus]],Data[match_g],Genus[[#Headers],[/]],Data[k],Genus[[#This Row],[k]])/Genus[[#This Row],[n]]</f>
        <v>0</v>
      </c>
      <c r="Q22" s="8">
        <f>COUNTIFS(Data[gen_e],Genus[[#This Row],[Genus]],Data[match_g],Genus[[#Headers],[oo]],Data[k],Genus[[#This Row],[k]])/Genus[[#This Row],[n]]</f>
        <v>0</v>
      </c>
      <c r="R22" s="8">
        <f>COUNTIFS(Data[gen_e],Genus[[#This Row],[Genus]],Data[match_g],Genus[[#Headers],[-]],Data[k],Genus[[#This Row],[k]])/Genus[[#This Row],[n]]</f>
        <v>4.5454545454545456E-2</v>
      </c>
      <c r="U22" s="9">
        <v>2</v>
      </c>
      <c r="V22" s="2" t="s">
        <v>13</v>
      </c>
      <c r="W22" s="2" t="s">
        <v>39</v>
      </c>
      <c r="X22" s="2">
        <f>COUNTIFS(Data[gen_e],Both[[#This Row],[Genus]],Data[sp_e],Both[[#This Row],[Species]],Data[k],Both[[#This Row],[k]])</f>
        <v>50</v>
      </c>
      <c r="Y22" s="8">
        <f>COUNTIFS(Data[gen_e],Both[[#This Row],[Genus]],Data[sp_e],Both[[#This Row],[Species]],Data[match_b],Both[[#Headers],[+]],Data[k],Both[[#This Row],[k]])/Both[[#This Row],[n]]</f>
        <v>0.8</v>
      </c>
      <c r="Z22" s="8">
        <f>COUNTIFS(Data[gen_e],Both[[#This Row],[Genus]],Data[sp_e],Both[[#This Row],[Species]],Data[match_b],Both[[#Headers],[/]],Data[k],Both[[#This Row],[k]])/Both[[#This Row],[n]]</f>
        <v>0</v>
      </c>
      <c r="AA22" s="8">
        <f>COUNTIFS(Data[gen_e],Both[[#This Row],[Genus]],Data[sp_e],Both[[#This Row],[Species]],Data[match_b],Both[[#Headers],[o]],Data[k],Both[[#This Row],[k]])/Both[[#This Row],[n]]</f>
        <v>0.1</v>
      </c>
      <c r="AB22" s="8">
        <f>COUNTIFS(Data[gen_e],Both[[#This Row],[Genus]],Data[sp_e],Both[[#This Row],[Species]],Data[match_b],Both[[#Headers],[oo]],Data[k],Both[[#This Row],[k]])/Both[[#This Row],[n]]</f>
        <v>0.1</v>
      </c>
      <c r="AC22" s="8">
        <f>COUNTIFS(Data[gen_e],Both[[#This Row],[Genus]],Data[sp_e],Both[[#This Row],[Species]],Data[match_b],Both[[#Headers],[-]],Data[k],Both[[#This Row],[k]])/Both[[#This Row],[n]]</f>
        <v>0</v>
      </c>
      <c r="AE22" s="18" t="s">
        <v>106</v>
      </c>
      <c r="AF22" s="26" t="s">
        <v>155</v>
      </c>
      <c r="AG22" s="2" t="s">
        <v>58</v>
      </c>
      <c r="AH22" s="34">
        <f ca="1">SUMIF(INDIRECT(Overall[[#This Row],[Test]]&amp;"[k]"),Overall[[#This Row],[k]],INDIRECT(Overall[[#This Row],[Test]]&amp;"[n]"))</f>
        <v>559</v>
      </c>
      <c r="AI22" s="34">
        <f ca="1">IF(ISERROR(INDIRECT(Overall[[#This Row],[Test]]&amp;"[Species]")),"",COUNTIF(INDIRECT(Overall[[#This Row],[Test]]&amp;"[k]"),Overall[[#This Row],[k]]))</f>
        <v>13</v>
      </c>
      <c r="AJ22" s="34">
        <f ca="1">IF(ISERROR(INDIRECT(Overall[[#This Row],[Test]]&amp;"[Genus]")),"",COUNTIF(INDIRECT(Overall[[#This Row],[Test]]&amp;"[k]"),Overall[[#This Row],[k]]))</f>
        <v>13</v>
      </c>
      <c r="AK22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0.87119856887298752</v>
      </c>
      <c r="AL22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5.3667262969588547E-3</v>
      </c>
      <c r="AM22" s="12">
        <f ca="1">SUMPRODUCT(INDIRECT(Overall[[#This Row],[Test]]&amp;"["&amp;Overall[[#Headers],[o]]&amp;"]"),INDIRECT(Overall[[#This Row],[Test]]&amp;"[n]"),--(INDIRECT(Overall[[#This Row],[Test]]&amp;"[k]")=Overall[[#This Row],[k]]))/Overall[[#This Row],[n]]</f>
        <v>0.1037567084078712</v>
      </c>
      <c r="AN22" s="12" t="str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/>
      </c>
      <c r="AO22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1.9677996422182469E-2</v>
      </c>
      <c r="AP22" s="18"/>
    </row>
    <row r="23" spans="2:43" x14ac:dyDescent="0.25">
      <c r="B23" s="4">
        <v>2</v>
      </c>
      <c r="C23" s="2" t="s">
        <v>13</v>
      </c>
      <c r="D23" s="2" t="s">
        <v>37</v>
      </c>
      <c r="E23" s="2">
        <f>COUNTIFS(Data[gen_e],Species[[#This Row],[Genus]],Data[sp_e],Species[[#This Row],[Species]],Data[k],Species[[#This Row],[k]])</f>
        <v>26</v>
      </c>
      <c r="F23" s="8">
        <f>COUNTIFS(Data[gen_e],Species[[#This Row],[Genus]],Data[sp_e],Species[[#This Row],[Species]],Data[match_s],Species[[#Headers],[+]],Data[k],Species[[#This Row],[k]])/Species[[#This Row],[n]]</f>
        <v>0.88461538461538458</v>
      </c>
      <c r="G23" s="8">
        <f>COUNTIFS(Data[gen_e],Species[[#This Row],[Genus]],Data[sp_e],Species[[#This Row],[Species]],Data[match_s],Species[[#Headers],[/]],Data[k],Species[[#This Row],[k]])/Species[[#This Row],[n]]</f>
        <v>0</v>
      </c>
      <c r="H23" s="8">
        <f>COUNTIFS(Data[gen_e],Species[[#This Row],[Genus]],Data[sp_e],Species[[#This Row],[Species]],Data[match_s],Species[[#Headers],[o]],Data[k],Species[[#This Row],[k]])/Species[[#This Row],[n]]</f>
        <v>0.11538461538461539</v>
      </c>
      <c r="I23" s="8">
        <f>COUNTIFS(Data[gen_e],Species[[#This Row],[Genus]],Data[sp_e],Species[[#This Row],[Species]],Data[match_s],Species[[#Headers],[-]],Data[k],Species[[#This Row],[k]])/Species[[#This Row],[n]]</f>
        <v>0</v>
      </c>
      <c r="L23" s="9">
        <v>5</v>
      </c>
      <c r="M23" s="7" t="s">
        <v>6</v>
      </c>
      <c r="N23" s="2">
        <f>COUNTIFS(Data[gen_e],Genus[[#This Row],[Genus]],Data[k],Genus[[#This Row],[k]])</f>
        <v>8</v>
      </c>
      <c r="O23" s="8">
        <f>COUNTIFS(Data[gen_e],Genus[[#This Row],[Genus]],Data[match_g],Genus[[#Headers],[+]],Data[k],Genus[[#This Row],[k]])/Genus[[#This Row],[n]]</f>
        <v>0.5</v>
      </c>
      <c r="P23" s="8">
        <f>COUNTIFS(Data[gen_e],Genus[[#This Row],[Genus]],Data[match_g],Genus[[#Headers],[/]],Data[k],Genus[[#This Row],[k]])/Genus[[#This Row],[n]]</f>
        <v>0.125</v>
      </c>
      <c r="Q23" s="8">
        <f>COUNTIFS(Data[gen_e],Genus[[#This Row],[Genus]],Data[match_g],Genus[[#Headers],[oo]],Data[k],Genus[[#This Row],[k]])/Genus[[#This Row],[n]]</f>
        <v>0</v>
      </c>
      <c r="R23" s="8">
        <f>COUNTIFS(Data[gen_e],Genus[[#This Row],[Genus]],Data[match_g],Genus[[#Headers],[-]],Data[k],Genus[[#This Row],[k]])/Genus[[#This Row],[n]]</f>
        <v>0</v>
      </c>
      <c r="U23" s="9">
        <v>2</v>
      </c>
      <c r="V23" s="2" t="s">
        <v>13</v>
      </c>
      <c r="W23" s="2" t="s">
        <v>36</v>
      </c>
      <c r="X23" s="2">
        <f>COUNTIFS(Data[gen_e],Both[[#This Row],[Genus]],Data[sp_e],Both[[#This Row],[Species]],Data[k],Both[[#This Row],[k]])</f>
        <v>50</v>
      </c>
      <c r="Y23" s="8">
        <f>COUNTIFS(Data[gen_e],Both[[#This Row],[Genus]],Data[sp_e],Both[[#This Row],[Species]],Data[match_b],Both[[#Headers],[+]],Data[k],Both[[#This Row],[k]])/Both[[#This Row],[n]]</f>
        <v>0.86</v>
      </c>
      <c r="Z23" s="8">
        <f>COUNTIFS(Data[gen_e],Both[[#This Row],[Genus]],Data[sp_e],Both[[#This Row],[Species]],Data[match_b],Both[[#Headers],[/]],Data[k],Both[[#This Row],[k]])/Both[[#This Row],[n]]</f>
        <v>0</v>
      </c>
      <c r="AA23" s="8">
        <f>COUNTIFS(Data[gen_e],Both[[#This Row],[Genus]],Data[sp_e],Both[[#This Row],[Species]],Data[match_b],Both[[#Headers],[o]],Data[k],Both[[#This Row],[k]])/Both[[#This Row],[n]]</f>
        <v>0.14000000000000001</v>
      </c>
      <c r="AB23" s="8">
        <f>COUNTIFS(Data[gen_e],Both[[#This Row],[Genus]],Data[sp_e],Both[[#This Row],[Species]],Data[match_b],Both[[#Headers],[oo]],Data[k],Both[[#This Row],[k]])/Both[[#This Row],[n]]</f>
        <v>0</v>
      </c>
      <c r="AC23" s="8">
        <f>COUNTIFS(Data[gen_e],Both[[#This Row],[Genus]],Data[sp_e],Both[[#This Row],[Species]],Data[match_b],Both[[#Headers],[-]],Data[k],Both[[#This Row],[k]])/Both[[#This Row],[n]]</f>
        <v>0</v>
      </c>
      <c r="AE23" s="18" t="s">
        <v>106</v>
      </c>
      <c r="AF23" s="26" t="s">
        <v>155</v>
      </c>
      <c r="AG23" s="2" t="s">
        <v>81</v>
      </c>
      <c r="AH23" s="34">
        <f ca="1">SUMIF(INDIRECT(Overall[[#This Row],[Test]]&amp;"[k]"),Overall[[#This Row],[k]],INDIRECT(Overall[[#This Row],[Test]]&amp;"[n]"))</f>
        <v>609</v>
      </c>
      <c r="AI23" s="34">
        <f ca="1">IF(ISERROR(INDIRECT(Overall[[#This Row],[Test]]&amp;"[Species]")),"",COUNTIF(INDIRECT(Overall[[#This Row],[Test]]&amp;"[k]"),Overall[[#This Row],[k]]))</f>
        <v>15</v>
      </c>
      <c r="AJ23" s="34">
        <f ca="1">IF(ISERROR(INDIRECT(Overall[[#This Row],[Test]]&amp;"[Genus]")),"",COUNTIF(INDIRECT(Overall[[#This Row],[Test]]&amp;"[k]"),Overall[[#This Row],[k]]))</f>
        <v>15</v>
      </c>
      <c r="AK23" s="11">
        <f ca="1">SUMPRODUCT(INDIRECT(Overall[[#This Row],[Test]]&amp;"["&amp;Overall[[#Headers],[+]]&amp;"]"),INDIRECT(Overall[[#This Row],[Test]]&amp;"[n]"),--(INDIRECT(Overall[[#This Row],[Test]]&amp;"[k]")=Overall[[#This Row],[k]]))/Overall[[#This Row],[n]]</f>
        <v>0.75862068965517238</v>
      </c>
      <c r="AL23" s="16">
        <f ca="1">SUMPRODUCT(INDIRECT(Overall[[#This Row],[Test]]&amp;"["&amp;Overall[[#Headers],[/]]&amp;"]"),INDIRECT(Overall[[#This Row],[Test]]&amp;"[n]"),--(INDIRECT(Overall[[#This Row],[Test]]&amp;"[k]")=Overall[[#This Row],[k]]))/Overall[[#This Row],[n]]</f>
        <v>4.9261083743842365E-3</v>
      </c>
      <c r="AM23" s="12">
        <f ca="1">SUMPRODUCT(INDIRECT(Overall[[#This Row],[Test]]&amp;"["&amp;Overall[[#Headers],[o]]&amp;"]"),INDIRECT(Overall[[#This Row],[Test]]&amp;"[n]"),--(INDIRECT(Overall[[#This Row],[Test]]&amp;"[k]")=Overall[[#This Row],[k]]))/Overall[[#This Row],[n]]</f>
        <v>8.5385878489326772E-2</v>
      </c>
      <c r="AN23" s="12">
        <f ca="1">IF(ISERROR(INDIRECT(Overall[[#This Row],[Test]]&amp;"["&amp;Overall[[#Headers],[oo]]&amp;"]")),"",SUMPRODUCT(INDIRECT(Overall[[#This Row],[Test]]&amp;"["&amp;Overall[[#Headers],[oo]]&amp;"]"),INDIRECT(Overall[[#This Row],[Test]]&amp;"[n]"),--(INDIRECT(Overall[[#This Row],[Test]]&amp;"[k]")=Overall[[#This Row],[k]]))/Overall[[#This Row],[n]])</f>
        <v>0.12315270935960591</v>
      </c>
      <c r="AO23" s="17">
        <f ca="1">SUMPRODUCT(INDIRECT(Overall[[#This Row],[Test]]&amp;"["&amp;Overall[[#Headers],[-]]&amp;"]"),INDIRECT(Overall[[#This Row],[Test]]&amp;"[n]"),--(INDIRECT(Overall[[#This Row],[Test]]&amp;"[k]")=Overall[[#This Row],[k]]))/Overall[[#This Row],[n]]</f>
        <v>2.7914614121510674E-2</v>
      </c>
      <c r="AP23" s="18"/>
    </row>
    <row r="24" spans="2:43" x14ac:dyDescent="0.25">
      <c r="B24" s="4">
        <v>2</v>
      </c>
      <c r="C24" s="2" t="s">
        <v>13</v>
      </c>
      <c r="D24" s="2" t="s">
        <v>31</v>
      </c>
      <c r="E24" s="2">
        <f>COUNTIFS(Data[gen_e],Species[[#This Row],[Genus]],Data[sp_e],Species[[#This Row],[Species]],Data[k],Species[[#This Row],[k]])</f>
        <v>50</v>
      </c>
      <c r="F24" s="8">
        <f>COUNTIFS(Data[gen_e],Species[[#This Row],[Genus]],Data[sp_e],Species[[#This Row],[Species]],Data[match_s],Species[[#Headers],[+]],Data[k],Species[[#This Row],[k]])/Species[[#This Row],[n]]</f>
        <v>0.86</v>
      </c>
      <c r="G24" s="8">
        <f>COUNTIFS(Data[gen_e],Species[[#This Row],[Genus]],Data[sp_e],Species[[#This Row],[Species]],Data[match_s],Species[[#Headers],[/]],Data[k],Species[[#This Row],[k]])/Species[[#This Row],[n]]</f>
        <v>0</v>
      </c>
      <c r="H24" s="8">
        <f>COUNTIFS(Data[gen_e],Species[[#This Row],[Genus]],Data[sp_e],Species[[#This Row],[Species]],Data[match_s],Species[[#Headers],[o]],Data[k],Species[[#This Row],[k]])/Species[[#This Row],[n]]</f>
        <v>0.14000000000000001</v>
      </c>
      <c r="I24" s="8">
        <f>COUNTIFS(Data[gen_e],Species[[#This Row],[Genus]],Data[sp_e],Species[[#This Row],[Species]],Data[match_s],Species[[#Headers],[-]],Data[k],Species[[#This Row],[k]])/Species[[#This Row],[n]]</f>
        <v>0</v>
      </c>
      <c r="L24" s="14">
        <v>10</v>
      </c>
      <c r="M24" s="2" t="s">
        <v>26</v>
      </c>
      <c r="N24" s="5">
        <f>COUNTIFS(Data[gen_e],Genus[[#This Row],[Genus]],Data[k],Genus[[#This Row],[k]])</f>
        <v>35</v>
      </c>
      <c r="O24" s="15">
        <f>COUNTIFS(Data[gen_e],Genus[[#This Row],[Genus]],Data[match_g],Genus[[#Headers],[+]],Data[k],Genus[[#This Row],[k]])/Genus[[#This Row],[n]]</f>
        <v>0.8</v>
      </c>
      <c r="P24" s="15">
        <f>COUNTIFS(Data[gen_e],Genus[[#This Row],[Genus]],Data[match_g],Genus[[#Headers],[/]],Data[k],Genus[[#This Row],[k]])/Genus[[#This Row],[n]]</f>
        <v>0</v>
      </c>
      <c r="Q24" s="15">
        <f>COUNTIFS(Data[gen_e],Genus[[#This Row],[Genus]],Data[match_g],Genus[[#Headers],[oo]],Data[k],Genus[[#This Row],[k]])/Genus[[#This Row],[n]]</f>
        <v>0</v>
      </c>
      <c r="R24" s="15">
        <f>COUNTIFS(Data[gen_e],Genus[[#This Row],[Genus]],Data[match_g],Genus[[#Headers],[-]],Data[k],Genus[[#This Row],[k]])/Genus[[#This Row],[n]]</f>
        <v>2.8571428571428571E-2</v>
      </c>
      <c r="U24" s="9">
        <v>2</v>
      </c>
      <c r="V24" s="2" t="s">
        <v>13</v>
      </c>
      <c r="W24" s="2" t="s">
        <v>38</v>
      </c>
      <c r="X24" s="2">
        <f>COUNTIFS(Data[gen_e],Both[[#This Row],[Genus]],Data[sp_e],Both[[#This Row],[Species]],Data[k],Both[[#This Row],[k]])</f>
        <v>9</v>
      </c>
      <c r="Y24" s="8">
        <f>COUNTIFS(Data[gen_e],Both[[#This Row],[Genus]],Data[sp_e],Both[[#This Row],[Species]],Data[match_b],Both[[#Headers],[+]],Data[k],Both[[#This Row],[k]])/Both[[#This Row],[n]]</f>
        <v>0.33333333333333331</v>
      </c>
      <c r="Z24" s="8">
        <f>COUNTIFS(Data[gen_e],Both[[#This Row],[Genus]],Data[sp_e],Both[[#This Row],[Species]],Data[match_b],Both[[#Headers],[/]],Data[k],Both[[#This Row],[k]])/Both[[#This Row],[n]]</f>
        <v>0</v>
      </c>
      <c r="AA24" s="8">
        <f>COUNTIFS(Data[gen_e],Both[[#This Row],[Genus]],Data[sp_e],Both[[#This Row],[Species]],Data[match_b],Both[[#Headers],[o]],Data[k],Both[[#This Row],[k]])/Both[[#This Row],[n]]</f>
        <v>0.55555555555555558</v>
      </c>
      <c r="AB24" s="8">
        <f>COUNTIFS(Data[gen_e],Both[[#This Row],[Genus]],Data[sp_e],Both[[#This Row],[Species]],Data[match_b],Both[[#Headers],[oo]],Data[k],Both[[#This Row],[k]])/Both[[#This Row],[n]]</f>
        <v>0</v>
      </c>
      <c r="AC24" s="8">
        <f>COUNTIFS(Data[gen_e],Both[[#This Row],[Genus]],Data[sp_e],Both[[#This Row],[Species]],Data[match_b],Both[[#Headers],[-]],Data[k],Both[[#This Row],[k]])/Both[[#This Row],[n]]</f>
        <v>0.1111111111111111</v>
      </c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</row>
    <row r="25" spans="2:43" x14ac:dyDescent="0.25">
      <c r="B25" s="4">
        <v>2</v>
      </c>
      <c r="C25" s="2" t="s">
        <v>13</v>
      </c>
      <c r="D25" s="2" t="s">
        <v>35</v>
      </c>
      <c r="E25" s="2">
        <f>COUNTIFS(Data[gen_e],Species[[#This Row],[Genus]],Data[sp_e],Species[[#This Row],[Species]],Data[k],Species[[#This Row],[k]])</f>
        <v>11</v>
      </c>
      <c r="F25" s="8">
        <f>COUNTIFS(Data[gen_e],Species[[#This Row],[Genus]],Data[sp_e],Species[[#This Row],[Species]],Data[match_s],Species[[#Headers],[+]],Data[k],Species[[#This Row],[k]])/Species[[#This Row],[n]]</f>
        <v>9.0909090909090912E-2</v>
      </c>
      <c r="G25" s="8">
        <f>COUNTIFS(Data[gen_e],Species[[#This Row],[Genus]],Data[sp_e],Species[[#This Row],[Species]],Data[match_s],Species[[#Headers],[/]],Data[k],Species[[#This Row],[k]])/Species[[#This Row],[n]]</f>
        <v>9.0909090909090912E-2</v>
      </c>
      <c r="H25" s="8">
        <f>COUNTIFS(Data[gen_e],Species[[#This Row],[Genus]],Data[sp_e],Species[[#This Row],[Species]],Data[match_s],Species[[#Headers],[o]],Data[k],Species[[#This Row],[k]])/Species[[#This Row],[n]]</f>
        <v>0.63636363636363635</v>
      </c>
      <c r="I25" s="8">
        <f>COUNTIFS(Data[gen_e],Species[[#This Row],[Genus]],Data[sp_e],Species[[#This Row],[Species]],Data[match_s],Species[[#Headers],[-]],Data[k],Species[[#This Row],[k]])/Species[[#This Row],[n]]</f>
        <v>0.18181818181818182</v>
      </c>
      <c r="L25" s="14">
        <v>10</v>
      </c>
      <c r="M25" s="2" t="s">
        <v>22</v>
      </c>
      <c r="N25" s="5">
        <f>COUNTIFS(Data[gen_e],Genus[[#This Row],[Genus]],Data[k],Genus[[#This Row],[k]])</f>
        <v>28</v>
      </c>
      <c r="O25" s="15">
        <f>COUNTIFS(Data[gen_e],Genus[[#This Row],[Genus]],Data[match_g],Genus[[#Headers],[+]],Data[k],Genus[[#This Row],[k]])/Genus[[#This Row],[n]]</f>
        <v>0.9285714285714286</v>
      </c>
      <c r="P25" s="15">
        <f>COUNTIFS(Data[gen_e],Genus[[#This Row],[Genus]],Data[match_g],Genus[[#Headers],[/]],Data[k],Genus[[#This Row],[k]])/Genus[[#This Row],[n]]</f>
        <v>3.5714285714285712E-2</v>
      </c>
      <c r="Q25" s="15">
        <f>COUNTIFS(Data[gen_e],Genus[[#This Row],[Genus]],Data[match_g],Genus[[#Headers],[oo]],Data[k],Genus[[#This Row],[k]])/Genus[[#This Row],[n]]</f>
        <v>0</v>
      </c>
      <c r="R25" s="15">
        <f>COUNTIFS(Data[gen_e],Genus[[#This Row],[Genus]],Data[match_g],Genus[[#Headers],[-]],Data[k],Genus[[#This Row],[k]])/Genus[[#This Row],[n]]</f>
        <v>0</v>
      </c>
      <c r="U25" s="9">
        <v>2</v>
      </c>
      <c r="V25" s="2" t="s">
        <v>13</v>
      </c>
      <c r="W25" s="2" t="s">
        <v>37</v>
      </c>
      <c r="X25" s="2">
        <f>COUNTIFS(Data[gen_e],Both[[#This Row],[Genus]],Data[sp_e],Both[[#This Row],[Species]],Data[k],Both[[#This Row],[k]])</f>
        <v>26</v>
      </c>
      <c r="Y25" s="8">
        <f>COUNTIFS(Data[gen_e],Both[[#This Row],[Genus]],Data[sp_e],Both[[#This Row],[Species]],Data[match_b],Both[[#Headers],[+]],Data[k],Both[[#This Row],[k]])/Both[[#This Row],[n]]</f>
        <v>0.5</v>
      </c>
      <c r="Z25" s="8">
        <f>COUNTIFS(Data[gen_e],Both[[#This Row],[Genus]],Data[sp_e],Both[[#This Row],[Species]],Data[match_b],Both[[#Headers],[/]],Data[k],Both[[#This Row],[k]])/Both[[#This Row],[n]]</f>
        <v>0</v>
      </c>
      <c r="AA25" s="8">
        <f>COUNTIFS(Data[gen_e],Both[[#This Row],[Genus]],Data[sp_e],Both[[#This Row],[Species]],Data[match_b],Both[[#Headers],[o]],Data[k],Both[[#This Row],[k]])/Both[[#This Row],[n]]</f>
        <v>0.11538461538461539</v>
      </c>
      <c r="AB25" s="8">
        <f>COUNTIFS(Data[gen_e],Both[[#This Row],[Genus]],Data[sp_e],Both[[#This Row],[Species]],Data[match_b],Both[[#Headers],[oo]],Data[k],Both[[#This Row],[k]])/Both[[#This Row],[n]]</f>
        <v>0.38461538461538464</v>
      </c>
      <c r="AC25" s="8">
        <f>COUNTIFS(Data[gen_e],Both[[#This Row],[Genus]],Data[sp_e],Both[[#This Row],[Species]],Data[match_b],Both[[#Headers],[-]],Data[k],Both[[#This Row],[k]])/Both[[#This Row],[n]]</f>
        <v>0</v>
      </c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2:43" x14ac:dyDescent="0.25">
      <c r="B26" s="4">
        <v>2</v>
      </c>
      <c r="C26" s="2" t="s">
        <v>13</v>
      </c>
      <c r="D26" s="2" t="s">
        <v>30</v>
      </c>
      <c r="E26" s="2">
        <f>COUNTIFS(Data[gen_e],Species[[#This Row],[Genus]],Data[sp_e],Species[[#This Row],[Species]],Data[k],Species[[#This Row],[k]])</f>
        <v>50</v>
      </c>
      <c r="F26" s="8">
        <f>COUNTIFS(Data[gen_e],Species[[#This Row],[Genus]],Data[sp_e],Species[[#This Row],[Species]],Data[match_s],Species[[#Headers],[+]],Data[k],Species[[#This Row],[k]])/Species[[#This Row],[n]]</f>
        <v>0.96</v>
      </c>
      <c r="G26" s="8">
        <f>COUNTIFS(Data[gen_e],Species[[#This Row],[Genus]],Data[sp_e],Species[[#This Row],[Species]],Data[match_s],Species[[#Headers],[/]],Data[k],Species[[#This Row],[k]])/Species[[#This Row],[n]]</f>
        <v>0</v>
      </c>
      <c r="H26" s="8">
        <f>COUNTIFS(Data[gen_e],Species[[#This Row],[Genus]],Data[sp_e],Species[[#This Row],[Species]],Data[match_s],Species[[#Headers],[o]],Data[k],Species[[#This Row],[k]])/Species[[#This Row],[n]]</f>
        <v>0.04</v>
      </c>
      <c r="I26" s="8">
        <f>COUNTIFS(Data[gen_e],Species[[#This Row],[Genus]],Data[sp_e],Species[[#This Row],[Species]],Data[match_s],Species[[#Headers],[-]],Data[k],Species[[#This Row],[k]])/Species[[#This Row],[n]]</f>
        <v>0</v>
      </c>
      <c r="L26" s="14">
        <v>10</v>
      </c>
      <c r="M26" s="2" t="s">
        <v>11</v>
      </c>
      <c r="N26" s="5">
        <f>COUNTIFS(Data[gen_e],Genus[[#This Row],[Genus]],Data[k],Genus[[#This Row],[k]])</f>
        <v>205</v>
      </c>
      <c r="O26" s="15">
        <f>COUNTIFS(Data[gen_e],Genus[[#This Row],[Genus]],Data[match_g],Genus[[#Headers],[+]],Data[k],Genus[[#This Row],[k]])/Genus[[#This Row],[n]]</f>
        <v>0.81463414634146336</v>
      </c>
      <c r="P26" s="15">
        <f>COUNTIFS(Data[gen_e],Genus[[#This Row],[Genus]],Data[match_g],Genus[[#Headers],[/]],Data[k],Genus[[#This Row],[k]])/Genus[[#This Row],[n]]</f>
        <v>0</v>
      </c>
      <c r="Q26" s="15">
        <f>COUNTIFS(Data[gen_e],Genus[[#This Row],[Genus]],Data[match_g],Genus[[#Headers],[oo]],Data[k],Genus[[#This Row],[k]])/Genus[[#This Row],[n]]</f>
        <v>0</v>
      </c>
      <c r="R26" s="15">
        <f>COUNTIFS(Data[gen_e],Genus[[#This Row],[Genus]],Data[match_g],Genus[[#Headers],[-]],Data[k],Genus[[#This Row],[k]])/Genus[[#This Row],[n]]</f>
        <v>0</v>
      </c>
      <c r="U26" s="9">
        <v>2</v>
      </c>
      <c r="V26" s="2" t="s">
        <v>13</v>
      </c>
      <c r="W26" s="2" t="s">
        <v>31</v>
      </c>
      <c r="X26" s="2">
        <f>COUNTIFS(Data[gen_e],Both[[#This Row],[Genus]],Data[sp_e],Both[[#This Row],[Species]],Data[k],Both[[#This Row],[k]])</f>
        <v>50</v>
      </c>
      <c r="Y26" s="8">
        <f>COUNTIFS(Data[gen_e],Both[[#This Row],[Genus]],Data[sp_e],Both[[#This Row],[Species]],Data[match_b],Both[[#Headers],[+]],Data[k],Both[[#This Row],[k]])/Both[[#This Row],[n]]</f>
        <v>0.86</v>
      </c>
      <c r="Z26" s="8">
        <f>COUNTIFS(Data[gen_e],Both[[#This Row],[Genus]],Data[sp_e],Both[[#This Row],[Species]],Data[match_b],Both[[#Headers],[/]],Data[k],Both[[#This Row],[k]])/Both[[#This Row],[n]]</f>
        <v>0</v>
      </c>
      <c r="AA26" s="8">
        <f>COUNTIFS(Data[gen_e],Both[[#This Row],[Genus]],Data[sp_e],Both[[#This Row],[Species]],Data[match_b],Both[[#Headers],[o]],Data[k],Both[[#This Row],[k]])/Both[[#This Row],[n]]</f>
        <v>0.14000000000000001</v>
      </c>
      <c r="AB26" s="8">
        <f>COUNTIFS(Data[gen_e],Both[[#This Row],[Genus]],Data[sp_e],Both[[#This Row],[Species]],Data[match_b],Both[[#Headers],[oo]],Data[k],Both[[#This Row],[k]])/Both[[#This Row],[n]]</f>
        <v>0</v>
      </c>
      <c r="AC26" s="8">
        <f>COUNTIFS(Data[gen_e],Both[[#This Row],[Genus]],Data[sp_e],Both[[#This Row],[Species]],Data[match_b],Both[[#Headers],[-]],Data[k],Both[[#This Row],[k]])/Both[[#This Row],[n]]</f>
        <v>0</v>
      </c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</row>
    <row r="27" spans="2:43" x14ac:dyDescent="0.25">
      <c r="B27" s="4">
        <v>2</v>
      </c>
      <c r="C27" s="2" t="s">
        <v>13</v>
      </c>
      <c r="D27" s="2" t="s">
        <v>33</v>
      </c>
      <c r="E27" s="2">
        <f>COUNTIFS(Data[gen_e],Species[[#This Row],[Genus]],Data[sp_e],Species[[#This Row],[Species]],Data[k],Species[[#This Row],[k]])</f>
        <v>24</v>
      </c>
      <c r="F27" s="8">
        <f>COUNTIFS(Data[gen_e],Species[[#This Row],[Genus]],Data[sp_e],Species[[#This Row],[Species]],Data[match_s],Species[[#Headers],[+]],Data[k],Species[[#This Row],[k]])/Species[[#This Row],[n]]</f>
        <v>0.83333333333333337</v>
      </c>
      <c r="G27" s="8">
        <f>COUNTIFS(Data[gen_e],Species[[#This Row],[Genus]],Data[sp_e],Species[[#This Row],[Species]],Data[match_s],Species[[#Headers],[/]],Data[k],Species[[#This Row],[k]])/Species[[#This Row],[n]]</f>
        <v>0</v>
      </c>
      <c r="H27" s="8">
        <f>COUNTIFS(Data[gen_e],Species[[#This Row],[Genus]],Data[sp_e],Species[[#This Row],[Species]],Data[match_s],Species[[#Headers],[o]],Data[k],Species[[#This Row],[k]])/Species[[#This Row],[n]]</f>
        <v>8.3333333333333329E-2</v>
      </c>
      <c r="I27" s="8">
        <f>COUNTIFS(Data[gen_e],Species[[#This Row],[Genus]],Data[sp_e],Species[[#This Row],[Species]],Data[match_s],Species[[#Headers],[-]],Data[k],Species[[#This Row],[k]])/Species[[#This Row],[n]]</f>
        <v>8.3333333333333329E-2</v>
      </c>
      <c r="L27" s="14">
        <v>10</v>
      </c>
      <c r="M27" s="7" t="s">
        <v>5</v>
      </c>
      <c r="N27" s="5">
        <f>COUNTIFS(Data[gen_e],Genus[[#This Row],[Genus]],Data[k],Genus[[#This Row],[k]])</f>
        <v>12</v>
      </c>
      <c r="O27" s="15">
        <f>COUNTIFS(Data[gen_e],Genus[[#This Row],[Genus]],Data[match_g],Genus[[#Headers],[+]],Data[k],Genus[[#This Row],[k]])/Genus[[#This Row],[n]]</f>
        <v>0.16666666666666666</v>
      </c>
      <c r="P27" s="15">
        <f>COUNTIFS(Data[gen_e],Genus[[#This Row],[Genus]],Data[match_g],Genus[[#Headers],[/]],Data[k],Genus[[#This Row],[k]])/Genus[[#This Row],[n]]</f>
        <v>0</v>
      </c>
      <c r="Q27" s="15">
        <f>COUNTIFS(Data[gen_e],Genus[[#This Row],[Genus]],Data[match_g],Genus[[#Headers],[oo]],Data[k],Genus[[#This Row],[k]])/Genus[[#This Row],[n]]</f>
        <v>0</v>
      </c>
      <c r="R27" s="15">
        <f>COUNTIFS(Data[gen_e],Genus[[#This Row],[Genus]],Data[match_g],Genus[[#Headers],[-]],Data[k],Genus[[#This Row],[k]])/Genus[[#This Row],[n]]</f>
        <v>0.16666666666666666</v>
      </c>
      <c r="U27" s="9">
        <v>2</v>
      </c>
      <c r="V27" s="2" t="s">
        <v>13</v>
      </c>
      <c r="W27" s="2" t="s">
        <v>35</v>
      </c>
      <c r="X27" s="2">
        <f>COUNTIFS(Data[gen_e],Both[[#This Row],[Genus]],Data[sp_e],Both[[#This Row],[Species]],Data[k],Both[[#This Row],[k]])</f>
        <v>11</v>
      </c>
      <c r="Y27" s="8">
        <f>COUNTIFS(Data[gen_e],Both[[#This Row],[Genus]],Data[sp_e],Both[[#This Row],[Species]],Data[match_b],Both[[#Headers],[+]],Data[k],Both[[#This Row],[k]])/Both[[#This Row],[n]]</f>
        <v>0</v>
      </c>
      <c r="Z27" s="8">
        <f>COUNTIFS(Data[gen_e],Both[[#This Row],[Genus]],Data[sp_e],Both[[#This Row],[Species]],Data[match_b],Both[[#Headers],[/]],Data[k],Both[[#This Row],[k]])/Both[[#This Row],[n]]</f>
        <v>0</v>
      </c>
      <c r="AA27" s="8">
        <f>COUNTIFS(Data[gen_e],Both[[#This Row],[Genus]],Data[sp_e],Both[[#This Row],[Species]],Data[match_b],Both[[#Headers],[o]],Data[k],Both[[#This Row],[k]])/Both[[#This Row],[n]]</f>
        <v>0.63636363636363635</v>
      </c>
      <c r="AB27" s="8">
        <f>COUNTIFS(Data[gen_e],Both[[#This Row],[Genus]],Data[sp_e],Both[[#This Row],[Species]],Data[match_b],Both[[#Headers],[oo]],Data[k],Both[[#This Row],[k]])/Both[[#This Row],[n]]</f>
        <v>0.18181818181818182</v>
      </c>
      <c r="AC27" s="8">
        <f>COUNTIFS(Data[gen_e],Both[[#This Row],[Genus]],Data[sp_e],Both[[#This Row],[Species]],Data[match_b],Both[[#Headers],[-]],Data[k],Both[[#This Row],[k]])/Both[[#This Row],[n]]</f>
        <v>0.18181818181818182</v>
      </c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</row>
    <row r="28" spans="2:43" x14ac:dyDescent="0.25">
      <c r="B28" s="4">
        <v>2</v>
      </c>
      <c r="C28" s="2" t="s">
        <v>13</v>
      </c>
      <c r="D28" s="2" t="s">
        <v>34</v>
      </c>
      <c r="E28" s="2">
        <f>COUNTIFS(Data[gen_e],Species[[#This Row],[Genus]],Data[sp_e],Species[[#This Row],[Species]],Data[k],Species[[#This Row],[k]])</f>
        <v>27</v>
      </c>
      <c r="F28" s="8">
        <f>COUNTIFS(Data[gen_e],Species[[#This Row],[Genus]],Data[sp_e],Species[[#This Row],[Species]],Data[match_s],Species[[#Headers],[+]],Data[k],Species[[#This Row],[k]])/Species[[#This Row],[n]]</f>
        <v>0.14814814814814814</v>
      </c>
      <c r="G28" s="8">
        <f>COUNTIFS(Data[gen_e],Species[[#This Row],[Genus]],Data[sp_e],Species[[#This Row],[Species]],Data[match_s],Species[[#Headers],[/]],Data[k],Species[[#This Row],[k]])/Species[[#This Row],[n]]</f>
        <v>3.7037037037037035E-2</v>
      </c>
      <c r="H28" s="8">
        <f>COUNTIFS(Data[gen_e],Species[[#This Row],[Genus]],Data[sp_e],Species[[#This Row],[Species]],Data[match_s],Species[[#Headers],[o]],Data[k],Species[[#This Row],[k]])/Species[[#This Row],[n]]</f>
        <v>0.55555555555555558</v>
      </c>
      <c r="I28" s="8">
        <f>COUNTIFS(Data[gen_e],Species[[#This Row],[Genus]],Data[sp_e],Species[[#This Row],[Species]],Data[match_s],Species[[#Headers],[-]],Data[k],Species[[#This Row],[k]])/Species[[#This Row],[n]]</f>
        <v>0.25925925925925924</v>
      </c>
      <c r="L28" s="14">
        <v>10</v>
      </c>
      <c r="M28" s="2" t="s">
        <v>13</v>
      </c>
      <c r="N28" s="5">
        <f>COUNTIFS(Data[gen_e],Genus[[#This Row],[Genus]],Data[k],Genus[[#This Row],[k]])</f>
        <v>338</v>
      </c>
      <c r="O28" s="15">
        <f>COUNTIFS(Data[gen_e],Genus[[#This Row],[Genus]],Data[match_g],Genus[[#Headers],[+]],Data[k],Genus[[#This Row],[k]])/Genus[[#This Row],[n]]</f>
        <v>0.92011834319526631</v>
      </c>
      <c r="P28" s="15">
        <f>COUNTIFS(Data[gen_e],Genus[[#This Row],[Genus]],Data[match_g],Genus[[#Headers],[/]],Data[k],Genus[[#This Row],[k]])/Genus[[#This Row],[n]]</f>
        <v>0</v>
      </c>
      <c r="Q28" s="15">
        <f>COUNTIFS(Data[gen_e],Genus[[#This Row],[Genus]],Data[match_g],Genus[[#Headers],[oo]],Data[k],Genus[[#This Row],[k]])/Genus[[#This Row],[n]]</f>
        <v>0</v>
      </c>
      <c r="R28" s="15">
        <f>COUNTIFS(Data[gen_e],Genus[[#This Row],[Genus]],Data[match_g],Genus[[#Headers],[-]],Data[k],Genus[[#This Row],[k]])/Genus[[#This Row],[n]]</f>
        <v>5.9171597633136093E-3</v>
      </c>
      <c r="U28" s="9">
        <v>2</v>
      </c>
      <c r="V28" s="2" t="s">
        <v>13</v>
      </c>
      <c r="W28" s="2" t="s">
        <v>30</v>
      </c>
      <c r="X28" s="2">
        <f>COUNTIFS(Data[gen_e],Both[[#This Row],[Genus]],Data[sp_e],Both[[#This Row],[Species]],Data[k],Both[[#This Row],[k]])</f>
        <v>50</v>
      </c>
      <c r="Y28" s="8">
        <f>COUNTIFS(Data[gen_e],Both[[#This Row],[Genus]],Data[sp_e],Both[[#This Row],[Species]],Data[match_b],Both[[#Headers],[+]],Data[k],Both[[#This Row],[k]])/Both[[#This Row],[n]]</f>
        <v>0.96</v>
      </c>
      <c r="Z28" s="8">
        <f>COUNTIFS(Data[gen_e],Both[[#This Row],[Genus]],Data[sp_e],Both[[#This Row],[Species]],Data[match_b],Both[[#Headers],[/]],Data[k],Both[[#This Row],[k]])/Both[[#This Row],[n]]</f>
        <v>0</v>
      </c>
      <c r="AA28" s="8">
        <f>COUNTIFS(Data[gen_e],Both[[#This Row],[Genus]],Data[sp_e],Both[[#This Row],[Species]],Data[match_b],Both[[#Headers],[o]],Data[k],Both[[#This Row],[k]])/Both[[#This Row],[n]]</f>
        <v>0.04</v>
      </c>
      <c r="AB28" s="8">
        <f>COUNTIFS(Data[gen_e],Both[[#This Row],[Genus]],Data[sp_e],Both[[#This Row],[Species]],Data[match_b],Both[[#Headers],[oo]],Data[k],Both[[#This Row],[k]])/Both[[#This Row],[n]]</f>
        <v>0</v>
      </c>
      <c r="AC28" s="8">
        <f>COUNTIFS(Data[gen_e],Both[[#This Row],[Genus]],Data[sp_e],Both[[#This Row],[Species]],Data[match_b],Both[[#Headers],[-]],Data[k],Both[[#This Row],[k]])/Both[[#This Row],[n]]</f>
        <v>0</v>
      </c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</row>
    <row r="29" spans="2:43" x14ac:dyDescent="0.25">
      <c r="B29" s="4">
        <v>2</v>
      </c>
      <c r="C29" s="2" t="s">
        <v>13</v>
      </c>
      <c r="D29" s="2" t="s">
        <v>32</v>
      </c>
      <c r="E29" s="2">
        <f>COUNTIFS(Data[gen_e],Species[[#This Row],[Genus]],Data[sp_e],Species[[#This Row],[Species]],Data[k],Species[[#This Row],[k]])</f>
        <v>50</v>
      </c>
      <c r="F29" s="8">
        <f>COUNTIFS(Data[gen_e],Species[[#This Row],[Genus]],Data[sp_e],Species[[#This Row],[Species]],Data[match_s],Species[[#Headers],[+]],Data[k],Species[[#This Row],[k]])/Species[[#This Row],[n]]</f>
        <v>0.64</v>
      </c>
      <c r="G29" s="8">
        <f>COUNTIFS(Data[gen_e],Species[[#This Row],[Genus]],Data[sp_e],Species[[#This Row],[Species]],Data[match_s],Species[[#Headers],[/]],Data[k],Species[[#This Row],[k]])/Species[[#This Row],[n]]</f>
        <v>0.02</v>
      </c>
      <c r="H29" s="8">
        <f>COUNTIFS(Data[gen_e],Species[[#This Row],[Genus]],Data[sp_e],Species[[#This Row],[Species]],Data[match_s],Species[[#Headers],[o]],Data[k],Species[[#This Row],[k]])/Species[[#This Row],[n]]</f>
        <v>0.28000000000000003</v>
      </c>
      <c r="I29" s="8">
        <f>COUNTIFS(Data[gen_e],Species[[#This Row],[Genus]],Data[sp_e],Species[[#This Row],[Species]],Data[match_s],Species[[#Headers],[-]],Data[k],Species[[#This Row],[k]])/Species[[#This Row],[n]]</f>
        <v>0.06</v>
      </c>
      <c r="L29" s="14">
        <v>10</v>
      </c>
      <c r="M29" s="2" t="s">
        <v>0</v>
      </c>
      <c r="N29" s="5">
        <f>COUNTIFS(Data[gen_e],Genus[[#This Row],[Genus]],Data[k],Genus[[#This Row],[k]])</f>
        <v>22</v>
      </c>
      <c r="O29" s="15">
        <f>COUNTIFS(Data[gen_e],Genus[[#This Row],[Genus]],Data[match_g],Genus[[#Headers],[+]],Data[k],Genus[[#This Row],[k]])/Genus[[#This Row],[n]]</f>
        <v>0.40909090909090912</v>
      </c>
      <c r="P29" s="15">
        <f>COUNTIFS(Data[gen_e],Genus[[#This Row],[Genus]],Data[match_g],Genus[[#Headers],[/]],Data[k],Genus[[#This Row],[k]])/Genus[[#This Row],[n]]</f>
        <v>0</v>
      </c>
      <c r="Q29" s="15">
        <f>COUNTIFS(Data[gen_e],Genus[[#This Row],[Genus]],Data[match_g],Genus[[#Headers],[oo]],Data[k],Genus[[#This Row],[k]])/Genus[[#This Row],[n]]</f>
        <v>0</v>
      </c>
      <c r="R29" s="15">
        <f>COUNTIFS(Data[gen_e],Genus[[#This Row],[Genus]],Data[match_g],Genus[[#Headers],[-]],Data[k],Genus[[#This Row],[k]])/Genus[[#This Row],[n]]</f>
        <v>4.5454545454545456E-2</v>
      </c>
      <c r="U29" s="9">
        <v>2</v>
      </c>
      <c r="V29" s="2" t="s">
        <v>13</v>
      </c>
      <c r="W29" s="2" t="s">
        <v>33</v>
      </c>
      <c r="X29" s="2">
        <f>COUNTIFS(Data[gen_e],Both[[#This Row],[Genus]],Data[sp_e],Both[[#This Row],[Species]],Data[k],Both[[#This Row],[k]])</f>
        <v>24</v>
      </c>
      <c r="Y29" s="8">
        <f>COUNTIFS(Data[gen_e],Both[[#This Row],[Genus]],Data[sp_e],Both[[#This Row],[Species]],Data[match_b],Both[[#Headers],[+]],Data[k],Both[[#This Row],[k]])/Both[[#This Row],[n]]</f>
        <v>0.79166666666666663</v>
      </c>
      <c r="Z29" s="8">
        <f>COUNTIFS(Data[gen_e],Both[[#This Row],[Genus]],Data[sp_e],Both[[#This Row],[Species]],Data[match_b],Both[[#Headers],[/]],Data[k],Both[[#This Row],[k]])/Both[[#This Row],[n]]</f>
        <v>0</v>
      </c>
      <c r="AA29" s="8">
        <f>COUNTIFS(Data[gen_e],Both[[#This Row],[Genus]],Data[sp_e],Both[[#This Row],[Species]],Data[match_b],Both[[#Headers],[o]],Data[k],Both[[#This Row],[k]])/Both[[#This Row],[n]]</f>
        <v>8.3333333333333329E-2</v>
      </c>
      <c r="AB29" s="8">
        <f>COUNTIFS(Data[gen_e],Both[[#This Row],[Genus]],Data[sp_e],Both[[#This Row],[Species]],Data[match_b],Both[[#Headers],[oo]],Data[k],Both[[#This Row],[k]])/Both[[#This Row],[n]]</f>
        <v>4.1666666666666664E-2</v>
      </c>
      <c r="AC29" s="8">
        <f>COUNTIFS(Data[gen_e],Both[[#This Row],[Genus]],Data[sp_e],Both[[#This Row],[Species]],Data[match_b],Both[[#Headers],[-]],Data[k],Both[[#This Row],[k]])/Both[[#This Row],[n]]</f>
        <v>8.3333333333333329E-2</v>
      </c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2:43" x14ac:dyDescent="0.25">
      <c r="B30" s="4">
        <v>2</v>
      </c>
      <c r="C30" s="2" t="s">
        <v>0</v>
      </c>
      <c r="D30" s="2" t="s">
        <v>1</v>
      </c>
      <c r="E30" s="2">
        <f>COUNTIFS(Data[gen_e],Species[[#This Row],[Genus]],Data[sp_e],Species[[#This Row],[Species]],Data[k],Species[[#This Row],[k]])</f>
        <v>4</v>
      </c>
      <c r="F30" s="8">
        <f>COUNTIFS(Data[gen_e],Species[[#This Row],[Genus]],Data[sp_e],Species[[#This Row],[Species]],Data[match_s],Species[[#Headers],[+]],Data[k],Species[[#This Row],[k]])/Species[[#This Row],[n]]</f>
        <v>0</v>
      </c>
      <c r="G30" s="8">
        <f>COUNTIFS(Data[gen_e],Species[[#This Row],[Genus]],Data[sp_e],Species[[#This Row],[Species]],Data[match_s],Species[[#Headers],[/]],Data[k],Species[[#This Row],[k]])/Species[[#This Row],[n]]</f>
        <v>0</v>
      </c>
      <c r="H30" s="8">
        <f>COUNTIFS(Data[gen_e],Species[[#This Row],[Genus]],Data[sp_e],Species[[#This Row],[Species]],Data[match_s],Species[[#Headers],[o]],Data[k],Species[[#This Row],[k]])/Species[[#This Row],[n]]</f>
        <v>0.75</v>
      </c>
      <c r="I30" s="8">
        <f>COUNTIFS(Data[gen_e],Species[[#This Row],[Genus]],Data[sp_e],Species[[#This Row],[Species]],Data[match_s],Species[[#Headers],[-]],Data[k],Species[[#This Row],[k]])/Species[[#This Row],[n]]</f>
        <v>0.25</v>
      </c>
      <c r="L30" s="26" t="s">
        <v>155</v>
      </c>
      <c r="M30" s="2" t="s">
        <v>26</v>
      </c>
      <c r="N30" s="5">
        <f>COUNTIFS(Data[gen_e],Genus[[#This Row],[Genus]],Data[k],Genus[[#This Row],[k]])</f>
        <v>44</v>
      </c>
      <c r="O30" s="15">
        <f>COUNTIFS(Data[gen_e],Genus[[#This Row],[Genus]],Data[match_g],Genus[[#Headers],[+]],Data[k],Genus[[#This Row],[k]])/Genus[[#This Row],[n]]</f>
        <v>0.81818181818181823</v>
      </c>
      <c r="P30" s="15">
        <f>COUNTIFS(Data[gen_e],Genus[[#This Row],[Genus]],Data[match_g],Genus[[#Headers],[/]],Data[k],Genus[[#This Row],[k]])/Genus[[#This Row],[n]]</f>
        <v>0</v>
      </c>
      <c r="Q30" s="15">
        <f>COUNTIFS(Data[gen_e],Genus[[#This Row],[Genus]],Data[match_g],Genus[[#Headers],[oo]],Data[k],Genus[[#This Row],[k]])/Genus[[#This Row],[n]]</f>
        <v>0</v>
      </c>
      <c r="R30" s="15">
        <f>COUNTIFS(Data[gen_e],Genus[[#This Row],[Genus]],Data[match_g],Genus[[#Headers],[-]],Data[k],Genus[[#This Row],[k]])/Genus[[#This Row],[n]]</f>
        <v>0</v>
      </c>
      <c r="U30" s="9">
        <v>2</v>
      </c>
      <c r="V30" s="2" t="s">
        <v>13</v>
      </c>
      <c r="W30" s="2" t="s">
        <v>34</v>
      </c>
      <c r="X30" s="2">
        <f>COUNTIFS(Data[gen_e],Both[[#This Row],[Genus]],Data[sp_e],Both[[#This Row],[Species]],Data[k],Both[[#This Row],[k]])</f>
        <v>27</v>
      </c>
      <c r="Y30" s="8">
        <f>COUNTIFS(Data[gen_e],Both[[#This Row],[Genus]],Data[sp_e],Both[[#This Row],[Species]],Data[match_b],Both[[#Headers],[+]],Data[k],Both[[#This Row],[k]])/Both[[#This Row],[n]]</f>
        <v>3.7037037037037035E-2</v>
      </c>
      <c r="Z30" s="8">
        <f>COUNTIFS(Data[gen_e],Both[[#This Row],[Genus]],Data[sp_e],Both[[#This Row],[Species]],Data[match_b],Both[[#Headers],[/]],Data[k],Both[[#This Row],[k]])/Both[[#This Row],[n]]</f>
        <v>0</v>
      </c>
      <c r="AA30" s="8">
        <f>COUNTIFS(Data[gen_e],Both[[#This Row],[Genus]],Data[sp_e],Both[[#This Row],[Species]],Data[match_b],Both[[#Headers],[o]],Data[k],Both[[#This Row],[k]])/Both[[#This Row],[n]]</f>
        <v>0.48148148148148145</v>
      </c>
      <c r="AB30" s="8">
        <f>COUNTIFS(Data[gen_e],Both[[#This Row],[Genus]],Data[sp_e],Both[[#This Row],[Species]],Data[match_b],Both[[#Headers],[oo]],Data[k],Both[[#This Row],[k]])/Both[[#This Row],[n]]</f>
        <v>0.22222222222222221</v>
      </c>
      <c r="AC30" s="8">
        <f>COUNTIFS(Data[gen_e],Both[[#This Row],[Genus]],Data[sp_e],Both[[#This Row],[Species]],Data[match_b],Both[[#Headers],[-]],Data[k],Both[[#This Row],[k]])/Both[[#This Row],[n]]</f>
        <v>0.25925925925925924</v>
      </c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2:43" x14ac:dyDescent="0.25">
      <c r="B31" s="4">
        <v>2</v>
      </c>
      <c r="C31" s="2" t="s">
        <v>0</v>
      </c>
      <c r="D31" s="2" t="s">
        <v>2</v>
      </c>
      <c r="E31" s="2">
        <f>COUNTIFS(Data[gen_e],Species[[#This Row],[Genus]],Data[sp_e],Species[[#This Row],[Species]],Data[k],Species[[#This Row],[k]])</f>
        <v>22</v>
      </c>
      <c r="F31" s="8">
        <f>COUNTIFS(Data[gen_e],Species[[#This Row],[Genus]],Data[sp_e],Species[[#This Row],[Species]],Data[match_s],Species[[#Headers],[+]],Data[k],Species[[#This Row],[k]])/Species[[#This Row],[n]]</f>
        <v>1</v>
      </c>
      <c r="G31" s="8">
        <f>COUNTIFS(Data[gen_e],Species[[#This Row],[Genus]],Data[sp_e],Species[[#This Row],[Species]],Data[match_s],Species[[#Headers],[/]],Data[k],Species[[#This Row],[k]])/Species[[#This Row],[n]]</f>
        <v>0</v>
      </c>
      <c r="H31" s="8">
        <f>COUNTIFS(Data[gen_e],Species[[#This Row],[Genus]],Data[sp_e],Species[[#This Row],[Species]],Data[match_s],Species[[#Headers],[o]],Data[k],Species[[#This Row],[k]])/Species[[#This Row],[n]]</f>
        <v>0</v>
      </c>
      <c r="I31" s="8">
        <f>COUNTIFS(Data[gen_e],Species[[#This Row],[Genus]],Data[sp_e],Species[[#This Row],[Species]],Data[match_s],Species[[#Headers],[-]],Data[k],Species[[#This Row],[k]])/Species[[#This Row],[n]]</f>
        <v>0</v>
      </c>
      <c r="L31" s="26" t="s">
        <v>155</v>
      </c>
      <c r="M31" s="7" t="s">
        <v>22</v>
      </c>
      <c r="N31" s="5">
        <f>COUNTIFS(Data[gen_e],Genus[[#This Row],[Genus]],Data[k],Genus[[#This Row],[k]])</f>
        <v>28</v>
      </c>
      <c r="O31" s="15">
        <f>COUNTIFS(Data[gen_e],Genus[[#This Row],[Genus]],Data[match_g],Genus[[#Headers],[+]],Data[k],Genus[[#This Row],[k]])/Genus[[#This Row],[n]]</f>
        <v>0.8928571428571429</v>
      </c>
      <c r="P31" s="15">
        <f>COUNTIFS(Data[gen_e],Genus[[#This Row],[Genus]],Data[match_g],Genus[[#Headers],[/]],Data[k],Genus[[#This Row],[k]])/Genus[[#This Row],[n]]</f>
        <v>7.1428571428571425E-2</v>
      </c>
      <c r="Q31" s="15">
        <f>COUNTIFS(Data[gen_e],Genus[[#This Row],[Genus]],Data[match_g],Genus[[#Headers],[oo]],Data[k],Genus[[#This Row],[k]])/Genus[[#This Row],[n]]</f>
        <v>0</v>
      </c>
      <c r="R31" s="15">
        <f>COUNTIFS(Data[gen_e],Genus[[#This Row],[Genus]],Data[match_g],Genus[[#Headers],[-]],Data[k],Genus[[#This Row],[k]])/Genus[[#This Row],[n]]</f>
        <v>0</v>
      </c>
      <c r="U31" s="9">
        <v>2</v>
      </c>
      <c r="V31" s="2" t="s">
        <v>13</v>
      </c>
      <c r="W31" s="2" t="s">
        <v>32</v>
      </c>
      <c r="X31" s="2">
        <f>COUNTIFS(Data[gen_e],Both[[#This Row],[Genus]],Data[sp_e],Both[[#This Row],[Species]],Data[k],Both[[#This Row],[k]])</f>
        <v>50</v>
      </c>
      <c r="Y31" s="8">
        <f>COUNTIFS(Data[gen_e],Both[[#This Row],[Genus]],Data[sp_e],Both[[#This Row],[Species]],Data[match_b],Both[[#Headers],[+]],Data[k],Both[[#This Row],[k]])/Both[[#This Row],[n]]</f>
        <v>0.52</v>
      </c>
      <c r="Z31" s="8">
        <f>COUNTIFS(Data[gen_e],Both[[#This Row],[Genus]],Data[sp_e],Both[[#This Row],[Species]],Data[match_b],Both[[#Headers],[/]],Data[k],Both[[#This Row],[k]])/Both[[#This Row],[n]]</f>
        <v>0.02</v>
      </c>
      <c r="AA31" s="8">
        <f>COUNTIFS(Data[gen_e],Both[[#This Row],[Genus]],Data[sp_e],Both[[#This Row],[Species]],Data[match_b],Both[[#Headers],[o]],Data[k],Both[[#This Row],[k]])/Both[[#This Row],[n]]</f>
        <v>0.24</v>
      </c>
      <c r="AB31" s="8">
        <f>COUNTIFS(Data[gen_e],Both[[#This Row],[Genus]],Data[sp_e],Both[[#This Row],[Species]],Data[match_b],Both[[#Headers],[oo]],Data[k],Both[[#This Row],[k]])/Both[[#This Row],[n]]</f>
        <v>0.16</v>
      </c>
      <c r="AC31" s="8">
        <f>COUNTIFS(Data[gen_e],Both[[#This Row],[Genus]],Data[sp_e],Both[[#This Row],[Species]],Data[match_b],Both[[#Headers],[-]],Data[k],Both[[#This Row],[k]])/Both[[#This Row],[n]]</f>
        <v>0.06</v>
      </c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</row>
    <row r="32" spans="2:43" x14ac:dyDescent="0.25">
      <c r="B32" s="4">
        <v>5</v>
      </c>
      <c r="C32" s="2" t="s">
        <v>26</v>
      </c>
      <c r="D32" s="2" t="s">
        <v>29</v>
      </c>
      <c r="E32" s="5">
        <f>COUNTIFS(Data[gen_e],Species[[#This Row],[Genus]],Data[sp_e],Species[[#This Row],[Species]],Data[k],Species[[#This Row],[k]])</f>
        <v>9</v>
      </c>
      <c r="F32" s="6">
        <f>COUNTIFS(Data[gen_e],Species[[#This Row],[Genus]],Data[sp_e],Species[[#This Row],[Species]],Data[match_s],Species[[#Headers],[+]],Data[k],Species[[#This Row],[k]])/Species[[#This Row],[n]]</f>
        <v>0.1111111111111111</v>
      </c>
      <c r="G32" s="6">
        <f>COUNTIFS(Data[gen_e],Species[[#This Row],[Genus]],Data[sp_e],Species[[#This Row],[Species]],Data[match_s],Species[[#Headers],[/]],Data[k],Species[[#This Row],[k]])/Species[[#This Row],[n]]</f>
        <v>0</v>
      </c>
      <c r="H32" s="6">
        <f>COUNTIFS(Data[gen_e],Species[[#This Row],[Genus]],Data[sp_e],Species[[#This Row],[Species]],Data[match_s],Species[[#Headers],[o]],Data[k],Species[[#This Row],[k]])/Species[[#This Row],[n]]</f>
        <v>0.44444444444444442</v>
      </c>
      <c r="I32" s="6">
        <f>COUNTIFS(Data[gen_e],Species[[#This Row],[Genus]],Data[sp_e],Species[[#This Row],[Species]],Data[match_s],Species[[#Headers],[-]],Data[k],Species[[#This Row],[k]])/Species[[#This Row],[n]]</f>
        <v>0.44444444444444442</v>
      </c>
      <c r="L32" s="26" t="s">
        <v>155</v>
      </c>
      <c r="M32" s="2" t="s">
        <v>11</v>
      </c>
      <c r="N32" s="5">
        <f>COUNTIFS(Data[gen_e],Genus[[#This Row],[Genus]],Data[k],Genus[[#This Row],[k]])</f>
        <v>188</v>
      </c>
      <c r="O32" s="15">
        <f>COUNTIFS(Data[gen_e],Genus[[#This Row],[Genus]],Data[match_g],Genus[[#Headers],[+]],Data[k],Genus[[#This Row],[k]])/Genus[[#This Row],[n]]</f>
        <v>0.8936170212765957</v>
      </c>
      <c r="P32" s="15">
        <f>COUNTIFS(Data[gen_e],Genus[[#This Row],[Genus]],Data[match_g],Genus[[#Headers],[/]],Data[k],Genus[[#This Row],[k]])/Genus[[#This Row],[n]]</f>
        <v>0</v>
      </c>
      <c r="Q32" s="15">
        <f>COUNTIFS(Data[gen_e],Genus[[#This Row],[Genus]],Data[match_g],Genus[[#Headers],[oo]],Data[k],Genus[[#This Row],[k]])/Genus[[#This Row],[n]]</f>
        <v>0</v>
      </c>
      <c r="R32" s="15">
        <f>COUNTIFS(Data[gen_e],Genus[[#This Row],[Genus]],Data[match_g],Genus[[#Headers],[-]],Data[k],Genus[[#This Row],[k]])/Genus[[#This Row],[n]]</f>
        <v>0</v>
      </c>
      <c r="U32" s="9">
        <v>2</v>
      </c>
      <c r="V32" s="7" t="s">
        <v>25</v>
      </c>
      <c r="W32" s="2" t="s">
        <v>3</v>
      </c>
      <c r="X32" s="5">
        <f>COUNTIFS(Data[gen_e],Both[[#This Row],[Genus]],Data[sp_e],Both[[#This Row],[Species]],Data[k],Both[[#This Row],[k]])</f>
        <v>9</v>
      </c>
      <c r="Y32" s="6">
        <f>COUNTIFS(Data[gen_e],Both[[#This Row],[Genus]],Data[sp_e],Both[[#This Row],[Species]],Data[match_b],Both[[#Headers],[+]],Data[k],Both[[#This Row],[k]])/Both[[#This Row],[n]]</f>
        <v>0.22222222222222221</v>
      </c>
      <c r="Z32" s="6">
        <f>COUNTIFS(Data[gen_e],Both[[#This Row],[Genus]],Data[sp_e],Both[[#This Row],[Species]],Data[match_b],Both[[#Headers],[/]],Data[k],Both[[#This Row],[k]])/Both[[#This Row],[n]]</f>
        <v>0</v>
      </c>
      <c r="AA32" s="6">
        <f>COUNTIFS(Data[gen_e],Both[[#This Row],[Genus]],Data[sp_e],Both[[#This Row],[Species]],Data[match_b],Both[[#Headers],[o]],Data[k],Both[[#This Row],[k]])/Both[[#This Row],[n]]</f>
        <v>0</v>
      </c>
      <c r="AB32" s="6">
        <f>COUNTIFS(Data[gen_e],Both[[#This Row],[Genus]],Data[sp_e],Both[[#This Row],[Species]],Data[match_b],Both[[#Headers],[oo]],Data[k],Both[[#This Row],[k]])/Both[[#This Row],[n]]</f>
        <v>0.77777777777777779</v>
      </c>
      <c r="AC32" s="6">
        <f>COUNTIFS(Data[gen_e],Both[[#This Row],[Genus]],Data[sp_e],Both[[#This Row],[Species]],Data[match_b],Both[[#Headers],[-]],Data[k],Both[[#This Row],[k]])/Both[[#This Row],[n]]</f>
        <v>0</v>
      </c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</row>
    <row r="33" spans="2:42" x14ac:dyDescent="0.25">
      <c r="B33" s="4">
        <v>5</v>
      </c>
      <c r="C33" s="2" t="s">
        <v>26</v>
      </c>
      <c r="D33" s="2" t="s">
        <v>27</v>
      </c>
      <c r="E33" s="5">
        <f>COUNTIFS(Data[gen_e],Species[[#This Row],[Genus]],Data[sp_e],Species[[#This Row],[Species]],Data[k],Species[[#This Row],[k]])</f>
        <v>35</v>
      </c>
      <c r="F33" s="6">
        <f>COUNTIFS(Data[gen_e],Species[[#This Row],[Genus]],Data[sp_e],Species[[#This Row],[Species]],Data[match_s],Species[[#Headers],[+]],Data[k],Species[[#This Row],[k]])/Species[[#This Row],[n]]</f>
        <v>0.82857142857142863</v>
      </c>
      <c r="G33" s="6">
        <f>COUNTIFS(Data[gen_e],Species[[#This Row],[Genus]],Data[sp_e],Species[[#This Row],[Species]],Data[match_s],Species[[#Headers],[/]],Data[k],Species[[#This Row],[k]])/Species[[#This Row],[n]]</f>
        <v>0</v>
      </c>
      <c r="H33" s="6">
        <f>COUNTIFS(Data[gen_e],Species[[#This Row],[Genus]],Data[sp_e],Species[[#This Row],[Species]],Data[match_s],Species[[#Headers],[o]],Data[k],Species[[#This Row],[k]])/Species[[#This Row],[n]]</f>
        <v>0.17142857142857143</v>
      </c>
      <c r="I33" s="6">
        <f>COUNTIFS(Data[gen_e],Species[[#This Row],[Genus]],Data[sp_e],Species[[#This Row],[Species]],Data[match_s],Species[[#Headers],[-]],Data[k],Species[[#This Row],[k]])/Species[[#This Row],[n]]</f>
        <v>0</v>
      </c>
      <c r="L33" s="26" t="s">
        <v>155</v>
      </c>
      <c r="M33" s="2" t="s">
        <v>13</v>
      </c>
      <c r="N33" s="5">
        <f>COUNTIFS(Data[gen_e],Genus[[#This Row],[Genus]],Data[k],Genus[[#This Row],[k]])</f>
        <v>327</v>
      </c>
      <c r="O33" s="15">
        <f>COUNTIFS(Data[gen_e],Genus[[#This Row],[Genus]],Data[match_g],Genus[[#Headers],[+]],Data[k],Genus[[#This Row],[k]])/Genus[[#This Row],[n]]</f>
        <v>0.88685015290519875</v>
      </c>
      <c r="P33" s="15">
        <f>COUNTIFS(Data[gen_e],Genus[[#This Row],[Genus]],Data[match_g],Genus[[#Headers],[/]],Data[k],Genus[[#This Row],[k]])/Genus[[#This Row],[n]]</f>
        <v>3.0581039755351682E-3</v>
      </c>
      <c r="Q33" s="15">
        <f>COUNTIFS(Data[gen_e],Genus[[#This Row],[Genus]],Data[match_g],Genus[[#Headers],[oo]],Data[k],Genus[[#This Row],[k]])/Genus[[#This Row],[n]]</f>
        <v>0</v>
      </c>
      <c r="R33" s="15">
        <f>COUNTIFS(Data[gen_e],Genus[[#This Row],[Genus]],Data[match_g],Genus[[#Headers],[-]],Data[k],Genus[[#This Row],[k]])/Genus[[#This Row],[n]]</f>
        <v>1.834862385321101E-2</v>
      </c>
      <c r="U33" s="9">
        <v>2</v>
      </c>
      <c r="V33" s="2" t="s">
        <v>0</v>
      </c>
      <c r="W33" s="2" t="s">
        <v>1</v>
      </c>
      <c r="X33" s="2">
        <f>COUNTIFS(Data[gen_e],Both[[#This Row],[Genus]],Data[sp_e],Both[[#This Row],[Species]],Data[k],Both[[#This Row],[k]])</f>
        <v>4</v>
      </c>
      <c r="Y33" s="8">
        <f>COUNTIFS(Data[gen_e],Both[[#This Row],[Genus]],Data[sp_e],Both[[#This Row],[Species]],Data[match_b],Both[[#Headers],[+]],Data[k],Both[[#This Row],[k]])/Both[[#This Row],[n]]</f>
        <v>0</v>
      </c>
      <c r="Z33" s="8">
        <f>COUNTIFS(Data[gen_e],Both[[#This Row],[Genus]],Data[sp_e],Both[[#This Row],[Species]],Data[match_b],Both[[#Headers],[/]],Data[k],Both[[#This Row],[k]])/Both[[#This Row],[n]]</f>
        <v>0</v>
      </c>
      <c r="AA33" s="8">
        <f>COUNTIFS(Data[gen_e],Both[[#This Row],[Genus]],Data[sp_e],Both[[#This Row],[Species]],Data[match_b],Both[[#Headers],[o]],Data[k],Both[[#This Row],[k]])/Both[[#This Row],[n]]</f>
        <v>0.5</v>
      </c>
      <c r="AB33" s="8">
        <f>COUNTIFS(Data[gen_e],Both[[#This Row],[Genus]],Data[sp_e],Both[[#This Row],[Species]],Data[match_b],Both[[#Headers],[oo]],Data[k],Both[[#This Row],[k]])/Both[[#This Row],[n]]</f>
        <v>0.25</v>
      </c>
      <c r="AC33" s="8">
        <f>COUNTIFS(Data[gen_e],Both[[#This Row],[Genus]],Data[sp_e],Both[[#This Row],[Species]],Data[match_b],Both[[#Headers],[-]],Data[k],Both[[#This Row],[k]])/Both[[#This Row],[n]]</f>
        <v>0.25</v>
      </c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2:42" x14ac:dyDescent="0.25">
      <c r="B34" s="4">
        <v>5</v>
      </c>
      <c r="C34" s="2" t="s">
        <v>26</v>
      </c>
      <c r="D34" s="2" t="s">
        <v>28</v>
      </c>
      <c r="E34" s="5">
        <f>COUNTIFS(Data[gen_e],Species[[#This Row],[Genus]],Data[sp_e],Species[[#This Row],[Species]],Data[k],Species[[#This Row],[k]])</f>
        <v>5</v>
      </c>
      <c r="F34" s="6">
        <f>COUNTIFS(Data[gen_e],Species[[#This Row],[Genus]],Data[sp_e],Species[[#This Row],[Species]],Data[match_s],Species[[#Headers],[+]],Data[k],Species[[#This Row],[k]])/Species[[#This Row],[n]]</f>
        <v>0.4</v>
      </c>
      <c r="G34" s="6">
        <f>COUNTIFS(Data[gen_e],Species[[#This Row],[Genus]],Data[sp_e],Species[[#This Row],[Species]],Data[match_s],Species[[#Headers],[/]],Data[k],Species[[#This Row],[k]])/Species[[#This Row],[n]]</f>
        <v>0.2</v>
      </c>
      <c r="H34" s="6">
        <f>COUNTIFS(Data[gen_e],Species[[#This Row],[Genus]],Data[sp_e],Species[[#This Row],[Species]],Data[match_s],Species[[#Headers],[o]],Data[k],Species[[#This Row],[k]])/Species[[#This Row],[n]]</f>
        <v>0.4</v>
      </c>
      <c r="I34" s="6">
        <f>COUNTIFS(Data[gen_e],Species[[#This Row],[Genus]],Data[sp_e],Species[[#This Row],[Species]],Data[match_s],Species[[#Headers],[-]],Data[k],Species[[#This Row],[k]])/Species[[#This Row],[n]]</f>
        <v>0</v>
      </c>
      <c r="L34" s="26" t="s">
        <v>155</v>
      </c>
      <c r="M34" s="7" t="s">
        <v>0</v>
      </c>
      <c r="N34" s="5">
        <f>COUNTIFS(Data[gen_e],Genus[[#This Row],[Genus]],Data[k],Genus[[#This Row],[k]])</f>
        <v>22</v>
      </c>
      <c r="O34" s="15">
        <f>COUNTIFS(Data[gen_e],Genus[[#This Row],[Genus]],Data[match_g],Genus[[#Headers],[+]],Data[k],Genus[[#This Row],[k]])/Genus[[#This Row],[n]]</f>
        <v>0.22727272727272727</v>
      </c>
      <c r="P34" s="15">
        <f>COUNTIFS(Data[gen_e],Genus[[#This Row],[Genus]],Data[match_g],Genus[[#Headers],[/]],Data[k],Genus[[#This Row],[k]])/Genus[[#This Row],[n]]</f>
        <v>0</v>
      </c>
      <c r="Q34" s="15">
        <f>COUNTIFS(Data[gen_e],Genus[[#This Row],[Genus]],Data[match_g],Genus[[#Headers],[oo]],Data[k],Genus[[#This Row],[k]])/Genus[[#This Row],[n]]</f>
        <v>0</v>
      </c>
      <c r="R34" s="15">
        <f>COUNTIFS(Data[gen_e],Genus[[#This Row],[Genus]],Data[match_g],Genus[[#Headers],[-]],Data[k],Genus[[#This Row],[k]])/Genus[[#This Row],[n]]</f>
        <v>4.5454545454545456E-2</v>
      </c>
      <c r="U34" s="9">
        <v>2</v>
      </c>
      <c r="V34" s="2" t="s">
        <v>0</v>
      </c>
      <c r="W34" s="2" t="s">
        <v>2</v>
      </c>
      <c r="X34" s="2">
        <f>COUNTIFS(Data[gen_e],Both[[#This Row],[Genus]],Data[sp_e],Both[[#This Row],[Species]],Data[k],Both[[#This Row],[k]])</f>
        <v>22</v>
      </c>
      <c r="Y34" s="8">
        <f>COUNTIFS(Data[gen_e],Both[[#This Row],[Genus]],Data[sp_e],Both[[#This Row],[Species]],Data[match_b],Both[[#Headers],[+]],Data[k],Both[[#This Row],[k]])/Both[[#This Row],[n]]</f>
        <v>0.59090909090909094</v>
      </c>
      <c r="Z34" s="8">
        <f>COUNTIFS(Data[gen_e],Both[[#This Row],[Genus]],Data[sp_e],Both[[#This Row],[Species]],Data[match_b],Both[[#Headers],[/]],Data[k],Both[[#This Row],[k]])/Both[[#This Row],[n]]</f>
        <v>0</v>
      </c>
      <c r="AA34" s="8">
        <f>COUNTIFS(Data[gen_e],Both[[#This Row],[Genus]],Data[sp_e],Both[[#This Row],[Species]],Data[match_b],Both[[#Headers],[o]],Data[k],Both[[#This Row],[k]])/Both[[#This Row],[n]]</f>
        <v>0</v>
      </c>
      <c r="AB34" s="8">
        <f>COUNTIFS(Data[gen_e],Both[[#This Row],[Genus]],Data[sp_e],Both[[#This Row],[Species]],Data[match_b],Both[[#Headers],[oo]],Data[k],Both[[#This Row],[k]])/Both[[#This Row],[n]]</f>
        <v>0.36363636363636365</v>
      </c>
      <c r="AC34" s="8">
        <f>COUNTIFS(Data[gen_e],Both[[#This Row],[Genus]],Data[sp_e],Both[[#This Row],[Species]],Data[match_b],Both[[#Headers],[-]],Data[k],Both[[#This Row],[k]])/Both[[#This Row],[n]]</f>
        <v>4.5454545454545456E-2</v>
      </c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2:42" x14ac:dyDescent="0.25">
      <c r="B35" s="4">
        <v>5</v>
      </c>
      <c r="C35" s="2" t="s">
        <v>22</v>
      </c>
      <c r="D35" s="2" t="s">
        <v>24</v>
      </c>
      <c r="E35" s="5">
        <f>COUNTIFS(Data[gen_e],Species[[#This Row],[Genus]],Data[sp_e],Species[[#This Row],[Species]],Data[k],Species[[#This Row],[k]])</f>
        <v>28</v>
      </c>
      <c r="F35" s="6">
        <f>COUNTIFS(Data[gen_e],Species[[#This Row],[Genus]],Data[sp_e],Species[[#This Row],[Species]],Data[match_s],Species[[#Headers],[+]],Data[k],Species[[#This Row],[k]])/Species[[#This Row],[n]]</f>
        <v>1</v>
      </c>
      <c r="G35" s="6">
        <f>COUNTIFS(Data[gen_e],Species[[#This Row],[Genus]],Data[sp_e],Species[[#This Row],[Species]],Data[match_s],Species[[#Headers],[/]],Data[k],Species[[#This Row],[k]])/Species[[#This Row],[n]]</f>
        <v>0</v>
      </c>
      <c r="H35" s="6">
        <f>COUNTIFS(Data[gen_e],Species[[#This Row],[Genus]],Data[sp_e],Species[[#This Row],[Species]],Data[match_s],Species[[#Headers],[o]],Data[k],Species[[#This Row],[k]])/Species[[#This Row],[n]]</f>
        <v>0</v>
      </c>
      <c r="I35" s="6">
        <f>COUNTIFS(Data[gen_e],Species[[#This Row],[Genus]],Data[sp_e],Species[[#This Row],[Species]],Data[match_s],Species[[#Headers],[-]],Data[k],Species[[#This Row],[k]])/Species[[#This Row],[n]]</f>
        <v>0</v>
      </c>
      <c r="L35" s="18"/>
      <c r="M35" s="18"/>
      <c r="N35" s="18"/>
      <c r="O35" s="18"/>
      <c r="P35" s="18"/>
      <c r="Q35" s="18"/>
      <c r="R35" s="18"/>
      <c r="U35" s="9">
        <v>2</v>
      </c>
      <c r="V35" s="7" t="s">
        <v>6</v>
      </c>
      <c r="W35" s="2" t="s">
        <v>3</v>
      </c>
      <c r="X35" s="5">
        <f>COUNTIFS(Data[gen_e],Both[[#This Row],[Genus]],Data[sp_e],Both[[#This Row],[Species]],Data[k],Both[[#This Row],[k]])</f>
        <v>8</v>
      </c>
      <c r="Y35" s="6">
        <f>COUNTIFS(Data[gen_e],Both[[#This Row],[Genus]],Data[sp_e],Both[[#This Row],[Species]],Data[match_b],Both[[#Headers],[+]],Data[k],Both[[#This Row],[k]])/Both[[#This Row],[n]]</f>
        <v>0.5</v>
      </c>
      <c r="Z35" s="6">
        <f>COUNTIFS(Data[gen_e],Both[[#This Row],[Genus]],Data[sp_e],Both[[#This Row],[Species]],Data[match_b],Both[[#Headers],[/]],Data[k],Both[[#This Row],[k]])/Both[[#This Row],[n]]</f>
        <v>0</v>
      </c>
      <c r="AA35" s="6">
        <f>COUNTIFS(Data[gen_e],Both[[#This Row],[Genus]],Data[sp_e],Both[[#This Row],[Species]],Data[match_b],Both[[#Headers],[o]],Data[k],Both[[#This Row],[k]])/Both[[#This Row],[n]]</f>
        <v>0</v>
      </c>
      <c r="AB35" s="6">
        <f>COUNTIFS(Data[gen_e],Both[[#This Row],[Genus]],Data[sp_e],Both[[#This Row],[Species]],Data[match_b],Both[[#Headers],[oo]],Data[k],Both[[#This Row],[k]])/Both[[#This Row],[n]]</f>
        <v>0.375</v>
      </c>
      <c r="AC35" s="6">
        <f>COUNTIFS(Data[gen_e],Both[[#This Row],[Genus]],Data[sp_e],Both[[#This Row],[Species]],Data[match_b],Both[[#Headers],[-]],Data[k],Both[[#This Row],[k]])/Both[[#This Row],[n]]</f>
        <v>0.125</v>
      </c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</row>
    <row r="36" spans="2:42" x14ac:dyDescent="0.25">
      <c r="B36" s="4">
        <v>5</v>
      </c>
      <c r="C36" s="2" t="s">
        <v>22</v>
      </c>
      <c r="D36" s="2" t="s">
        <v>23</v>
      </c>
      <c r="E36" s="5">
        <f>COUNTIFS(Data[gen_e],Species[[#This Row],[Genus]],Data[sp_e],Species[[#This Row],[Species]],Data[k],Species[[#This Row],[k]])</f>
        <v>7</v>
      </c>
      <c r="F36" s="6">
        <f>COUNTIFS(Data[gen_e],Species[[#This Row],[Genus]],Data[sp_e],Species[[#This Row],[Species]],Data[match_s],Species[[#Headers],[+]],Data[k],Species[[#This Row],[k]])/Species[[#This Row],[n]]</f>
        <v>0.5714285714285714</v>
      </c>
      <c r="G36" s="6">
        <f>COUNTIFS(Data[gen_e],Species[[#This Row],[Genus]],Data[sp_e],Species[[#This Row],[Species]],Data[match_s],Species[[#Headers],[/]],Data[k],Species[[#This Row],[k]])/Species[[#This Row],[n]]</f>
        <v>0</v>
      </c>
      <c r="H36" s="6">
        <f>COUNTIFS(Data[gen_e],Species[[#This Row],[Genus]],Data[sp_e],Species[[#This Row],[Species]],Data[match_s],Species[[#Headers],[o]],Data[k],Species[[#This Row],[k]])/Species[[#This Row],[n]]</f>
        <v>0.42857142857142855</v>
      </c>
      <c r="I36" s="6">
        <f>COUNTIFS(Data[gen_e],Species[[#This Row],[Genus]],Data[sp_e],Species[[#This Row],[Species]],Data[match_s],Species[[#Headers],[-]],Data[k],Species[[#This Row],[k]])/Species[[#This Row],[n]]</f>
        <v>0</v>
      </c>
      <c r="L36" s="18"/>
      <c r="M36" s="18"/>
      <c r="N36" s="18"/>
      <c r="O36" s="18"/>
      <c r="P36" s="18"/>
      <c r="Q36" s="18"/>
      <c r="R36" s="18"/>
      <c r="U36" s="9">
        <v>5</v>
      </c>
      <c r="V36" s="2" t="s">
        <v>26</v>
      </c>
      <c r="W36" s="2" t="s">
        <v>29</v>
      </c>
      <c r="X36" s="2">
        <f>COUNTIFS(Data[gen_e],Both[[#This Row],[Genus]],Data[sp_e],Both[[#This Row],[Species]],Data[k],Both[[#This Row],[k]])</f>
        <v>9</v>
      </c>
      <c r="Y36" s="8">
        <f>COUNTIFS(Data[gen_e],Both[[#This Row],[Genus]],Data[sp_e],Both[[#This Row],[Species]],Data[match_b],Both[[#Headers],[+]],Data[k],Both[[#This Row],[k]])/Both[[#This Row],[n]]</f>
        <v>0</v>
      </c>
      <c r="Z36" s="8">
        <f>COUNTIFS(Data[gen_e],Both[[#This Row],[Genus]],Data[sp_e],Both[[#This Row],[Species]],Data[match_b],Both[[#Headers],[/]],Data[k],Both[[#This Row],[k]])/Both[[#This Row],[n]]</f>
        <v>0</v>
      </c>
      <c r="AA36" s="6">
        <f>COUNTIFS(Data[gen_e],Both[[#This Row],[Genus]],Data[sp_e],Both[[#This Row],[Species]],Data[match_b],Both[[#Headers],[o]],Data[k],Both[[#This Row],[k]])/Both[[#This Row],[n]]</f>
        <v>0.33333333333333331</v>
      </c>
      <c r="AB36" s="6">
        <f>COUNTIFS(Data[gen_e],Both[[#This Row],[Genus]],Data[sp_e],Both[[#This Row],[Species]],Data[match_b],Both[[#Headers],[oo]],Data[k],Both[[#This Row],[k]])/Both[[#This Row],[n]]</f>
        <v>0.22222222222222221</v>
      </c>
      <c r="AC36" s="8">
        <f>COUNTIFS(Data[gen_e],Both[[#This Row],[Genus]],Data[sp_e],Both[[#This Row],[Species]],Data[match_b],Both[[#Headers],[-]],Data[k],Both[[#This Row],[k]])/Both[[#This Row],[n]]</f>
        <v>0.44444444444444442</v>
      </c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</row>
    <row r="37" spans="2:42" x14ac:dyDescent="0.25">
      <c r="B37" s="4">
        <v>5</v>
      </c>
      <c r="C37" s="2" t="s">
        <v>7</v>
      </c>
      <c r="D37" s="2" t="s">
        <v>8</v>
      </c>
      <c r="E37" s="5">
        <f>COUNTIFS(Data[gen_e],Species[[#This Row],[Genus]],Data[sp_e],Species[[#This Row],[Species]],Data[k],Species[[#This Row],[k]])</f>
        <v>5</v>
      </c>
      <c r="F37" s="6">
        <f>COUNTIFS(Data[gen_e],Species[[#This Row],[Genus]],Data[sp_e],Species[[#This Row],[Species]],Data[match_s],Species[[#Headers],[+]],Data[k],Species[[#This Row],[k]])/Species[[#This Row],[n]]</f>
        <v>0.8</v>
      </c>
      <c r="G37" s="6">
        <f>COUNTIFS(Data[gen_e],Species[[#This Row],[Genus]],Data[sp_e],Species[[#This Row],[Species]],Data[match_s],Species[[#Headers],[/]],Data[k],Species[[#This Row],[k]])/Species[[#This Row],[n]]</f>
        <v>0</v>
      </c>
      <c r="H37" s="6">
        <f>COUNTIFS(Data[gen_e],Species[[#This Row],[Genus]],Data[sp_e],Species[[#This Row],[Species]],Data[match_s],Species[[#Headers],[o]],Data[k],Species[[#This Row],[k]])/Species[[#This Row],[n]]</f>
        <v>0.2</v>
      </c>
      <c r="I37" s="6">
        <f>COUNTIFS(Data[gen_e],Species[[#This Row],[Genus]],Data[sp_e],Species[[#This Row],[Species]],Data[match_s],Species[[#Headers],[-]],Data[k],Species[[#This Row],[k]])/Species[[#This Row],[n]]</f>
        <v>0</v>
      </c>
      <c r="L37" s="18"/>
      <c r="M37" s="18"/>
      <c r="N37" s="18"/>
      <c r="O37" s="18"/>
      <c r="P37" s="18"/>
      <c r="Q37" s="18"/>
      <c r="R37" s="18"/>
      <c r="U37" s="9">
        <v>5</v>
      </c>
      <c r="V37" s="2" t="s">
        <v>26</v>
      </c>
      <c r="W37" s="2" t="s">
        <v>27</v>
      </c>
      <c r="X37" s="2">
        <f>COUNTIFS(Data[gen_e],Both[[#This Row],[Genus]],Data[sp_e],Both[[#This Row],[Species]],Data[k],Both[[#This Row],[k]])</f>
        <v>35</v>
      </c>
      <c r="Y37" s="8">
        <f>COUNTIFS(Data[gen_e],Both[[#This Row],[Genus]],Data[sp_e],Both[[#This Row],[Species]],Data[match_b],Both[[#Headers],[+]],Data[k],Both[[#This Row],[k]])/Both[[#This Row],[n]]</f>
        <v>0.42857142857142855</v>
      </c>
      <c r="Z37" s="8">
        <f>COUNTIFS(Data[gen_e],Both[[#This Row],[Genus]],Data[sp_e],Both[[#This Row],[Species]],Data[match_b],Both[[#Headers],[/]],Data[k],Both[[#This Row],[k]])/Both[[#This Row],[n]]</f>
        <v>0</v>
      </c>
      <c r="AA37" s="6">
        <f>COUNTIFS(Data[gen_e],Both[[#This Row],[Genus]],Data[sp_e],Both[[#This Row],[Species]],Data[match_b],Both[[#Headers],[o]],Data[k],Both[[#This Row],[k]])/Both[[#This Row],[n]]</f>
        <v>5.7142857142857141E-2</v>
      </c>
      <c r="AB37" s="6">
        <f>COUNTIFS(Data[gen_e],Both[[#This Row],[Genus]],Data[sp_e],Both[[#This Row],[Species]],Data[match_b],Both[[#Headers],[oo]],Data[k],Both[[#This Row],[k]])/Both[[#This Row],[n]]</f>
        <v>0.51428571428571423</v>
      </c>
      <c r="AC37" s="8">
        <f>COUNTIFS(Data[gen_e],Both[[#This Row],[Genus]],Data[sp_e],Both[[#This Row],[Species]],Data[match_b],Both[[#Headers],[-]],Data[k],Both[[#This Row],[k]])/Both[[#This Row],[n]]</f>
        <v>0</v>
      </c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2:42" x14ac:dyDescent="0.25">
      <c r="B38" s="4">
        <v>5</v>
      </c>
      <c r="C38" s="2" t="s">
        <v>7</v>
      </c>
      <c r="D38" s="2" t="s">
        <v>10</v>
      </c>
      <c r="E38" s="5">
        <f>COUNTIFS(Data[gen_e],Species[[#This Row],[Genus]],Data[sp_e],Species[[#This Row],[Species]],Data[k],Species[[#This Row],[k]])</f>
        <v>7</v>
      </c>
      <c r="F38" s="6">
        <f>COUNTIFS(Data[gen_e],Species[[#This Row],[Genus]],Data[sp_e],Species[[#This Row],[Species]],Data[match_s],Species[[#Headers],[+]],Data[k],Species[[#This Row],[k]])/Species[[#This Row],[n]]</f>
        <v>0.8571428571428571</v>
      </c>
      <c r="G38" s="6">
        <f>COUNTIFS(Data[gen_e],Species[[#This Row],[Genus]],Data[sp_e],Species[[#This Row],[Species]],Data[match_s],Species[[#Headers],[/]],Data[k],Species[[#This Row],[k]])/Species[[#This Row],[n]]</f>
        <v>0</v>
      </c>
      <c r="H38" s="6">
        <f>COUNTIFS(Data[gen_e],Species[[#This Row],[Genus]],Data[sp_e],Species[[#This Row],[Species]],Data[match_s],Species[[#Headers],[o]],Data[k],Species[[#This Row],[k]])/Species[[#This Row],[n]]</f>
        <v>0.14285714285714285</v>
      </c>
      <c r="I38" s="6">
        <f>COUNTIFS(Data[gen_e],Species[[#This Row],[Genus]],Data[sp_e],Species[[#This Row],[Species]],Data[match_s],Species[[#Headers],[-]],Data[k],Species[[#This Row],[k]])/Species[[#This Row],[n]]</f>
        <v>0</v>
      </c>
      <c r="L38" s="18"/>
      <c r="M38" s="18"/>
      <c r="N38" s="18"/>
      <c r="O38" s="18"/>
      <c r="P38" s="18"/>
      <c r="Q38" s="18"/>
      <c r="R38" s="18"/>
      <c r="U38" s="9">
        <v>5</v>
      </c>
      <c r="V38" s="2" t="s">
        <v>26</v>
      </c>
      <c r="W38" s="2" t="s">
        <v>28</v>
      </c>
      <c r="X38" s="2">
        <f>COUNTIFS(Data[gen_e],Both[[#This Row],[Genus]],Data[sp_e],Both[[#This Row],[Species]],Data[k],Both[[#This Row],[k]])</f>
        <v>5</v>
      </c>
      <c r="Y38" s="8">
        <f>COUNTIFS(Data[gen_e],Both[[#This Row],[Genus]],Data[sp_e],Both[[#This Row],[Species]],Data[match_b],Both[[#Headers],[+]],Data[k],Both[[#This Row],[k]])/Both[[#This Row],[n]]</f>
        <v>0</v>
      </c>
      <c r="Z38" s="8">
        <f>COUNTIFS(Data[gen_e],Both[[#This Row],[Genus]],Data[sp_e],Both[[#This Row],[Species]],Data[match_b],Both[[#Headers],[/]],Data[k],Both[[#This Row],[k]])/Both[[#This Row],[n]]</f>
        <v>0</v>
      </c>
      <c r="AA38" s="6">
        <f>COUNTIFS(Data[gen_e],Both[[#This Row],[Genus]],Data[sp_e],Both[[#This Row],[Species]],Data[match_b],Both[[#Headers],[o]],Data[k],Both[[#This Row],[k]])/Both[[#This Row],[n]]</f>
        <v>0</v>
      </c>
      <c r="AB38" s="6">
        <f>COUNTIFS(Data[gen_e],Both[[#This Row],[Genus]],Data[sp_e],Both[[#This Row],[Species]],Data[match_b],Both[[#Headers],[oo]],Data[k],Both[[#This Row],[k]])/Both[[#This Row],[n]]</f>
        <v>0.8</v>
      </c>
      <c r="AC38" s="8">
        <f>COUNTIFS(Data[gen_e],Both[[#This Row],[Genus]],Data[sp_e],Both[[#This Row],[Species]],Data[match_b],Both[[#Headers],[-]],Data[k],Both[[#This Row],[k]])/Both[[#This Row],[n]]</f>
        <v>0.2</v>
      </c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</row>
    <row r="39" spans="2:42" x14ac:dyDescent="0.25">
      <c r="B39" s="4">
        <v>5</v>
      </c>
      <c r="C39" s="2" t="s">
        <v>11</v>
      </c>
      <c r="D39" s="2" t="s">
        <v>12</v>
      </c>
      <c r="E39" s="5">
        <f>COUNTIFS(Data[gen_e],Species[[#This Row],[Genus]],Data[sp_e],Species[[#This Row],[Species]],Data[k],Species[[#This Row],[k]])</f>
        <v>50</v>
      </c>
      <c r="F39" s="6">
        <f>COUNTIFS(Data[gen_e],Species[[#This Row],[Genus]],Data[sp_e],Species[[#This Row],[Species]],Data[match_s],Species[[#Headers],[+]],Data[k],Species[[#This Row],[k]])/Species[[#This Row],[n]]</f>
        <v>0.86</v>
      </c>
      <c r="G39" s="6">
        <f>COUNTIFS(Data[gen_e],Species[[#This Row],[Genus]],Data[sp_e],Species[[#This Row],[Species]],Data[match_s],Species[[#Headers],[/]],Data[k],Species[[#This Row],[k]])/Species[[#This Row],[n]]</f>
        <v>0.02</v>
      </c>
      <c r="H39" s="6">
        <f>COUNTIFS(Data[gen_e],Species[[#This Row],[Genus]],Data[sp_e],Species[[#This Row],[Species]],Data[match_s],Species[[#Headers],[o]],Data[k],Species[[#This Row],[k]])/Species[[#This Row],[n]]</f>
        <v>0.12</v>
      </c>
      <c r="I39" s="6">
        <f>COUNTIFS(Data[gen_e],Species[[#This Row],[Genus]],Data[sp_e],Species[[#This Row],[Species]],Data[match_s],Species[[#Headers],[-]],Data[k],Species[[#This Row],[k]])/Species[[#This Row],[n]]</f>
        <v>0</v>
      </c>
      <c r="L39" s="18"/>
      <c r="M39" s="18"/>
      <c r="N39" s="18"/>
      <c r="O39" s="18"/>
      <c r="P39" s="18"/>
      <c r="Q39" s="18"/>
      <c r="R39" s="18"/>
      <c r="U39" s="9">
        <v>5</v>
      </c>
      <c r="V39" s="2" t="s">
        <v>22</v>
      </c>
      <c r="W39" s="2" t="s">
        <v>24</v>
      </c>
      <c r="X39" s="2">
        <f>COUNTIFS(Data[gen_e],Both[[#This Row],[Genus]],Data[sp_e],Both[[#This Row],[Species]],Data[k],Both[[#This Row],[k]])</f>
        <v>28</v>
      </c>
      <c r="Y39" s="8">
        <f>COUNTIFS(Data[gen_e],Both[[#This Row],[Genus]],Data[sp_e],Both[[#This Row],[Species]],Data[match_b],Both[[#Headers],[+]],Data[k],Both[[#This Row],[k]])/Both[[#This Row],[n]]</f>
        <v>0.9285714285714286</v>
      </c>
      <c r="Z39" s="8">
        <f>COUNTIFS(Data[gen_e],Both[[#This Row],[Genus]],Data[sp_e],Both[[#This Row],[Species]],Data[match_b],Both[[#Headers],[/]],Data[k],Both[[#This Row],[k]])/Both[[#This Row],[n]]</f>
        <v>0</v>
      </c>
      <c r="AA39" s="6">
        <f>COUNTIFS(Data[gen_e],Both[[#This Row],[Genus]],Data[sp_e],Both[[#This Row],[Species]],Data[match_b],Both[[#Headers],[o]],Data[k],Both[[#This Row],[k]])/Both[[#This Row],[n]]</f>
        <v>0</v>
      </c>
      <c r="AB39" s="6">
        <f>COUNTIFS(Data[gen_e],Both[[#This Row],[Genus]],Data[sp_e],Both[[#This Row],[Species]],Data[match_b],Both[[#Headers],[oo]],Data[k],Both[[#This Row],[k]])/Both[[#This Row],[n]]</f>
        <v>7.1428571428571425E-2</v>
      </c>
      <c r="AC39" s="8">
        <f>COUNTIFS(Data[gen_e],Both[[#This Row],[Genus]],Data[sp_e],Both[[#This Row],[Species]],Data[match_b],Both[[#Headers],[-]],Data[k],Both[[#This Row],[k]])/Both[[#This Row],[n]]</f>
        <v>0</v>
      </c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</row>
    <row r="40" spans="2:42" x14ac:dyDescent="0.25">
      <c r="B40" s="4">
        <v>5</v>
      </c>
      <c r="C40" s="2" t="s">
        <v>11</v>
      </c>
      <c r="D40" s="2" t="s">
        <v>15</v>
      </c>
      <c r="E40" s="5">
        <f>COUNTIFS(Data[gen_e],Species[[#This Row],[Genus]],Data[sp_e],Species[[#This Row],[Species]],Data[k],Species[[#This Row],[k]])</f>
        <v>29</v>
      </c>
      <c r="F40" s="6">
        <f>COUNTIFS(Data[gen_e],Species[[#This Row],[Genus]],Data[sp_e],Species[[#This Row],[Species]],Data[match_s],Species[[#Headers],[+]],Data[k],Species[[#This Row],[k]])/Species[[#This Row],[n]]</f>
        <v>0.72413793103448276</v>
      </c>
      <c r="G40" s="6">
        <f>COUNTIFS(Data[gen_e],Species[[#This Row],[Genus]],Data[sp_e],Species[[#This Row],[Species]],Data[match_s],Species[[#Headers],[/]],Data[k],Species[[#This Row],[k]])/Species[[#This Row],[n]]</f>
        <v>0</v>
      </c>
      <c r="H40" s="6">
        <f>COUNTIFS(Data[gen_e],Species[[#This Row],[Genus]],Data[sp_e],Species[[#This Row],[Species]],Data[match_s],Species[[#Headers],[o]],Data[k],Species[[#This Row],[k]])/Species[[#This Row],[n]]</f>
        <v>0.27586206896551724</v>
      </c>
      <c r="I40" s="6">
        <f>COUNTIFS(Data[gen_e],Species[[#This Row],[Genus]],Data[sp_e],Species[[#This Row],[Species]],Data[match_s],Species[[#Headers],[-]],Data[k],Species[[#This Row],[k]])/Species[[#This Row],[n]]</f>
        <v>0</v>
      </c>
      <c r="L40" s="18"/>
      <c r="M40" s="18"/>
      <c r="N40" s="18"/>
      <c r="O40" s="18"/>
      <c r="P40" s="18"/>
      <c r="Q40" s="18"/>
      <c r="R40" s="18"/>
      <c r="U40" s="9">
        <v>5</v>
      </c>
      <c r="V40" s="2" t="s">
        <v>22</v>
      </c>
      <c r="W40" s="2" t="s">
        <v>23</v>
      </c>
      <c r="X40" s="2">
        <f>COUNTIFS(Data[gen_e],Both[[#This Row],[Genus]],Data[sp_e],Both[[#This Row],[Species]],Data[k],Both[[#This Row],[k]])</f>
        <v>7</v>
      </c>
      <c r="Y40" s="8">
        <f>COUNTIFS(Data[gen_e],Both[[#This Row],[Genus]],Data[sp_e],Both[[#This Row],[Species]],Data[match_b],Both[[#Headers],[+]],Data[k],Both[[#This Row],[k]])/Both[[#This Row],[n]]</f>
        <v>0.42857142857142855</v>
      </c>
      <c r="Z40" s="8">
        <f>COUNTIFS(Data[gen_e],Both[[#This Row],[Genus]],Data[sp_e],Both[[#This Row],[Species]],Data[match_b],Both[[#Headers],[/]],Data[k],Both[[#This Row],[k]])/Both[[#This Row],[n]]</f>
        <v>0</v>
      </c>
      <c r="AA40" s="6">
        <f>COUNTIFS(Data[gen_e],Both[[#This Row],[Genus]],Data[sp_e],Both[[#This Row],[Species]],Data[match_b],Both[[#Headers],[o]],Data[k],Both[[#This Row],[k]])/Both[[#This Row],[n]]</f>
        <v>0.2857142857142857</v>
      </c>
      <c r="AB40" s="6">
        <f>COUNTIFS(Data[gen_e],Both[[#This Row],[Genus]],Data[sp_e],Both[[#This Row],[Species]],Data[match_b],Both[[#Headers],[oo]],Data[k],Both[[#This Row],[k]])/Both[[#This Row],[n]]</f>
        <v>0.2857142857142857</v>
      </c>
      <c r="AC40" s="8">
        <f>COUNTIFS(Data[gen_e],Both[[#This Row],[Genus]],Data[sp_e],Both[[#This Row],[Species]],Data[match_b],Both[[#Headers],[-]],Data[k],Both[[#This Row],[k]])/Both[[#This Row],[n]]</f>
        <v>0</v>
      </c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</row>
    <row r="41" spans="2:42" x14ac:dyDescent="0.25">
      <c r="B41" s="4">
        <v>5</v>
      </c>
      <c r="C41" s="2" t="s">
        <v>11</v>
      </c>
      <c r="D41" s="2" t="s">
        <v>20</v>
      </c>
      <c r="E41" s="5">
        <f>COUNTIFS(Data[gen_e],Species[[#This Row],[Genus]],Data[sp_e],Species[[#This Row],[Species]],Data[k],Species[[#This Row],[k]])</f>
        <v>16</v>
      </c>
      <c r="F41" s="6">
        <f>COUNTIFS(Data[gen_e],Species[[#This Row],[Genus]],Data[sp_e],Species[[#This Row],[Species]],Data[match_s],Species[[#Headers],[+]],Data[k],Species[[#This Row],[k]])/Species[[#This Row],[n]]</f>
        <v>0.875</v>
      </c>
      <c r="G41" s="6">
        <f>COUNTIFS(Data[gen_e],Species[[#This Row],[Genus]],Data[sp_e],Species[[#This Row],[Species]],Data[match_s],Species[[#Headers],[/]],Data[k],Species[[#This Row],[k]])/Species[[#This Row],[n]]</f>
        <v>6.25E-2</v>
      </c>
      <c r="H41" s="6">
        <f>COUNTIFS(Data[gen_e],Species[[#This Row],[Genus]],Data[sp_e],Species[[#This Row],[Species]],Data[match_s],Species[[#Headers],[o]],Data[k],Species[[#This Row],[k]])/Species[[#This Row],[n]]</f>
        <v>6.25E-2</v>
      </c>
      <c r="I41" s="6">
        <f>COUNTIFS(Data[gen_e],Species[[#This Row],[Genus]],Data[sp_e],Species[[#This Row],[Species]],Data[match_s],Species[[#Headers],[-]],Data[k],Species[[#This Row],[k]])/Species[[#This Row],[n]]</f>
        <v>0</v>
      </c>
      <c r="L41" s="18"/>
      <c r="M41" s="18"/>
      <c r="N41" s="18"/>
      <c r="O41" s="18"/>
      <c r="P41" s="18"/>
      <c r="Q41" s="18"/>
      <c r="R41" s="18"/>
      <c r="U41" s="9">
        <v>5</v>
      </c>
      <c r="V41" s="2" t="s">
        <v>7</v>
      </c>
      <c r="W41" s="2" t="s">
        <v>8</v>
      </c>
      <c r="X41" s="2">
        <f>COUNTIFS(Data[gen_e],Both[[#This Row],[Genus]],Data[sp_e],Both[[#This Row],[Species]],Data[k],Both[[#This Row],[k]])</f>
        <v>5</v>
      </c>
      <c r="Y41" s="8">
        <f>COUNTIFS(Data[gen_e],Both[[#This Row],[Genus]],Data[sp_e],Both[[#This Row],[Species]],Data[match_b],Both[[#Headers],[+]],Data[k],Both[[#This Row],[k]])/Both[[#This Row],[n]]</f>
        <v>0.6</v>
      </c>
      <c r="Z41" s="8">
        <f>COUNTIFS(Data[gen_e],Both[[#This Row],[Genus]],Data[sp_e],Both[[#This Row],[Species]],Data[match_b],Both[[#Headers],[/]],Data[k],Both[[#This Row],[k]])/Both[[#This Row],[n]]</f>
        <v>0</v>
      </c>
      <c r="AA41" s="6">
        <f>COUNTIFS(Data[gen_e],Both[[#This Row],[Genus]],Data[sp_e],Both[[#This Row],[Species]],Data[match_b],Both[[#Headers],[o]],Data[k],Both[[#This Row],[k]])/Both[[#This Row],[n]]</f>
        <v>0</v>
      </c>
      <c r="AB41" s="6">
        <f>COUNTIFS(Data[gen_e],Both[[#This Row],[Genus]],Data[sp_e],Both[[#This Row],[Species]],Data[match_b],Both[[#Headers],[oo]],Data[k],Both[[#This Row],[k]])/Both[[#This Row],[n]]</f>
        <v>0.4</v>
      </c>
      <c r="AC41" s="8">
        <f>COUNTIFS(Data[gen_e],Both[[#This Row],[Genus]],Data[sp_e],Both[[#This Row],[Species]],Data[match_b],Both[[#Headers],[-]],Data[k],Both[[#This Row],[k]])/Both[[#This Row],[n]]</f>
        <v>0</v>
      </c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</row>
    <row r="42" spans="2:42" x14ac:dyDescent="0.25">
      <c r="B42" s="4">
        <v>5</v>
      </c>
      <c r="C42" s="2" t="s">
        <v>11</v>
      </c>
      <c r="D42" s="2" t="s">
        <v>19</v>
      </c>
      <c r="E42" s="5">
        <f>COUNTIFS(Data[gen_e],Species[[#This Row],[Genus]],Data[sp_e],Species[[#This Row],[Species]],Data[k],Species[[#This Row],[k]])</f>
        <v>17</v>
      </c>
      <c r="F42" s="6">
        <f>COUNTIFS(Data[gen_e],Species[[#This Row],[Genus]],Data[sp_e],Species[[#This Row],[Species]],Data[match_s],Species[[#Headers],[+]],Data[k],Species[[#This Row],[k]])/Species[[#This Row],[n]]</f>
        <v>0.47058823529411764</v>
      </c>
      <c r="G42" s="6">
        <f>COUNTIFS(Data[gen_e],Species[[#This Row],[Genus]],Data[sp_e],Species[[#This Row],[Species]],Data[match_s],Species[[#Headers],[/]],Data[k],Species[[#This Row],[k]])/Species[[#This Row],[n]]</f>
        <v>0.11764705882352941</v>
      </c>
      <c r="H42" s="6">
        <f>COUNTIFS(Data[gen_e],Species[[#This Row],[Genus]],Data[sp_e],Species[[#This Row],[Species]],Data[match_s],Species[[#Headers],[o]],Data[k],Species[[#This Row],[k]])/Species[[#This Row],[n]]</f>
        <v>0.41176470588235292</v>
      </c>
      <c r="I42" s="6">
        <f>COUNTIFS(Data[gen_e],Species[[#This Row],[Genus]],Data[sp_e],Species[[#This Row],[Species]],Data[match_s],Species[[#Headers],[-]],Data[k],Species[[#This Row],[k]])/Species[[#This Row],[n]]</f>
        <v>0</v>
      </c>
      <c r="L42" s="18"/>
      <c r="M42" s="18"/>
      <c r="N42" s="18"/>
      <c r="O42" s="18"/>
      <c r="P42" s="18"/>
      <c r="Q42" s="18"/>
      <c r="R42" s="18"/>
      <c r="U42" s="9">
        <v>5</v>
      </c>
      <c r="V42" s="2" t="s">
        <v>7</v>
      </c>
      <c r="W42" s="2" t="s">
        <v>10</v>
      </c>
      <c r="X42" s="2">
        <f>COUNTIFS(Data[gen_e],Both[[#This Row],[Genus]],Data[sp_e],Both[[#This Row],[Species]],Data[k],Both[[#This Row],[k]])</f>
        <v>7</v>
      </c>
      <c r="Y42" s="8">
        <f>COUNTIFS(Data[gen_e],Both[[#This Row],[Genus]],Data[sp_e],Both[[#This Row],[Species]],Data[match_b],Both[[#Headers],[+]],Data[k],Both[[#This Row],[k]])/Both[[#This Row],[n]]</f>
        <v>0.7142857142857143</v>
      </c>
      <c r="Z42" s="8">
        <f>COUNTIFS(Data[gen_e],Both[[#This Row],[Genus]],Data[sp_e],Both[[#This Row],[Species]],Data[match_b],Both[[#Headers],[/]],Data[k],Both[[#This Row],[k]])/Both[[#This Row],[n]]</f>
        <v>0</v>
      </c>
      <c r="AA42" s="6">
        <f>COUNTIFS(Data[gen_e],Both[[#This Row],[Genus]],Data[sp_e],Both[[#This Row],[Species]],Data[match_b],Both[[#Headers],[o]],Data[k],Both[[#This Row],[k]])/Both[[#This Row],[n]]</f>
        <v>0.14285714285714285</v>
      </c>
      <c r="AB42" s="6">
        <f>COUNTIFS(Data[gen_e],Both[[#This Row],[Genus]],Data[sp_e],Both[[#This Row],[Species]],Data[match_b],Both[[#Headers],[oo]],Data[k],Both[[#This Row],[k]])/Both[[#This Row],[n]]</f>
        <v>0.14285714285714285</v>
      </c>
      <c r="AC42" s="8">
        <f>COUNTIFS(Data[gen_e],Both[[#This Row],[Genus]],Data[sp_e],Both[[#This Row],[Species]],Data[match_b],Both[[#Headers],[-]],Data[k],Both[[#This Row],[k]])/Both[[#This Row],[n]]</f>
        <v>0</v>
      </c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</row>
    <row r="43" spans="2:42" x14ac:dyDescent="0.25">
      <c r="B43" s="4">
        <v>5</v>
      </c>
      <c r="C43" s="2" t="s">
        <v>11</v>
      </c>
      <c r="D43" s="2" t="s">
        <v>14</v>
      </c>
      <c r="E43" s="5">
        <f>COUNTIFS(Data[gen_e],Species[[#This Row],[Genus]],Data[sp_e],Species[[#This Row],[Species]],Data[k],Species[[#This Row],[k]])</f>
        <v>9</v>
      </c>
      <c r="F43" s="6">
        <f>COUNTIFS(Data[gen_e],Species[[#This Row],[Genus]],Data[sp_e],Species[[#This Row],[Species]],Data[match_s],Species[[#Headers],[+]],Data[k],Species[[#This Row],[k]])/Species[[#This Row],[n]]</f>
        <v>0</v>
      </c>
      <c r="G43" s="6">
        <f>COUNTIFS(Data[gen_e],Species[[#This Row],[Genus]],Data[sp_e],Species[[#This Row],[Species]],Data[match_s],Species[[#Headers],[/]],Data[k],Species[[#This Row],[k]])/Species[[#This Row],[n]]</f>
        <v>0</v>
      </c>
      <c r="H43" s="6">
        <f>COUNTIFS(Data[gen_e],Species[[#This Row],[Genus]],Data[sp_e],Species[[#This Row],[Species]],Data[match_s],Species[[#Headers],[o]],Data[k],Species[[#This Row],[k]])/Species[[#This Row],[n]]</f>
        <v>0.88888888888888884</v>
      </c>
      <c r="I43" s="6">
        <f>COUNTIFS(Data[gen_e],Species[[#This Row],[Genus]],Data[sp_e],Species[[#This Row],[Species]],Data[match_s],Species[[#Headers],[-]],Data[k],Species[[#This Row],[k]])/Species[[#This Row],[n]]</f>
        <v>0.1111111111111111</v>
      </c>
      <c r="L43" s="18"/>
      <c r="M43" s="18"/>
      <c r="N43" s="18"/>
      <c r="O43" s="18"/>
      <c r="P43" s="18"/>
      <c r="Q43" s="18"/>
      <c r="R43" s="18"/>
      <c r="U43" s="9">
        <v>5</v>
      </c>
      <c r="V43" s="2" t="s">
        <v>11</v>
      </c>
      <c r="W43" s="2" t="s">
        <v>12</v>
      </c>
      <c r="X43" s="2">
        <f>COUNTIFS(Data[gen_e],Both[[#This Row],[Genus]],Data[sp_e],Both[[#This Row],[Species]],Data[k],Both[[#This Row],[k]])</f>
        <v>50</v>
      </c>
      <c r="Y43" s="8">
        <f>COUNTIFS(Data[gen_e],Both[[#This Row],[Genus]],Data[sp_e],Both[[#This Row],[Species]],Data[match_b],Both[[#Headers],[+]],Data[k],Both[[#This Row],[k]])/Both[[#This Row],[n]]</f>
        <v>0.76</v>
      </c>
      <c r="Z43" s="8">
        <f>COUNTIFS(Data[gen_e],Both[[#This Row],[Genus]],Data[sp_e],Both[[#This Row],[Species]],Data[match_b],Both[[#Headers],[/]],Data[k],Both[[#This Row],[k]])/Both[[#This Row],[n]]</f>
        <v>0.02</v>
      </c>
      <c r="AA43" s="6">
        <f>COUNTIFS(Data[gen_e],Both[[#This Row],[Genus]],Data[sp_e],Both[[#This Row],[Species]],Data[match_b],Both[[#Headers],[o]],Data[k],Both[[#This Row],[k]])/Both[[#This Row],[n]]</f>
        <v>0.12</v>
      </c>
      <c r="AB43" s="6">
        <f>COUNTIFS(Data[gen_e],Both[[#This Row],[Genus]],Data[sp_e],Both[[#This Row],[Species]],Data[match_b],Both[[#Headers],[oo]],Data[k],Both[[#This Row],[k]])/Both[[#This Row],[n]]</f>
        <v>0.1</v>
      </c>
      <c r="AC43" s="8">
        <f>COUNTIFS(Data[gen_e],Both[[#This Row],[Genus]],Data[sp_e],Both[[#This Row],[Species]],Data[match_b],Both[[#Headers],[-]],Data[k],Both[[#This Row],[k]])/Both[[#This Row],[n]]</f>
        <v>0</v>
      </c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</row>
    <row r="44" spans="2:42" x14ac:dyDescent="0.25">
      <c r="B44" s="4">
        <v>5</v>
      </c>
      <c r="C44" s="2" t="s">
        <v>11</v>
      </c>
      <c r="D44" s="2" t="s">
        <v>17</v>
      </c>
      <c r="E44" s="5">
        <f>COUNTIFS(Data[gen_e],Species[[#This Row],[Genus]],Data[sp_e],Species[[#This Row],[Species]],Data[k],Species[[#This Row],[k]])</f>
        <v>6</v>
      </c>
      <c r="F44" s="6">
        <f>COUNTIFS(Data[gen_e],Species[[#This Row],[Genus]],Data[sp_e],Species[[#This Row],[Species]],Data[match_s],Species[[#Headers],[+]],Data[k],Species[[#This Row],[k]])/Species[[#This Row],[n]]</f>
        <v>0</v>
      </c>
      <c r="G44" s="6">
        <f>COUNTIFS(Data[gen_e],Species[[#This Row],[Genus]],Data[sp_e],Species[[#This Row],[Species]],Data[match_s],Species[[#Headers],[/]],Data[k],Species[[#This Row],[k]])/Species[[#This Row],[n]]</f>
        <v>0</v>
      </c>
      <c r="H44" s="6">
        <f>COUNTIFS(Data[gen_e],Species[[#This Row],[Genus]],Data[sp_e],Species[[#This Row],[Species]],Data[match_s],Species[[#Headers],[o]],Data[k],Species[[#This Row],[k]])/Species[[#This Row],[n]]</f>
        <v>0.83333333333333337</v>
      </c>
      <c r="I44" s="6">
        <f>COUNTIFS(Data[gen_e],Species[[#This Row],[Genus]],Data[sp_e],Species[[#This Row],[Species]],Data[match_s],Species[[#Headers],[-]],Data[k],Species[[#This Row],[k]])/Species[[#This Row],[n]]</f>
        <v>0.16666666666666666</v>
      </c>
      <c r="L44" s="18"/>
      <c r="M44" s="18"/>
      <c r="N44" s="18"/>
      <c r="O44" s="18"/>
      <c r="P44" s="18"/>
      <c r="Q44" s="18"/>
      <c r="R44" s="18"/>
      <c r="U44" s="9">
        <v>5</v>
      </c>
      <c r="V44" s="2" t="s">
        <v>11</v>
      </c>
      <c r="W44" s="2" t="s">
        <v>15</v>
      </c>
      <c r="X44" s="2">
        <f>COUNTIFS(Data[gen_e],Both[[#This Row],[Genus]],Data[sp_e],Both[[#This Row],[Species]],Data[k],Both[[#This Row],[k]])</f>
        <v>29</v>
      </c>
      <c r="Y44" s="8">
        <f>COUNTIFS(Data[gen_e],Both[[#This Row],[Genus]],Data[sp_e],Both[[#This Row],[Species]],Data[match_b],Both[[#Headers],[+]],Data[k],Both[[#This Row],[k]])/Both[[#This Row],[n]]</f>
        <v>0.68965517241379315</v>
      </c>
      <c r="Z44" s="8">
        <f>COUNTIFS(Data[gen_e],Both[[#This Row],[Genus]],Data[sp_e],Both[[#This Row],[Species]],Data[match_b],Both[[#Headers],[/]],Data[k],Both[[#This Row],[k]])/Both[[#This Row],[n]]</f>
        <v>0</v>
      </c>
      <c r="AA44" s="6">
        <f>COUNTIFS(Data[gen_e],Both[[#This Row],[Genus]],Data[sp_e],Both[[#This Row],[Species]],Data[match_b],Both[[#Headers],[o]],Data[k],Both[[#This Row],[k]])/Both[[#This Row],[n]]</f>
        <v>0.27586206896551724</v>
      </c>
      <c r="AB44" s="6">
        <f>COUNTIFS(Data[gen_e],Both[[#This Row],[Genus]],Data[sp_e],Both[[#This Row],[Species]],Data[match_b],Both[[#Headers],[oo]],Data[k],Both[[#This Row],[k]])/Both[[#This Row],[n]]</f>
        <v>3.4482758620689655E-2</v>
      </c>
      <c r="AC44" s="8">
        <f>COUNTIFS(Data[gen_e],Both[[#This Row],[Genus]],Data[sp_e],Both[[#This Row],[Species]],Data[match_b],Both[[#Headers],[-]],Data[k],Both[[#This Row],[k]])/Both[[#This Row],[n]]</f>
        <v>0</v>
      </c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</row>
    <row r="45" spans="2:42" x14ac:dyDescent="0.25">
      <c r="B45" s="4">
        <v>5</v>
      </c>
      <c r="C45" s="2" t="s">
        <v>11</v>
      </c>
      <c r="D45" s="2" t="s">
        <v>16</v>
      </c>
      <c r="E45" s="5">
        <f>COUNTIFS(Data[gen_e],Species[[#This Row],[Genus]],Data[sp_e],Species[[#This Row],[Species]],Data[k],Species[[#This Row],[k]])</f>
        <v>43</v>
      </c>
      <c r="F45" s="6">
        <f>COUNTIFS(Data[gen_e],Species[[#This Row],[Genus]],Data[sp_e],Species[[#This Row],[Species]],Data[match_s],Species[[#Headers],[+]],Data[k],Species[[#This Row],[k]])/Species[[#This Row],[n]]</f>
        <v>0.65116279069767447</v>
      </c>
      <c r="G45" s="6">
        <f>COUNTIFS(Data[gen_e],Species[[#This Row],[Genus]],Data[sp_e],Species[[#This Row],[Species]],Data[match_s],Species[[#Headers],[/]],Data[k],Species[[#This Row],[k]])/Species[[#This Row],[n]]</f>
        <v>0</v>
      </c>
      <c r="H45" s="6">
        <f>COUNTIFS(Data[gen_e],Species[[#This Row],[Genus]],Data[sp_e],Species[[#This Row],[Species]],Data[match_s],Species[[#Headers],[o]],Data[k],Species[[#This Row],[k]])/Species[[#This Row],[n]]</f>
        <v>0.34883720930232559</v>
      </c>
      <c r="I45" s="6">
        <f>COUNTIFS(Data[gen_e],Species[[#This Row],[Genus]],Data[sp_e],Species[[#This Row],[Species]],Data[match_s],Species[[#Headers],[-]],Data[k],Species[[#This Row],[k]])/Species[[#This Row],[n]]</f>
        <v>0</v>
      </c>
      <c r="L45" s="18"/>
      <c r="M45" s="18"/>
      <c r="N45" s="18"/>
      <c r="O45" s="18"/>
      <c r="P45" s="18"/>
      <c r="Q45" s="18"/>
      <c r="R45" s="18"/>
      <c r="U45" s="9">
        <v>5</v>
      </c>
      <c r="V45" s="2" t="s">
        <v>11</v>
      </c>
      <c r="W45" s="2" t="s">
        <v>20</v>
      </c>
      <c r="X45" s="2">
        <f>COUNTIFS(Data[gen_e],Both[[#This Row],[Genus]],Data[sp_e],Both[[#This Row],[Species]],Data[k],Both[[#This Row],[k]])</f>
        <v>16</v>
      </c>
      <c r="Y45" s="8">
        <f>COUNTIFS(Data[gen_e],Both[[#This Row],[Genus]],Data[sp_e],Both[[#This Row],[Species]],Data[match_b],Both[[#Headers],[+]],Data[k],Both[[#This Row],[k]])/Both[[#This Row],[n]]</f>
        <v>0.625</v>
      </c>
      <c r="Z45" s="8">
        <f>COUNTIFS(Data[gen_e],Both[[#This Row],[Genus]],Data[sp_e],Both[[#This Row],[Species]],Data[match_b],Both[[#Headers],[/]],Data[k],Both[[#This Row],[k]])/Both[[#This Row],[n]]</f>
        <v>6.25E-2</v>
      </c>
      <c r="AA45" s="6">
        <f>COUNTIFS(Data[gen_e],Both[[#This Row],[Genus]],Data[sp_e],Both[[#This Row],[Species]],Data[match_b],Both[[#Headers],[o]],Data[k],Both[[#This Row],[k]])/Both[[#This Row],[n]]</f>
        <v>0</v>
      </c>
      <c r="AB45" s="6">
        <f>COUNTIFS(Data[gen_e],Both[[#This Row],[Genus]],Data[sp_e],Both[[#This Row],[Species]],Data[match_b],Both[[#Headers],[oo]],Data[k],Both[[#This Row],[k]])/Both[[#This Row],[n]]</f>
        <v>0.3125</v>
      </c>
      <c r="AC45" s="8">
        <f>COUNTIFS(Data[gen_e],Both[[#This Row],[Genus]],Data[sp_e],Both[[#This Row],[Species]],Data[match_b],Both[[#Headers],[-]],Data[k],Both[[#This Row],[k]])/Both[[#This Row],[n]]</f>
        <v>0</v>
      </c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</row>
    <row r="46" spans="2:42" x14ac:dyDescent="0.25">
      <c r="B46" s="4">
        <v>5</v>
      </c>
      <c r="C46" s="2" t="s">
        <v>11</v>
      </c>
      <c r="D46" s="2" t="s">
        <v>18</v>
      </c>
      <c r="E46" s="5">
        <f>COUNTIFS(Data[gen_e],Species[[#This Row],[Genus]],Data[sp_e],Species[[#This Row],[Species]],Data[k],Species[[#This Row],[k]])</f>
        <v>50</v>
      </c>
      <c r="F46" s="6">
        <f>COUNTIFS(Data[gen_e],Species[[#This Row],[Genus]],Data[sp_e],Species[[#This Row],[Species]],Data[match_s],Species[[#Headers],[+]],Data[k],Species[[#This Row],[k]])/Species[[#This Row],[n]]</f>
        <v>0.98</v>
      </c>
      <c r="G46" s="6">
        <f>COUNTIFS(Data[gen_e],Species[[#This Row],[Genus]],Data[sp_e],Species[[#This Row],[Species]],Data[match_s],Species[[#Headers],[/]],Data[k],Species[[#This Row],[k]])/Species[[#This Row],[n]]</f>
        <v>0</v>
      </c>
      <c r="H46" s="6">
        <f>COUNTIFS(Data[gen_e],Species[[#This Row],[Genus]],Data[sp_e],Species[[#This Row],[Species]],Data[match_s],Species[[#Headers],[o]],Data[k],Species[[#This Row],[k]])/Species[[#This Row],[n]]</f>
        <v>0.02</v>
      </c>
      <c r="I46" s="6">
        <f>COUNTIFS(Data[gen_e],Species[[#This Row],[Genus]],Data[sp_e],Species[[#This Row],[Species]],Data[match_s],Species[[#Headers],[-]],Data[k],Species[[#This Row],[k]])/Species[[#This Row],[n]]</f>
        <v>0</v>
      </c>
      <c r="L46" s="18"/>
      <c r="M46" s="18"/>
      <c r="N46" s="18"/>
      <c r="O46" s="18"/>
      <c r="P46" s="18"/>
      <c r="Q46" s="18"/>
      <c r="R46" s="18"/>
      <c r="U46" s="9">
        <v>5</v>
      </c>
      <c r="V46" s="2" t="s">
        <v>11</v>
      </c>
      <c r="W46" s="2" t="s">
        <v>19</v>
      </c>
      <c r="X46" s="2">
        <f>COUNTIFS(Data[gen_e],Both[[#This Row],[Genus]],Data[sp_e],Both[[#This Row],[Species]],Data[k],Both[[#This Row],[k]])</f>
        <v>17</v>
      </c>
      <c r="Y46" s="8">
        <f>COUNTIFS(Data[gen_e],Both[[#This Row],[Genus]],Data[sp_e],Both[[#This Row],[Species]],Data[match_b],Both[[#Headers],[+]],Data[k],Both[[#This Row],[k]])/Both[[#This Row],[n]]</f>
        <v>0.41176470588235292</v>
      </c>
      <c r="Z46" s="8">
        <f>COUNTIFS(Data[gen_e],Both[[#This Row],[Genus]],Data[sp_e],Both[[#This Row],[Species]],Data[match_b],Both[[#Headers],[/]],Data[k],Both[[#This Row],[k]])/Both[[#This Row],[n]]</f>
        <v>0.11764705882352941</v>
      </c>
      <c r="AA46" s="6">
        <f>COUNTIFS(Data[gen_e],Both[[#This Row],[Genus]],Data[sp_e],Both[[#This Row],[Species]],Data[match_b],Both[[#Headers],[o]],Data[k],Both[[#This Row],[k]])/Both[[#This Row],[n]]</f>
        <v>0.41176470588235292</v>
      </c>
      <c r="AB46" s="6">
        <f>COUNTIFS(Data[gen_e],Both[[#This Row],[Genus]],Data[sp_e],Both[[#This Row],[Species]],Data[match_b],Both[[#Headers],[oo]],Data[k],Both[[#This Row],[k]])/Both[[#This Row],[n]]</f>
        <v>5.8823529411764705E-2</v>
      </c>
      <c r="AC46" s="8">
        <f>COUNTIFS(Data[gen_e],Both[[#This Row],[Genus]],Data[sp_e],Both[[#This Row],[Species]],Data[match_b],Both[[#Headers],[-]],Data[k],Both[[#This Row],[k]])/Both[[#This Row],[n]]</f>
        <v>0</v>
      </c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</row>
    <row r="47" spans="2:42" x14ac:dyDescent="0.25">
      <c r="B47" s="4">
        <v>5</v>
      </c>
      <c r="C47" s="2" t="s">
        <v>13</v>
      </c>
      <c r="D47" s="2" t="s">
        <v>39</v>
      </c>
      <c r="E47" s="5">
        <f>COUNTIFS(Data[gen_e],Species[[#This Row],[Genus]],Data[sp_e],Species[[#This Row],[Species]],Data[k],Species[[#This Row],[k]])</f>
        <v>50</v>
      </c>
      <c r="F47" s="6">
        <f>COUNTIFS(Data[gen_e],Species[[#This Row],[Genus]],Data[sp_e],Species[[#This Row],[Species]],Data[match_s],Species[[#Headers],[+]],Data[k],Species[[#This Row],[k]])/Species[[#This Row],[n]]</f>
        <v>0.92</v>
      </c>
      <c r="G47" s="6">
        <f>COUNTIFS(Data[gen_e],Species[[#This Row],[Genus]],Data[sp_e],Species[[#This Row],[Species]],Data[match_s],Species[[#Headers],[/]],Data[k],Species[[#This Row],[k]])/Species[[#This Row],[n]]</f>
        <v>0</v>
      </c>
      <c r="H47" s="6">
        <f>COUNTIFS(Data[gen_e],Species[[#This Row],[Genus]],Data[sp_e],Species[[#This Row],[Species]],Data[match_s],Species[[#Headers],[o]],Data[k],Species[[#This Row],[k]])/Species[[#This Row],[n]]</f>
        <v>0.08</v>
      </c>
      <c r="I47" s="6">
        <f>COUNTIFS(Data[gen_e],Species[[#This Row],[Genus]],Data[sp_e],Species[[#This Row],[Species]],Data[match_s],Species[[#Headers],[-]],Data[k],Species[[#This Row],[k]])/Species[[#This Row],[n]]</f>
        <v>0</v>
      </c>
      <c r="L47" s="18"/>
      <c r="M47" s="18"/>
      <c r="N47" s="18"/>
      <c r="O47" s="18"/>
      <c r="P47" s="18"/>
      <c r="Q47" s="18"/>
      <c r="R47" s="18"/>
      <c r="U47" s="9">
        <v>5</v>
      </c>
      <c r="V47" s="2" t="s">
        <v>11</v>
      </c>
      <c r="W47" s="2" t="s">
        <v>14</v>
      </c>
      <c r="X47" s="2">
        <f>COUNTIFS(Data[gen_e],Both[[#This Row],[Genus]],Data[sp_e],Both[[#This Row],[Species]],Data[k],Both[[#This Row],[k]])</f>
        <v>9</v>
      </c>
      <c r="Y47" s="8">
        <f>COUNTIFS(Data[gen_e],Both[[#This Row],[Genus]],Data[sp_e],Both[[#This Row],[Species]],Data[match_b],Both[[#Headers],[+]],Data[k],Both[[#This Row],[k]])/Both[[#This Row],[n]]</f>
        <v>0</v>
      </c>
      <c r="Z47" s="8">
        <f>COUNTIFS(Data[gen_e],Both[[#This Row],[Genus]],Data[sp_e],Both[[#This Row],[Species]],Data[match_b],Both[[#Headers],[/]],Data[k],Both[[#This Row],[k]])/Both[[#This Row],[n]]</f>
        <v>0</v>
      </c>
      <c r="AA47" s="6">
        <f>COUNTIFS(Data[gen_e],Both[[#This Row],[Genus]],Data[sp_e],Both[[#This Row],[Species]],Data[match_b],Both[[#Headers],[o]],Data[k],Both[[#This Row],[k]])/Both[[#This Row],[n]]</f>
        <v>0.88888888888888884</v>
      </c>
      <c r="AB47" s="6">
        <f>COUNTIFS(Data[gen_e],Both[[#This Row],[Genus]],Data[sp_e],Both[[#This Row],[Species]],Data[match_b],Both[[#Headers],[oo]],Data[k],Both[[#This Row],[k]])/Both[[#This Row],[n]]</f>
        <v>0</v>
      </c>
      <c r="AC47" s="8">
        <f>COUNTIFS(Data[gen_e],Both[[#This Row],[Genus]],Data[sp_e],Both[[#This Row],[Species]],Data[match_b],Both[[#Headers],[-]],Data[k],Both[[#This Row],[k]])/Both[[#This Row],[n]]</f>
        <v>0.1111111111111111</v>
      </c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</row>
    <row r="48" spans="2:42" x14ac:dyDescent="0.25">
      <c r="B48" s="4">
        <v>5</v>
      </c>
      <c r="C48" s="2" t="s">
        <v>13</v>
      </c>
      <c r="D48" s="2" t="s">
        <v>36</v>
      </c>
      <c r="E48" s="5">
        <f>COUNTIFS(Data[gen_e],Species[[#This Row],[Genus]],Data[sp_e],Species[[#This Row],[Species]],Data[k],Species[[#This Row],[k]])</f>
        <v>50</v>
      </c>
      <c r="F48" s="6">
        <f>COUNTIFS(Data[gen_e],Species[[#This Row],[Genus]],Data[sp_e],Species[[#This Row],[Species]],Data[match_s],Species[[#Headers],[+]],Data[k],Species[[#This Row],[k]])/Species[[#This Row],[n]]</f>
        <v>0.76</v>
      </c>
      <c r="G48" s="6">
        <f>COUNTIFS(Data[gen_e],Species[[#This Row],[Genus]],Data[sp_e],Species[[#This Row],[Species]],Data[match_s],Species[[#Headers],[/]],Data[k],Species[[#This Row],[k]])/Species[[#This Row],[n]]</f>
        <v>0</v>
      </c>
      <c r="H48" s="6">
        <f>COUNTIFS(Data[gen_e],Species[[#This Row],[Genus]],Data[sp_e],Species[[#This Row],[Species]],Data[match_s],Species[[#Headers],[o]],Data[k],Species[[#This Row],[k]])/Species[[#This Row],[n]]</f>
        <v>0.24</v>
      </c>
      <c r="I48" s="6">
        <f>COUNTIFS(Data[gen_e],Species[[#This Row],[Genus]],Data[sp_e],Species[[#This Row],[Species]],Data[match_s],Species[[#Headers],[-]],Data[k],Species[[#This Row],[k]])/Species[[#This Row],[n]]</f>
        <v>0</v>
      </c>
      <c r="L48" s="18"/>
      <c r="M48" s="18"/>
      <c r="N48" s="18"/>
      <c r="O48" s="18"/>
      <c r="P48" s="18"/>
      <c r="Q48" s="18"/>
      <c r="R48" s="18"/>
      <c r="U48" s="9">
        <v>5</v>
      </c>
      <c r="V48" s="2" t="s">
        <v>11</v>
      </c>
      <c r="W48" s="2" t="s">
        <v>17</v>
      </c>
      <c r="X48" s="2">
        <f>COUNTIFS(Data[gen_e],Both[[#This Row],[Genus]],Data[sp_e],Both[[#This Row],[Species]],Data[k],Both[[#This Row],[k]])</f>
        <v>6</v>
      </c>
      <c r="Y48" s="8">
        <f>COUNTIFS(Data[gen_e],Both[[#This Row],[Genus]],Data[sp_e],Both[[#This Row],[Species]],Data[match_b],Both[[#Headers],[+]],Data[k],Both[[#This Row],[k]])/Both[[#This Row],[n]]</f>
        <v>0</v>
      </c>
      <c r="Z48" s="8">
        <f>COUNTIFS(Data[gen_e],Both[[#This Row],[Genus]],Data[sp_e],Both[[#This Row],[Species]],Data[match_b],Both[[#Headers],[/]],Data[k],Both[[#This Row],[k]])/Both[[#This Row],[n]]</f>
        <v>0</v>
      </c>
      <c r="AA48" s="6">
        <f>COUNTIFS(Data[gen_e],Both[[#This Row],[Genus]],Data[sp_e],Both[[#This Row],[Species]],Data[match_b],Both[[#Headers],[o]],Data[k],Both[[#This Row],[k]])/Both[[#This Row],[n]]</f>
        <v>0.83333333333333337</v>
      </c>
      <c r="AB48" s="6">
        <f>COUNTIFS(Data[gen_e],Both[[#This Row],[Genus]],Data[sp_e],Both[[#This Row],[Species]],Data[match_b],Both[[#Headers],[oo]],Data[k],Both[[#This Row],[k]])/Both[[#This Row],[n]]</f>
        <v>0</v>
      </c>
      <c r="AC48" s="8">
        <f>COUNTIFS(Data[gen_e],Both[[#This Row],[Genus]],Data[sp_e],Both[[#This Row],[Species]],Data[match_b],Both[[#Headers],[-]],Data[k],Both[[#This Row],[k]])/Both[[#This Row],[n]]</f>
        <v>0.16666666666666666</v>
      </c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</row>
    <row r="49" spans="2:42" x14ac:dyDescent="0.25">
      <c r="B49" s="4">
        <v>5</v>
      </c>
      <c r="C49" s="2" t="s">
        <v>13</v>
      </c>
      <c r="D49" s="2" t="s">
        <v>38</v>
      </c>
      <c r="E49" s="5">
        <f>COUNTIFS(Data[gen_e],Species[[#This Row],[Genus]],Data[sp_e],Species[[#This Row],[Species]],Data[k],Species[[#This Row],[k]])</f>
        <v>9</v>
      </c>
      <c r="F49" s="6">
        <f>COUNTIFS(Data[gen_e],Species[[#This Row],[Genus]],Data[sp_e],Species[[#This Row],[Species]],Data[match_s],Species[[#Headers],[+]],Data[k],Species[[#This Row],[k]])/Species[[#This Row],[n]]</f>
        <v>0.33333333333333331</v>
      </c>
      <c r="G49" s="6">
        <f>COUNTIFS(Data[gen_e],Species[[#This Row],[Genus]],Data[sp_e],Species[[#This Row],[Species]],Data[match_s],Species[[#Headers],[/]],Data[k],Species[[#This Row],[k]])/Species[[#This Row],[n]]</f>
        <v>0</v>
      </c>
      <c r="H49" s="6">
        <f>COUNTIFS(Data[gen_e],Species[[#This Row],[Genus]],Data[sp_e],Species[[#This Row],[Species]],Data[match_s],Species[[#Headers],[o]],Data[k],Species[[#This Row],[k]])/Species[[#This Row],[n]]</f>
        <v>0.44444444444444442</v>
      </c>
      <c r="I49" s="6">
        <f>COUNTIFS(Data[gen_e],Species[[#This Row],[Genus]],Data[sp_e],Species[[#This Row],[Species]],Data[match_s],Species[[#Headers],[-]],Data[k],Species[[#This Row],[k]])/Species[[#This Row],[n]]</f>
        <v>0.22222222222222221</v>
      </c>
      <c r="L49" s="18"/>
      <c r="M49" s="18"/>
      <c r="N49" s="18"/>
      <c r="O49" s="18"/>
      <c r="P49" s="18"/>
      <c r="Q49" s="18"/>
      <c r="R49" s="18"/>
      <c r="U49" s="9">
        <v>5</v>
      </c>
      <c r="V49" s="2" t="s">
        <v>11</v>
      </c>
      <c r="W49" s="2" t="s">
        <v>16</v>
      </c>
      <c r="X49" s="2">
        <f>COUNTIFS(Data[gen_e],Both[[#This Row],[Genus]],Data[sp_e],Both[[#This Row],[Species]],Data[k],Both[[#This Row],[k]])</f>
        <v>43</v>
      </c>
      <c r="Y49" s="8">
        <f>COUNTIFS(Data[gen_e],Both[[#This Row],[Genus]],Data[sp_e],Both[[#This Row],[Species]],Data[match_b],Both[[#Headers],[+]],Data[k],Both[[#This Row],[k]])/Both[[#This Row],[n]]</f>
        <v>0.65116279069767447</v>
      </c>
      <c r="Z49" s="8">
        <f>COUNTIFS(Data[gen_e],Both[[#This Row],[Genus]],Data[sp_e],Both[[#This Row],[Species]],Data[match_b],Both[[#Headers],[/]],Data[k],Both[[#This Row],[k]])/Both[[#This Row],[n]]</f>
        <v>0</v>
      </c>
      <c r="AA49" s="6">
        <f>COUNTIFS(Data[gen_e],Both[[#This Row],[Genus]],Data[sp_e],Both[[#This Row],[Species]],Data[match_b],Both[[#Headers],[o]],Data[k],Both[[#This Row],[k]])/Both[[#This Row],[n]]</f>
        <v>0.32558139534883723</v>
      </c>
      <c r="AB49" s="6">
        <f>COUNTIFS(Data[gen_e],Both[[#This Row],[Genus]],Data[sp_e],Both[[#This Row],[Species]],Data[match_b],Both[[#Headers],[oo]],Data[k],Both[[#This Row],[k]])/Both[[#This Row],[n]]</f>
        <v>2.3255813953488372E-2</v>
      </c>
      <c r="AC49" s="8">
        <f>COUNTIFS(Data[gen_e],Both[[#This Row],[Genus]],Data[sp_e],Both[[#This Row],[Species]],Data[match_b],Both[[#Headers],[-]],Data[k],Both[[#This Row],[k]])/Both[[#This Row],[n]]</f>
        <v>0</v>
      </c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</row>
    <row r="50" spans="2:42" x14ac:dyDescent="0.25">
      <c r="B50" s="4">
        <v>5</v>
      </c>
      <c r="C50" s="2" t="s">
        <v>13</v>
      </c>
      <c r="D50" s="2" t="s">
        <v>37</v>
      </c>
      <c r="E50" s="5">
        <f>COUNTIFS(Data[gen_e],Species[[#This Row],[Genus]],Data[sp_e],Species[[#This Row],[Species]],Data[k],Species[[#This Row],[k]])</f>
        <v>26</v>
      </c>
      <c r="F50" s="6">
        <f>COUNTIFS(Data[gen_e],Species[[#This Row],[Genus]],Data[sp_e],Species[[#This Row],[Species]],Data[match_s],Species[[#Headers],[+]],Data[k],Species[[#This Row],[k]])/Species[[#This Row],[n]]</f>
        <v>0.92307692307692313</v>
      </c>
      <c r="G50" s="6">
        <f>COUNTIFS(Data[gen_e],Species[[#This Row],[Genus]],Data[sp_e],Species[[#This Row],[Species]],Data[match_s],Species[[#Headers],[/]],Data[k],Species[[#This Row],[k]])/Species[[#This Row],[n]]</f>
        <v>0</v>
      </c>
      <c r="H50" s="6">
        <f>COUNTIFS(Data[gen_e],Species[[#This Row],[Genus]],Data[sp_e],Species[[#This Row],[Species]],Data[match_s],Species[[#Headers],[o]],Data[k],Species[[#This Row],[k]])/Species[[#This Row],[n]]</f>
        <v>7.6923076923076927E-2</v>
      </c>
      <c r="I50" s="6">
        <f>COUNTIFS(Data[gen_e],Species[[#This Row],[Genus]],Data[sp_e],Species[[#This Row],[Species]],Data[match_s],Species[[#Headers],[-]],Data[k],Species[[#This Row],[k]])/Species[[#This Row],[n]]</f>
        <v>0</v>
      </c>
      <c r="L50" s="18"/>
      <c r="M50" s="18"/>
      <c r="N50" s="18"/>
      <c r="O50" s="18"/>
      <c r="P50" s="18"/>
      <c r="Q50" s="18"/>
      <c r="R50" s="18"/>
      <c r="U50" s="9">
        <v>5</v>
      </c>
      <c r="V50" s="2" t="s">
        <v>11</v>
      </c>
      <c r="W50" s="2" t="s">
        <v>18</v>
      </c>
      <c r="X50" s="2">
        <f>COUNTIFS(Data[gen_e],Both[[#This Row],[Genus]],Data[sp_e],Both[[#This Row],[Species]],Data[k],Both[[#This Row],[k]])</f>
        <v>50</v>
      </c>
      <c r="Y50" s="8">
        <f>COUNTIFS(Data[gen_e],Both[[#This Row],[Genus]],Data[sp_e],Both[[#This Row],[Species]],Data[match_b],Both[[#Headers],[+]],Data[k],Both[[#This Row],[k]])/Both[[#This Row],[n]]</f>
        <v>0.82</v>
      </c>
      <c r="Z50" s="8">
        <f>COUNTIFS(Data[gen_e],Both[[#This Row],[Genus]],Data[sp_e],Both[[#This Row],[Species]],Data[match_b],Both[[#Headers],[/]],Data[k],Both[[#This Row],[k]])/Both[[#This Row],[n]]</f>
        <v>0</v>
      </c>
      <c r="AA50" s="6">
        <f>COUNTIFS(Data[gen_e],Both[[#This Row],[Genus]],Data[sp_e],Both[[#This Row],[Species]],Data[match_b],Both[[#Headers],[o]],Data[k],Both[[#This Row],[k]])/Both[[#This Row],[n]]</f>
        <v>0</v>
      </c>
      <c r="AB50" s="6">
        <f>COUNTIFS(Data[gen_e],Both[[#This Row],[Genus]],Data[sp_e],Both[[#This Row],[Species]],Data[match_b],Both[[#Headers],[oo]],Data[k],Both[[#This Row],[k]])/Both[[#This Row],[n]]</f>
        <v>0.18</v>
      </c>
      <c r="AC50" s="8">
        <f>COUNTIFS(Data[gen_e],Both[[#This Row],[Genus]],Data[sp_e],Both[[#This Row],[Species]],Data[match_b],Both[[#Headers],[-]],Data[k],Both[[#This Row],[k]])/Both[[#This Row],[n]]</f>
        <v>0</v>
      </c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</row>
    <row r="51" spans="2:42" x14ac:dyDescent="0.25">
      <c r="B51" s="4">
        <v>5</v>
      </c>
      <c r="C51" s="2" t="s">
        <v>13</v>
      </c>
      <c r="D51" s="2" t="s">
        <v>31</v>
      </c>
      <c r="E51" s="5">
        <f>COUNTIFS(Data[gen_e],Species[[#This Row],[Genus]],Data[sp_e],Species[[#This Row],[Species]],Data[k],Species[[#This Row],[k]])</f>
        <v>50</v>
      </c>
      <c r="F51" s="6">
        <f>COUNTIFS(Data[gen_e],Species[[#This Row],[Genus]],Data[sp_e],Species[[#This Row],[Species]],Data[match_s],Species[[#Headers],[+]],Data[k],Species[[#This Row],[k]])/Species[[#This Row],[n]]</f>
        <v>0.92</v>
      </c>
      <c r="G51" s="6">
        <f>COUNTIFS(Data[gen_e],Species[[#This Row],[Genus]],Data[sp_e],Species[[#This Row],[Species]],Data[match_s],Species[[#Headers],[/]],Data[k],Species[[#This Row],[k]])/Species[[#This Row],[n]]</f>
        <v>0.02</v>
      </c>
      <c r="H51" s="6">
        <f>COUNTIFS(Data[gen_e],Species[[#This Row],[Genus]],Data[sp_e],Species[[#This Row],[Species]],Data[match_s],Species[[#Headers],[o]],Data[k],Species[[#This Row],[k]])/Species[[#This Row],[n]]</f>
        <v>0.06</v>
      </c>
      <c r="I51" s="6">
        <f>COUNTIFS(Data[gen_e],Species[[#This Row],[Genus]],Data[sp_e],Species[[#This Row],[Species]],Data[match_s],Species[[#Headers],[-]],Data[k],Species[[#This Row],[k]])/Species[[#This Row],[n]]</f>
        <v>0</v>
      </c>
      <c r="L51" s="18"/>
      <c r="M51" s="18"/>
      <c r="N51" s="18"/>
      <c r="O51" s="18"/>
      <c r="P51" s="18"/>
      <c r="Q51" s="18"/>
      <c r="R51" s="18"/>
      <c r="U51" s="9">
        <v>5</v>
      </c>
      <c r="V51" s="7" t="s">
        <v>5</v>
      </c>
      <c r="W51" s="2" t="s">
        <v>3</v>
      </c>
      <c r="X51" s="5">
        <f>COUNTIFS(Data[gen_e],Both[[#This Row],[Genus]],Data[sp_e],Both[[#This Row],[Species]],Data[k],Both[[#This Row],[k]])</f>
        <v>12</v>
      </c>
      <c r="Y51" s="6">
        <f>COUNTIFS(Data[gen_e],Both[[#This Row],[Genus]],Data[sp_e],Both[[#This Row],[Species]],Data[match_b],Both[[#Headers],[+]],Data[k],Both[[#This Row],[k]])/Both[[#This Row],[n]]</f>
        <v>0.25</v>
      </c>
      <c r="Z51" s="6">
        <f>COUNTIFS(Data[gen_e],Both[[#This Row],[Genus]],Data[sp_e],Both[[#This Row],[Species]],Data[match_b],Both[[#Headers],[/]],Data[k],Both[[#This Row],[k]])/Both[[#This Row],[n]]</f>
        <v>0</v>
      </c>
      <c r="AA51" s="6">
        <f>COUNTIFS(Data[gen_e],Both[[#This Row],[Genus]],Data[sp_e],Both[[#This Row],[Species]],Data[match_b],Both[[#Headers],[o]],Data[k],Both[[#This Row],[k]])/Both[[#This Row],[n]]</f>
        <v>0</v>
      </c>
      <c r="AB51" s="6">
        <f>COUNTIFS(Data[gen_e],Both[[#This Row],[Genus]],Data[sp_e],Both[[#This Row],[Species]],Data[match_b],Both[[#Headers],[oo]],Data[k],Both[[#This Row],[k]])/Both[[#This Row],[n]]</f>
        <v>0.58333333333333337</v>
      </c>
      <c r="AC51" s="6">
        <f>COUNTIFS(Data[gen_e],Both[[#This Row],[Genus]],Data[sp_e],Both[[#This Row],[Species]],Data[match_b],Both[[#Headers],[-]],Data[k],Both[[#This Row],[k]])/Both[[#This Row],[n]]</f>
        <v>0.16666666666666666</v>
      </c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</row>
    <row r="52" spans="2:42" x14ac:dyDescent="0.25">
      <c r="B52" s="4">
        <v>5</v>
      </c>
      <c r="C52" s="2" t="s">
        <v>13</v>
      </c>
      <c r="D52" s="2" t="s">
        <v>35</v>
      </c>
      <c r="E52" s="5">
        <f>COUNTIFS(Data[gen_e],Species[[#This Row],[Genus]],Data[sp_e],Species[[#This Row],[Species]],Data[k],Species[[#This Row],[k]])</f>
        <v>11</v>
      </c>
      <c r="F52" s="6">
        <f>COUNTIFS(Data[gen_e],Species[[#This Row],[Genus]],Data[sp_e],Species[[#This Row],[Species]],Data[match_s],Species[[#Headers],[+]],Data[k],Species[[#This Row],[k]])/Species[[#This Row],[n]]</f>
        <v>0.45454545454545453</v>
      </c>
      <c r="G52" s="6">
        <f>COUNTIFS(Data[gen_e],Species[[#This Row],[Genus]],Data[sp_e],Species[[#This Row],[Species]],Data[match_s],Species[[#Headers],[/]],Data[k],Species[[#This Row],[k]])/Species[[#This Row],[n]]</f>
        <v>0</v>
      </c>
      <c r="H52" s="6">
        <f>COUNTIFS(Data[gen_e],Species[[#This Row],[Genus]],Data[sp_e],Species[[#This Row],[Species]],Data[match_s],Species[[#Headers],[o]],Data[k],Species[[#This Row],[k]])/Species[[#This Row],[n]]</f>
        <v>0.36363636363636365</v>
      </c>
      <c r="I52" s="6">
        <f>COUNTIFS(Data[gen_e],Species[[#This Row],[Genus]],Data[sp_e],Species[[#This Row],[Species]],Data[match_s],Species[[#Headers],[-]],Data[k],Species[[#This Row],[k]])/Species[[#This Row],[n]]</f>
        <v>0.18181818181818182</v>
      </c>
      <c r="L52" s="18"/>
      <c r="M52" s="18"/>
      <c r="N52" s="18"/>
      <c r="O52" s="18"/>
      <c r="P52" s="18"/>
      <c r="Q52" s="18"/>
      <c r="R52" s="18"/>
      <c r="U52" s="9">
        <v>5</v>
      </c>
      <c r="V52" s="7" t="s">
        <v>21</v>
      </c>
      <c r="W52" s="2" t="s">
        <v>3</v>
      </c>
      <c r="X52" s="5">
        <f>COUNTIFS(Data[gen_e],Both[[#This Row],[Genus]],Data[sp_e],Both[[#This Row],[Species]],Data[k],Both[[#This Row],[k]])</f>
        <v>9</v>
      </c>
      <c r="Y52" s="6">
        <f>COUNTIFS(Data[gen_e],Both[[#This Row],[Genus]],Data[sp_e],Both[[#This Row],[Species]],Data[match_b],Both[[#Headers],[+]],Data[k],Both[[#This Row],[k]])/Both[[#This Row],[n]]</f>
        <v>0.66666666666666663</v>
      </c>
      <c r="Z52" s="6">
        <f>COUNTIFS(Data[gen_e],Both[[#This Row],[Genus]],Data[sp_e],Both[[#This Row],[Species]],Data[match_b],Both[[#Headers],[/]],Data[k],Both[[#This Row],[k]])/Both[[#This Row],[n]]</f>
        <v>0</v>
      </c>
      <c r="AA52" s="6">
        <f>COUNTIFS(Data[gen_e],Both[[#This Row],[Genus]],Data[sp_e],Both[[#This Row],[Species]],Data[match_b],Both[[#Headers],[o]],Data[k],Both[[#This Row],[k]])/Both[[#This Row],[n]]</f>
        <v>0</v>
      </c>
      <c r="AB52" s="6">
        <f>COUNTIFS(Data[gen_e],Both[[#This Row],[Genus]],Data[sp_e],Both[[#This Row],[Species]],Data[match_b],Both[[#Headers],[oo]],Data[k],Both[[#This Row],[k]])/Both[[#This Row],[n]]</f>
        <v>0.33333333333333331</v>
      </c>
      <c r="AC52" s="6">
        <f>COUNTIFS(Data[gen_e],Both[[#This Row],[Genus]],Data[sp_e],Both[[#This Row],[Species]],Data[match_b],Both[[#Headers],[-]],Data[k],Both[[#This Row],[k]])/Both[[#This Row],[n]]</f>
        <v>0</v>
      </c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</row>
    <row r="53" spans="2:42" x14ac:dyDescent="0.25">
      <c r="B53" s="4">
        <v>5</v>
      </c>
      <c r="C53" s="2" t="s">
        <v>13</v>
      </c>
      <c r="D53" s="2" t="s">
        <v>30</v>
      </c>
      <c r="E53" s="5">
        <f>COUNTIFS(Data[gen_e],Species[[#This Row],[Genus]],Data[sp_e],Species[[#This Row],[Species]],Data[k],Species[[#This Row],[k]])</f>
        <v>50</v>
      </c>
      <c r="F53" s="6">
        <f>COUNTIFS(Data[gen_e],Species[[#This Row],[Genus]],Data[sp_e],Species[[#This Row],[Species]],Data[match_s],Species[[#Headers],[+]],Data[k],Species[[#This Row],[k]])/Species[[#This Row],[n]]</f>
        <v>0.9</v>
      </c>
      <c r="G53" s="6">
        <f>COUNTIFS(Data[gen_e],Species[[#This Row],[Genus]],Data[sp_e],Species[[#This Row],[Species]],Data[match_s],Species[[#Headers],[/]],Data[k],Species[[#This Row],[k]])/Species[[#This Row],[n]]</f>
        <v>0</v>
      </c>
      <c r="H53" s="6">
        <f>COUNTIFS(Data[gen_e],Species[[#This Row],[Genus]],Data[sp_e],Species[[#This Row],[Species]],Data[match_s],Species[[#Headers],[o]],Data[k],Species[[#This Row],[k]])/Species[[#This Row],[n]]</f>
        <v>0.1</v>
      </c>
      <c r="I53" s="6">
        <f>COUNTIFS(Data[gen_e],Species[[#This Row],[Genus]],Data[sp_e],Species[[#This Row],[Species]],Data[match_s],Species[[#Headers],[-]],Data[k],Species[[#This Row],[k]])/Species[[#This Row],[n]]</f>
        <v>0</v>
      </c>
      <c r="L53" s="18"/>
      <c r="M53" s="18"/>
      <c r="N53" s="18"/>
      <c r="O53" s="18"/>
      <c r="P53" s="18"/>
      <c r="Q53" s="18"/>
      <c r="R53" s="18"/>
      <c r="U53" s="9">
        <v>5</v>
      </c>
      <c r="V53" s="2" t="s">
        <v>13</v>
      </c>
      <c r="W53" s="2" t="s">
        <v>39</v>
      </c>
      <c r="X53" s="2">
        <f>COUNTIFS(Data[gen_e],Both[[#This Row],[Genus]],Data[sp_e],Both[[#This Row],[Species]],Data[k],Both[[#This Row],[k]])</f>
        <v>50</v>
      </c>
      <c r="Y53" s="8">
        <f>COUNTIFS(Data[gen_e],Both[[#This Row],[Genus]],Data[sp_e],Both[[#This Row],[Species]],Data[match_b],Both[[#Headers],[+]],Data[k],Both[[#This Row],[k]])/Both[[#This Row],[n]]</f>
        <v>0.78</v>
      </c>
      <c r="Z53" s="8">
        <f>COUNTIFS(Data[gen_e],Both[[#This Row],[Genus]],Data[sp_e],Both[[#This Row],[Species]],Data[match_b],Both[[#Headers],[/]],Data[k],Both[[#This Row],[k]])/Both[[#This Row],[n]]</f>
        <v>0</v>
      </c>
      <c r="AA53" s="6">
        <f>COUNTIFS(Data[gen_e],Both[[#This Row],[Genus]],Data[sp_e],Both[[#This Row],[Species]],Data[match_b],Both[[#Headers],[o]],Data[k],Both[[#This Row],[k]])/Both[[#This Row],[n]]</f>
        <v>0.06</v>
      </c>
      <c r="AB53" s="6">
        <f>COUNTIFS(Data[gen_e],Both[[#This Row],[Genus]],Data[sp_e],Both[[#This Row],[Species]],Data[match_b],Both[[#Headers],[oo]],Data[k],Both[[#This Row],[k]])/Both[[#This Row],[n]]</f>
        <v>0.16</v>
      </c>
      <c r="AC53" s="8">
        <f>COUNTIFS(Data[gen_e],Both[[#This Row],[Genus]],Data[sp_e],Both[[#This Row],[Species]],Data[match_b],Both[[#Headers],[-]],Data[k],Both[[#This Row],[k]])/Both[[#This Row],[n]]</f>
        <v>0</v>
      </c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</row>
    <row r="54" spans="2:42" x14ac:dyDescent="0.25">
      <c r="B54" s="4">
        <v>5</v>
      </c>
      <c r="C54" s="2" t="s">
        <v>13</v>
      </c>
      <c r="D54" s="2" t="s">
        <v>33</v>
      </c>
      <c r="E54" s="5">
        <f>COUNTIFS(Data[gen_e],Species[[#This Row],[Genus]],Data[sp_e],Species[[#This Row],[Species]],Data[k],Species[[#This Row],[k]])</f>
        <v>24</v>
      </c>
      <c r="F54" s="6">
        <f>COUNTIFS(Data[gen_e],Species[[#This Row],[Genus]],Data[sp_e],Species[[#This Row],[Species]],Data[match_s],Species[[#Headers],[+]],Data[k],Species[[#This Row],[k]])/Species[[#This Row],[n]]</f>
        <v>0.79166666666666663</v>
      </c>
      <c r="G54" s="6">
        <f>COUNTIFS(Data[gen_e],Species[[#This Row],[Genus]],Data[sp_e],Species[[#This Row],[Species]],Data[match_s],Species[[#Headers],[/]],Data[k],Species[[#This Row],[k]])/Species[[#This Row],[n]]</f>
        <v>0</v>
      </c>
      <c r="H54" s="6">
        <f>COUNTIFS(Data[gen_e],Species[[#This Row],[Genus]],Data[sp_e],Species[[#This Row],[Species]],Data[match_s],Species[[#Headers],[o]],Data[k],Species[[#This Row],[k]])/Species[[#This Row],[n]]</f>
        <v>0.20833333333333334</v>
      </c>
      <c r="I54" s="6">
        <f>COUNTIFS(Data[gen_e],Species[[#This Row],[Genus]],Data[sp_e],Species[[#This Row],[Species]],Data[match_s],Species[[#Headers],[-]],Data[k],Species[[#This Row],[k]])/Species[[#This Row],[n]]</f>
        <v>0</v>
      </c>
      <c r="L54" s="18"/>
      <c r="M54" s="18"/>
      <c r="N54" s="18"/>
      <c r="O54" s="18"/>
      <c r="P54" s="18"/>
      <c r="Q54" s="18"/>
      <c r="R54" s="18"/>
      <c r="U54" s="9">
        <v>5</v>
      </c>
      <c r="V54" s="2" t="s">
        <v>13</v>
      </c>
      <c r="W54" s="2" t="s">
        <v>36</v>
      </c>
      <c r="X54" s="2">
        <f>COUNTIFS(Data[gen_e],Both[[#This Row],[Genus]],Data[sp_e],Both[[#This Row],[Species]],Data[k],Both[[#This Row],[k]])</f>
        <v>50</v>
      </c>
      <c r="Y54" s="8">
        <f>COUNTIFS(Data[gen_e],Both[[#This Row],[Genus]],Data[sp_e],Both[[#This Row],[Species]],Data[match_b],Both[[#Headers],[+]],Data[k],Both[[#This Row],[k]])/Both[[#This Row],[n]]</f>
        <v>0.76</v>
      </c>
      <c r="Z54" s="8">
        <f>COUNTIFS(Data[gen_e],Both[[#This Row],[Genus]],Data[sp_e],Both[[#This Row],[Species]],Data[match_b],Both[[#Headers],[/]],Data[k],Both[[#This Row],[k]])/Both[[#This Row],[n]]</f>
        <v>0</v>
      </c>
      <c r="AA54" s="6">
        <f>COUNTIFS(Data[gen_e],Both[[#This Row],[Genus]],Data[sp_e],Both[[#This Row],[Species]],Data[match_b],Both[[#Headers],[o]],Data[k],Both[[#This Row],[k]])/Both[[#This Row],[n]]</f>
        <v>0.24</v>
      </c>
      <c r="AB54" s="6">
        <f>COUNTIFS(Data[gen_e],Both[[#This Row],[Genus]],Data[sp_e],Both[[#This Row],[Species]],Data[match_b],Both[[#Headers],[oo]],Data[k],Both[[#This Row],[k]])/Both[[#This Row],[n]]</f>
        <v>0</v>
      </c>
      <c r="AC54" s="8">
        <f>COUNTIFS(Data[gen_e],Both[[#This Row],[Genus]],Data[sp_e],Both[[#This Row],[Species]],Data[match_b],Both[[#Headers],[-]],Data[k],Both[[#This Row],[k]])/Both[[#This Row],[n]]</f>
        <v>0</v>
      </c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</row>
    <row r="55" spans="2:42" x14ac:dyDescent="0.25">
      <c r="B55" s="4">
        <v>5</v>
      </c>
      <c r="C55" s="2" t="s">
        <v>13</v>
      </c>
      <c r="D55" s="2" t="s">
        <v>34</v>
      </c>
      <c r="E55" s="5">
        <f>COUNTIFS(Data[gen_e],Species[[#This Row],[Genus]],Data[sp_e],Species[[#This Row],[Species]],Data[k],Species[[#This Row],[k]])</f>
        <v>27</v>
      </c>
      <c r="F55" s="6">
        <f>COUNTIFS(Data[gen_e],Species[[#This Row],[Genus]],Data[sp_e],Species[[#This Row],[Species]],Data[match_s],Species[[#Headers],[+]],Data[k],Species[[#This Row],[k]])/Species[[#This Row],[n]]</f>
        <v>0.40740740740740738</v>
      </c>
      <c r="G55" s="6">
        <f>COUNTIFS(Data[gen_e],Species[[#This Row],[Genus]],Data[sp_e],Species[[#This Row],[Species]],Data[match_s],Species[[#Headers],[/]],Data[k],Species[[#This Row],[k]])/Species[[#This Row],[n]]</f>
        <v>0</v>
      </c>
      <c r="H55" s="6">
        <f>COUNTIFS(Data[gen_e],Species[[#This Row],[Genus]],Data[sp_e],Species[[#This Row],[Species]],Data[match_s],Species[[#Headers],[o]],Data[k],Species[[#This Row],[k]])/Species[[#This Row],[n]]</f>
        <v>0.40740740740740738</v>
      </c>
      <c r="I55" s="6">
        <f>COUNTIFS(Data[gen_e],Species[[#This Row],[Genus]],Data[sp_e],Species[[#This Row],[Species]],Data[match_s],Species[[#Headers],[-]],Data[k],Species[[#This Row],[k]])/Species[[#This Row],[n]]</f>
        <v>0.18518518518518517</v>
      </c>
      <c r="L55" s="18"/>
      <c r="M55" s="18"/>
      <c r="N55" s="18"/>
      <c r="O55" s="18"/>
      <c r="P55" s="18"/>
      <c r="Q55" s="18"/>
      <c r="R55" s="18"/>
      <c r="U55" s="9">
        <v>5</v>
      </c>
      <c r="V55" s="2" t="s">
        <v>13</v>
      </c>
      <c r="W55" s="2" t="s">
        <v>38</v>
      </c>
      <c r="X55" s="2">
        <f>COUNTIFS(Data[gen_e],Both[[#This Row],[Genus]],Data[sp_e],Both[[#This Row],[Species]],Data[k],Both[[#This Row],[k]])</f>
        <v>9</v>
      </c>
      <c r="Y55" s="8">
        <f>COUNTIFS(Data[gen_e],Both[[#This Row],[Genus]],Data[sp_e],Both[[#This Row],[Species]],Data[match_b],Both[[#Headers],[+]],Data[k],Both[[#This Row],[k]])/Both[[#This Row],[n]]</f>
        <v>0.33333333333333331</v>
      </c>
      <c r="Z55" s="8">
        <f>COUNTIFS(Data[gen_e],Both[[#This Row],[Genus]],Data[sp_e],Both[[#This Row],[Species]],Data[match_b],Both[[#Headers],[/]],Data[k],Both[[#This Row],[k]])/Both[[#This Row],[n]]</f>
        <v>0</v>
      </c>
      <c r="AA55" s="6">
        <f>COUNTIFS(Data[gen_e],Both[[#This Row],[Genus]],Data[sp_e],Both[[#This Row],[Species]],Data[match_b],Both[[#Headers],[o]],Data[k],Both[[#This Row],[k]])/Both[[#This Row],[n]]</f>
        <v>0.44444444444444442</v>
      </c>
      <c r="AB55" s="6">
        <f>COUNTIFS(Data[gen_e],Both[[#This Row],[Genus]],Data[sp_e],Both[[#This Row],[Species]],Data[match_b],Both[[#Headers],[oo]],Data[k],Both[[#This Row],[k]])/Both[[#This Row],[n]]</f>
        <v>0</v>
      </c>
      <c r="AC55" s="8">
        <f>COUNTIFS(Data[gen_e],Both[[#This Row],[Genus]],Data[sp_e],Both[[#This Row],[Species]],Data[match_b],Both[[#Headers],[-]],Data[k],Both[[#This Row],[k]])/Both[[#This Row],[n]]</f>
        <v>0.22222222222222221</v>
      </c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</row>
    <row r="56" spans="2:42" x14ac:dyDescent="0.25">
      <c r="B56" s="4">
        <v>5</v>
      </c>
      <c r="C56" s="2" t="s">
        <v>13</v>
      </c>
      <c r="D56" s="2" t="s">
        <v>32</v>
      </c>
      <c r="E56" s="5">
        <f>COUNTIFS(Data[gen_e],Species[[#This Row],[Genus]],Data[sp_e],Species[[#This Row],[Species]],Data[k],Species[[#This Row],[k]])</f>
        <v>50</v>
      </c>
      <c r="F56" s="6">
        <f>COUNTIFS(Data[gen_e],Species[[#This Row],[Genus]],Data[sp_e],Species[[#This Row],[Species]],Data[match_s],Species[[#Headers],[+]],Data[k],Species[[#This Row],[k]])/Species[[#This Row],[n]]</f>
        <v>0.57999999999999996</v>
      </c>
      <c r="G56" s="6">
        <f>COUNTIFS(Data[gen_e],Species[[#This Row],[Genus]],Data[sp_e],Species[[#This Row],[Species]],Data[match_s],Species[[#Headers],[/]],Data[k],Species[[#This Row],[k]])/Species[[#This Row],[n]]</f>
        <v>0.06</v>
      </c>
      <c r="H56" s="6">
        <f>COUNTIFS(Data[gen_e],Species[[#This Row],[Genus]],Data[sp_e],Species[[#This Row],[Species]],Data[match_s],Species[[#Headers],[o]],Data[k],Species[[#This Row],[k]])/Species[[#This Row],[n]]</f>
        <v>0.32</v>
      </c>
      <c r="I56" s="6">
        <f>COUNTIFS(Data[gen_e],Species[[#This Row],[Genus]],Data[sp_e],Species[[#This Row],[Species]],Data[match_s],Species[[#Headers],[-]],Data[k],Species[[#This Row],[k]])/Species[[#This Row],[n]]</f>
        <v>0.04</v>
      </c>
      <c r="L56" s="18"/>
      <c r="M56" s="18"/>
      <c r="N56" s="18"/>
      <c r="O56" s="18"/>
      <c r="P56" s="18"/>
      <c r="Q56" s="18"/>
      <c r="R56" s="18"/>
      <c r="U56" s="9">
        <v>5</v>
      </c>
      <c r="V56" s="2" t="s">
        <v>13</v>
      </c>
      <c r="W56" s="2" t="s">
        <v>37</v>
      </c>
      <c r="X56" s="2">
        <f>COUNTIFS(Data[gen_e],Both[[#This Row],[Genus]],Data[sp_e],Both[[#This Row],[Species]],Data[k],Both[[#This Row],[k]])</f>
        <v>26</v>
      </c>
      <c r="Y56" s="8">
        <f>COUNTIFS(Data[gen_e],Both[[#This Row],[Genus]],Data[sp_e],Both[[#This Row],[Species]],Data[match_b],Both[[#Headers],[+]],Data[k],Both[[#This Row],[k]])/Both[[#This Row],[n]]</f>
        <v>0.61538461538461542</v>
      </c>
      <c r="Z56" s="8">
        <f>COUNTIFS(Data[gen_e],Both[[#This Row],[Genus]],Data[sp_e],Both[[#This Row],[Species]],Data[match_b],Both[[#Headers],[/]],Data[k],Both[[#This Row],[k]])/Both[[#This Row],[n]]</f>
        <v>0</v>
      </c>
      <c r="AA56" s="6">
        <f>COUNTIFS(Data[gen_e],Both[[#This Row],[Genus]],Data[sp_e],Both[[#This Row],[Species]],Data[match_b],Both[[#Headers],[o]],Data[k],Both[[#This Row],[k]])/Both[[#This Row],[n]]</f>
        <v>3.8461538461538464E-2</v>
      </c>
      <c r="AB56" s="6">
        <f>COUNTIFS(Data[gen_e],Both[[#This Row],[Genus]],Data[sp_e],Both[[#This Row],[Species]],Data[match_b],Both[[#Headers],[oo]],Data[k],Both[[#This Row],[k]])/Both[[#This Row],[n]]</f>
        <v>0.30769230769230771</v>
      </c>
      <c r="AC56" s="8">
        <f>COUNTIFS(Data[gen_e],Both[[#This Row],[Genus]],Data[sp_e],Both[[#This Row],[Species]],Data[match_b],Both[[#Headers],[-]],Data[k],Both[[#This Row],[k]])/Both[[#This Row],[n]]</f>
        <v>3.8461538461538464E-2</v>
      </c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</row>
    <row r="57" spans="2:42" x14ac:dyDescent="0.25">
      <c r="B57" s="4">
        <v>5</v>
      </c>
      <c r="C57" s="2" t="s">
        <v>0</v>
      </c>
      <c r="D57" s="2" t="s">
        <v>2</v>
      </c>
      <c r="E57" s="5">
        <f>COUNTIFS(Data[gen_e],Species[[#This Row],[Genus]],Data[sp_e],Species[[#This Row],[Species]],Data[k],Species[[#This Row],[k]])</f>
        <v>22</v>
      </c>
      <c r="F57" s="6">
        <f>COUNTIFS(Data[gen_e],Species[[#This Row],[Genus]],Data[sp_e],Species[[#This Row],[Species]],Data[match_s],Species[[#Headers],[+]],Data[k],Species[[#This Row],[k]])/Species[[#This Row],[n]]</f>
        <v>1</v>
      </c>
      <c r="G57" s="6">
        <f>COUNTIFS(Data[gen_e],Species[[#This Row],[Genus]],Data[sp_e],Species[[#This Row],[Species]],Data[match_s],Species[[#Headers],[/]],Data[k],Species[[#This Row],[k]])/Species[[#This Row],[n]]</f>
        <v>0</v>
      </c>
      <c r="H57" s="6">
        <f>COUNTIFS(Data[gen_e],Species[[#This Row],[Genus]],Data[sp_e],Species[[#This Row],[Species]],Data[match_s],Species[[#Headers],[o]],Data[k],Species[[#This Row],[k]])/Species[[#This Row],[n]]</f>
        <v>0</v>
      </c>
      <c r="I57" s="6">
        <f>COUNTIFS(Data[gen_e],Species[[#This Row],[Genus]],Data[sp_e],Species[[#This Row],[Species]],Data[match_s],Species[[#Headers],[-]],Data[k],Species[[#This Row],[k]])/Species[[#This Row],[n]]</f>
        <v>0</v>
      </c>
      <c r="L57" s="18"/>
      <c r="M57" s="18"/>
      <c r="N57" s="18"/>
      <c r="O57" s="18"/>
      <c r="P57" s="18"/>
      <c r="Q57" s="18"/>
      <c r="R57" s="18"/>
      <c r="U57" s="9">
        <v>5</v>
      </c>
      <c r="V57" s="2" t="s">
        <v>13</v>
      </c>
      <c r="W57" s="2" t="s">
        <v>31</v>
      </c>
      <c r="X57" s="2">
        <f>COUNTIFS(Data[gen_e],Both[[#This Row],[Genus]],Data[sp_e],Both[[#This Row],[Species]],Data[k],Both[[#This Row],[k]])</f>
        <v>50</v>
      </c>
      <c r="Y57" s="8">
        <f>COUNTIFS(Data[gen_e],Both[[#This Row],[Genus]],Data[sp_e],Both[[#This Row],[Species]],Data[match_b],Both[[#Headers],[+]],Data[k],Both[[#This Row],[k]])/Both[[#This Row],[n]]</f>
        <v>0.92</v>
      </c>
      <c r="Z57" s="8">
        <f>COUNTIFS(Data[gen_e],Both[[#This Row],[Genus]],Data[sp_e],Both[[#This Row],[Species]],Data[match_b],Both[[#Headers],[/]],Data[k],Both[[#This Row],[k]])/Both[[#This Row],[n]]</f>
        <v>0.02</v>
      </c>
      <c r="AA57" s="6">
        <f>COUNTIFS(Data[gen_e],Both[[#This Row],[Genus]],Data[sp_e],Both[[#This Row],[Species]],Data[match_b],Both[[#Headers],[o]],Data[k],Both[[#This Row],[k]])/Both[[#This Row],[n]]</f>
        <v>0.04</v>
      </c>
      <c r="AB57" s="6">
        <f>COUNTIFS(Data[gen_e],Both[[#This Row],[Genus]],Data[sp_e],Both[[#This Row],[Species]],Data[match_b],Both[[#Headers],[oo]],Data[k],Both[[#This Row],[k]])/Both[[#This Row],[n]]</f>
        <v>0.02</v>
      </c>
      <c r="AC57" s="8">
        <f>COUNTIFS(Data[gen_e],Both[[#This Row],[Genus]],Data[sp_e],Both[[#This Row],[Species]],Data[match_b],Both[[#Headers],[-]],Data[k],Both[[#This Row],[k]])/Both[[#This Row],[n]]</f>
        <v>0</v>
      </c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</row>
    <row r="58" spans="2:42" x14ac:dyDescent="0.25">
      <c r="B58" s="26">
        <v>10</v>
      </c>
      <c r="C58" s="2" t="s">
        <v>26</v>
      </c>
      <c r="D58" s="2" t="s">
        <v>27</v>
      </c>
      <c r="E58" s="5">
        <f>COUNTIFS(Data[gen_e],Species[[#This Row],[Genus]],Data[sp_e],Species[[#This Row],[Species]],Data[k],Species[[#This Row],[k]])</f>
        <v>35</v>
      </c>
      <c r="F58" s="15">
        <f>COUNTIFS(Data[gen_e],Species[[#This Row],[Genus]],Data[sp_e],Species[[#This Row],[Species]],Data[match_s],Species[[#Headers],[+]],Data[k],Species[[#This Row],[k]])/Species[[#This Row],[n]]</f>
        <v>1</v>
      </c>
      <c r="G58" s="15">
        <f>COUNTIFS(Data[gen_e],Species[[#This Row],[Genus]],Data[sp_e],Species[[#This Row],[Species]],Data[match_s],Species[[#Headers],[/]],Data[k],Species[[#This Row],[k]])/Species[[#This Row],[n]]</f>
        <v>0</v>
      </c>
      <c r="H58" s="15">
        <f>COUNTIFS(Data[gen_e],Species[[#This Row],[Genus]],Data[sp_e],Species[[#This Row],[Species]],Data[match_s],Species[[#Headers],[o]],Data[k],Species[[#This Row],[k]])/Species[[#This Row],[n]]</f>
        <v>0</v>
      </c>
      <c r="I58" s="15">
        <f>COUNTIFS(Data[gen_e],Species[[#This Row],[Genus]],Data[sp_e],Species[[#This Row],[Species]],Data[match_s],Species[[#Headers],[-]],Data[k],Species[[#This Row],[k]])/Species[[#This Row],[n]]</f>
        <v>0</v>
      </c>
      <c r="L58" s="18"/>
      <c r="M58" s="18"/>
      <c r="N58" s="18"/>
      <c r="O58" s="18"/>
      <c r="P58" s="18"/>
      <c r="Q58" s="18"/>
      <c r="R58" s="18"/>
      <c r="U58" s="9">
        <v>5</v>
      </c>
      <c r="V58" s="2" t="s">
        <v>13</v>
      </c>
      <c r="W58" s="2" t="s">
        <v>35</v>
      </c>
      <c r="X58" s="2">
        <f>COUNTIFS(Data[gen_e],Both[[#This Row],[Genus]],Data[sp_e],Both[[#This Row],[Species]],Data[k],Both[[#This Row],[k]])</f>
        <v>11</v>
      </c>
      <c r="Y58" s="8">
        <f>COUNTIFS(Data[gen_e],Both[[#This Row],[Genus]],Data[sp_e],Both[[#This Row],[Species]],Data[match_b],Both[[#Headers],[+]],Data[k],Both[[#This Row],[k]])/Both[[#This Row],[n]]</f>
        <v>0.27272727272727271</v>
      </c>
      <c r="Z58" s="8">
        <f>COUNTIFS(Data[gen_e],Both[[#This Row],[Genus]],Data[sp_e],Both[[#This Row],[Species]],Data[match_b],Both[[#Headers],[/]],Data[k],Both[[#This Row],[k]])/Both[[#This Row],[n]]</f>
        <v>0</v>
      </c>
      <c r="AA58" s="6">
        <f>COUNTIFS(Data[gen_e],Both[[#This Row],[Genus]],Data[sp_e],Both[[#This Row],[Species]],Data[match_b],Both[[#Headers],[o]],Data[k],Both[[#This Row],[k]])/Both[[#This Row],[n]]</f>
        <v>0.36363636363636365</v>
      </c>
      <c r="AB58" s="6">
        <f>COUNTIFS(Data[gen_e],Both[[#This Row],[Genus]],Data[sp_e],Both[[#This Row],[Species]],Data[match_b],Both[[#Headers],[oo]],Data[k],Both[[#This Row],[k]])/Both[[#This Row],[n]]</f>
        <v>0.18181818181818182</v>
      </c>
      <c r="AC58" s="8">
        <f>COUNTIFS(Data[gen_e],Both[[#This Row],[Genus]],Data[sp_e],Both[[#This Row],[Species]],Data[match_b],Both[[#Headers],[-]],Data[k],Both[[#This Row],[k]])/Both[[#This Row],[n]]</f>
        <v>0.18181818181818182</v>
      </c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</row>
    <row r="59" spans="2:42" x14ac:dyDescent="0.25">
      <c r="B59" s="26">
        <v>10</v>
      </c>
      <c r="C59" s="2" t="s">
        <v>22</v>
      </c>
      <c r="D59" s="2" t="s">
        <v>24</v>
      </c>
      <c r="E59" s="5">
        <f>COUNTIFS(Data[gen_e],Species[[#This Row],[Genus]],Data[sp_e],Species[[#This Row],[Species]],Data[k],Species[[#This Row],[k]])</f>
        <v>28</v>
      </c>
      <c r="F59" s="15">
        <f>COUNTIFS(Data[gen_e],Species[[#This Row],[Genus]],Data[sp_e],Species[[#This Row],[Species]],Data[match_s],Species[[#Headers],[+]],Data[k],Species[[#This Row],[k]])/Species[[#This Row],[n]]</f>
        <v>1</v>
      </c>
      <c r="G59" s="15">
        <f>COUNTIFS(Data[gen_e],Species[[#This Row],[Genus]],Data[sp_e],Species[[#This Row],[Species]],Data[match_s],Species[[#Headers],[/]],Data[k],Species[[#This Row],[k]])/Species[[#This Row],[n]]</f>
        <v>0</v>
      </c>
      <c r="H59" s="15">
        <f>COUNTIFS(Data[gen_e],Species[[#This Row],[Genus]],Data[sp_e],Species[[#This Row],[Species]],Data[match_s],Species[[#Headers],[o]],Data[k],Species[[#This Row],[k]])/Species[[#This Row],[n]]</f>
        <v>0</v>
      </c>
      <c r="I59" s="15">
        <f>COUNTIFS(Data[gen_e],Species[[#This Row],[Genus]],Data[sp_e],Species[[#This Row],[Species]],Data[match_s],Species[[#Headers],[-]],Data[k],Species[[#This Row],[k]])/Species[[#This Row],[n]]</f>
        <v>0</v>
      </c>
      <c r="L59" s="18"/>
      <c r="M59" s="18"/>
      <c r="N59" s="18"/>
      <c r="O59" s="18"/>
      <c r="P59" s="18"/>
      <c r="Q59" s="18"/>
      <c r="R59" s="18"/>
      <c r="U59" s="9">
        <v>5</v>
      </c>
      <c r="V59" s="2" t="s">
        <v>13</v>
      </c>
      <c r="W59" s="2" t="s">
        <v>30</v>
      </c>
      <c r="X59" s="2">
        <f>COUNTIFS(Data[gen_e],Both[[#This Row],[Genus]],Data[sp_e],Both[[#This Row],[Species]],Data[k],Both[[#This Row],[k]])</f>
        <v>50</v>
      </c>
      <c r="Y59" s="8">
        <f>COUNTIFS(Data[gen_e],Both[[#This Row],[Genus]],Data[sp_e],Both[[#This Row],[Species]],Data[match_b],Both[[#Headers],[+]],Data[k],Both[[#This Row],[k]])/Both[[#This Row],[n]]</f>
        <v>0.9</v>
      </c>
      <c r="Z59" s="8">
        <f>COUNTIFS(Data[gen_e],Both[[#This Row],[Genus]],Data[sp_e],Both[[#This Row],[Species]],Data[match_b],Both[[#Headers],[/]],Data[k],Both[[#This Row],[k]])/Both[[#This Row],[n]]</f>
        <v>0</v>
      </c>
      <c r="AA59" s="6">
        <f>COUNTIFS(Data[gen_e],Both[[#This Row],[Genus]],Data[sp_e],Both[[#This Row],[Species]],Data[match_b],Both[[#Headers],[o]],Data[k],Both[[#This Row],[k]])/Both[[#This Row],[n]]</f>
        <v>0.1</v>
      </c>
      <c r="AB59" s="6">
        <f>COUNTIFS(Data[gen_e],Both[[#This Row],[Genus]],Data[sp_e],Both[[#This Row],[Species]],Data[match_b],Both[[#Headers],[oo]],Data[k],Both[[#This Row],[k]])/Both[[#This Row],[n]]</f>
        <v>0</v>
      </c>
      <c r="AC59" s="8">
        <f>COUNTIFS(Data[gen_e],Both[[#This Row],[Genus]],Data[sp_e],Both[[#This Row],[Species]],Data[match_b],Both[[#Headers],[-]],Data[k],Both[[#This Row],[k]])/Both[[#This Row],[n]]</f>
        <v>0</v>
      </c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</row>
    <row r="60" spans="2:42" x14ac:dyDescent="0.25">
      <c r="B60" s="26">
        <v>10</v>
      </c>
      <c r="C60" s="2" t="s">
        <v>11</v>
      </c>
      <c r="D60" s="2" t="s">
        <v>12</v>
      </c>
      <c r="E60" s="5">
        <f>COUNTIFS(Data[gen_e],Species[[#This Row],[Genus]],Data[sp_e],Species[[#This Row],[Species]],Data[k],Species[[#This Row],[k]])</f>
        <v>50</v>
      </c>
      <c r="F60" s="15">
        <f>COUNTIFS(Data[gen_e],Species[[#This Row],[Genus]],Data[sp_e],Species[[#This Row],[Species]],Data[match_s],Species[[#Headers],[+]],Data[k],Species[[#This Row],[k]])/Species[[#This Row],[n]]</f>
        <v>0.82</v>
      </c>
      <c r="G60" s="15">
        <f>COUNTIFS(Data[gen_e],Species[[#This Row],[Genus]],Data[sp_e],Species[[#This Row],[Species]],Data[match_s],Species[[#Headers],[/]],Data[k],Species[[#This Row],[k]])/Species[[#This Row],[n]]</f>
        <v>0.02</v>
      </c>
      <c r="H60" s="15">
        <f>COUNTIFS(Data[gen_e],Species[[#This Row],[Genus]],Data[sp_e],Species[[#This Row],[Species]],Data[match_s],Species[[#Headers],[o]],Data[k],Species[[#This Row],[k]])/Species[[#This Row],[n]]</f>
        <v>0.14000000000000001</v>
      </c>
      <c r="I60" s="15">
        <f>COUNTIFS(Data[gen_e],Species[[#This Row],[Genus]],Data[sp_e],Species[[#This Row],[Species]],Data[match_s],Species[[#Headers],[-]],Data[k],Species[[#This Row],[k]])/Species[[#This Row],[n]]</f>
        <v>0.02</v>
      </c>
      <c r="L60" s="18"/>
      <c r="M60" s="18"/>
      <c r="N60" s="18"/>
      <c r="O60" s="18"/>
      <c r="P60" s="18"/>
      <c r="Q60" s="18"/>
      <c r="R60" s="18"/>
      <c r="U60" s="9">
        <v>5</v>
      </c>
      <c r="V60" s="2" t="s">
        <v>13</v>
      </c>
      <c r="W60" s="2" t="s">
        <v>33</v>
      </c>
      <c r="X60" s="2">
        <f>COUNTIFS(Data[gen_e],Both[[#This Row],[Genus]],Data[sp_e],Both[[#This Row],[Species]],Data[k],Both[[#This Row],[k]])</f>
        <v>24</v>
      </c>
      <c r="Y60" s="8">
        <f>COUNTIFS(Data[gen_e],Both[[#This Row],[Genus]],Data[sp_e],Both[[#This Row],[Species]],Data[match_b],Both[[#Headers],[+]],Data[k],Both[[#This Row],[k]])/Both[[#This Row],[n]]</f>
        <v>0.70833333333333337</v>
      </c>
      <c r="Z60" s="8">
        <f>COUNTIFS(Data[gen_e],Both[[#This Row],[Genus]],Data[sp_e],Both[[#This Row],[Species]],Data[match_b],Both[[#Headers],[/]],Data[k],Both[[#This Row],[k]])/Both[[#This Row],[n]]</f>
        <v>0</v>
      </c>
      <c r="AA60" s="6">
        <f>COUNTIFS(Data[gen_e],Both[[#This Row],[Genus]],Data[sp_e],Both[[#This Row],[Species]],Data[match_b],Both[[#Headers],[o]],Data[k],Both[[#This Row],[k]])/Both[[#This Row],[n]]</f>
        <v>0.16666666666666666</v>
      </c>
      <c r="AB60" s="6">
        <f>COUNTIFS(Data[gen_e],Both[[#This Row],[Genus]],Data[sp_e],Both[[#This Row],[Species]],Data[match_b],Both[[#Headers],[oo]],Data[k],Both[[#This Row],[k]])/Both[[#This Row],[n]]</f>
        <v>8.3333333333333329E-2</v>
      </c>
      <c r="AC60" s="8">
        <f>COUNTIFS(Data[gen_e],Both[[#This Row],[Genus]],Data[sp_e],Both[[#This Row],[Species]],Data[match_b],Both[[#Headers],[-]],Data[k],Both[[#This Row],[k]])/Both[[#This Row],[n]]</f>
        <v>4.1666666666666664E-2</v>
      </c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</row>
    <row r="61" spans="2:42" x14ac:dyDescent="0.25">
      <c r="B61" s="26">
        <v>10</v>
      </c>
      <c r="C61" s="2" t="s">
        <v>11</v>
      </c>
      <c r="D61" s="2" t="s">
        <v>15</v>
      </c>
      <c r="E61" s="5">
        <f>COUNTIFS(Data[gen_e],Species[[#This Row],[Genus]],Data[sp_e],Species[[#This Row],[Species]],Data[k],Species[[#This Row],[k]])</f>
        <v>29</v>
      </c>
      <c r="F61" s="15">
        <f>COUNTIFS(Data[gen_e],Species[[#This Row],[Genus]],Data[sp_e],Species[[#This Row],[Species]],Data[match_s],Species[[#Headers],[+]],Data[k],Species[[#This Row],[k]])/Species[[#This Row],[n]]</f>
        <v>0.82758620689655171</v>
      </c>
      <c r="G61" s="15">
        <f>COUNTIFS(Data[gen_e],Species[[#This Row],[Genus]],Data[sp_e],Species[[#This Row],[Species]],Data[match_s],Species[[#Headers],[/]],Data[k],Species[[#This Row],[k]])/Species[[#This Row],[n]]</f>
        <v>3.4482758620689655E-2</v>
      </c>
      <c r="H61" s="15">
        <f>COUNTIFS(Data[gen_e],Species[[#This Row],[Genus]],Data[sp_e],Species[[#This Row],[Species]],Data[match_s],Species[[#Headers],[o]],Data[k],Species[[#This Row],[k]])/Species[[#This Row],[n]]</f>
        <v>0.13793103448275862</v>
      </c>
      <c r="I61" s="15">
        <f>COUNTIFS(Data[gen_e],Species[[#This Row],[Genus]],Data[sp_e],Species[[#This Row],[Species]],Data[match_s],Species[[#Headers],[-]],Data[k],Species[[#This Row],[k]])/Species[[#This Row],[n]]</f>
        <v>0</v>
      </c>
      <c r="L61" s="18"/>
      <c r="M61" s="18"/>
      <c r="N61" s="18"/>
      <c r="O61" s="18"/>
      <c r="P61" s="18"/>
      <c r="Q61" s="18"/>
      <c r="R61" s="18"/>
      <c r="U61" s="9">
        <v>5</v>
      </c>
      <c r="V61" s="2" t="s">
        <v>13</v>
      </c>
      <c r="W61" s="2" t="s">
        <v>34</v>
      </c>
      <c r="X61" s="2">
        <f>COUNTIFS(Data[gen_e],Both[[#This Row],[Genus]],Data[sp_e],Both[[#This Row],[Species]],Data[k],Both[[#This Row],[k]])</f>
        <v>27</v>
      </c>
      <c r="Y61" s="8">
        <f>COUNTIFS(Data[gen_e],Both[[#This Row],[Genus]],Data[sp_e],Both[[#This Row],[Species]],Data[match_b],Both[[#Headers],[+]],Data[k],Both[[#This Row],[k]])/Both[[#This Row],[n]]</f>
        <v>0.40740740740740738</v>
      </c>
      <c r="Z61" s="8">
        <f>COUNTIFS(Data[gen_e],Both[[#This Row],[Genus]],Data[sp_e],Both[[#This Row],[Species]],Data[match_b],Both[[#Headers],[/]],Data[k],Both[[#This Row],[k]])/Both[[#This Row],[n]]</f>
        <v>0</v>
      </c>
      <c r="AA61" s="6">
        <f>COUNTIFS(Data[gen_e],Both[[#This Row],[Genus]],Data[sp_e],Both[[#This Row],[Species]],Data[match_b],Both[[#Headers],[o]],Data[k],Both[[#This Row],[k]])/Both[[#This Row],[n]]</f>
        <v>0.37037037037037035</v>
      </c>
      <c r="AB61" s="6">
        <f>COUNTIFS(Data[gen_e],Both[[#This Row],[Genus]],Data[sp_e],Both[[#This Row],[Species]],Data[match_b],Both[[#Headers],[oo]],Data[k],Both[[#This Row],[k]])/Both[[#This Row],[n]]</f>
        <v>3.7037037037037035E-2</v>
      </c>
      <c r="AC61" s="8">
        <f>COUNTIFS(Data[gen_e],Both[[#This Row],[Genus]],Data[sp_e],Both[[#This Row],[Species]],Data[match_b],Both[[#Headers],[-]],Data[k],Both[[#This Row],[k]])/Both[[#This Row],[n]]</f>
        <v>0.18518518518518517</v>
      </c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</row>
    <row r="62" spans="2:42" x14ac:dyDescent="0.25">
      <c r="B62" s="26">
        <v>10</v>
      </c>
      <c r="C62" s="2" t="s">
        <v>11</v>
      </c>
      <c r="D62" s="2" t="s">
        <v>20</v>
      </c>
      <c r="E62" s="5">
        <f>COUNTIFS(Data[gen_e],Species[[#This Row],[Genus]],Data[sp_e],Species[[#This Row],[Species]],Data[k],Species[[#This Row],[k]])</f>
        <v>16</v>
      </c>
      <c r="F62" s="15">
        <f>COUNTIFS(Data[gen_e],Species[[#This Row],[Genus]],Data[sp_e],Species[[#This Row],[Species]],Data[match_s],Species[[#Headers],[+]],Data[k],Species[[#This Row],[k]])/Species[[#This Row],[n]]</f>
        <v>0.8125</v>
      </c>
      <c r="G62" s="15">
        <f>COUNTIFS(Data[gen_e],Species[[#This Row],[Genus]],Data[sp_e],Species[[#This Row],[Species]],Data[match_s],Species[[#Headers],[/]],Data[k],Species[[#This Row],[k]])/Species[[#This Row],[n]]</f>
        <v>6.25E-2</v>
      </c>
      <c r="H62" s="15">
        <f>COUNTIFS(Data[gen_e],Species[[#This Row],[Genus]],Data[sp_e],Species[[#This Row],[Species]],Data[match_s],Species[[#Headers],[o]],Data[k],Species[[#This Row],[k]])/Species[[#This Row],[n]]</f>
        <v>0.125</v>
      </c>
      <c r="I62" s="15">
        <f>COUNTIFS(Data[gen_e],Species[[#This Row],[Genus]],Data[sp_e],Species[[#This Row],[Species]],Data[match_s],Species[[#Headers],[-]],Data[k],Species[[#This Row],[k]])/Species[[#This Row],[n]]</f>
        <v>0</v>
      </c>
      <c r="L62" s="18"/>
      <c r="M62" s="18"/>
      <c r="N62" s="18"/>
      <c r="O62" s="18"/>
      <c r="P62" s="18"/>
      <c r="Q62" s="18"/>
      <c r="R62" s="18"/>
      <c r="U62" s="9">
        <v>5</v>
      </c>
      <c r="V62" s="2" t="s">
        <v>13</v>
      </c>
      <c r="W62" s="2" t="s">
        <v>32</v>
      </c>
      <c r="X62" s="2">
        <f>COUNTIFS(Data[gen_e],Both[[#This Row],[Genus]],Data[sp_e],Both[[#This Row],[Species]],Data[k],Both[[#This Row],[k]])</f>
        <v>50</v>
      </c>
      <c r="Y62" s="8">
        <f>COUNTIFS(Data[gen_e],Both[[#This Row],[Genus]],Data[sp_e],Both[[#This Row],[Species]],Data[match_b],Both[[#Headers],[+]],Data[k],Both[[#This Row],[k]])/Both[[#This Row],[n]]</f>
        <v>0.5</v>
      </c>
      <c r="Z62" s="8">
        <f>COUNTIFS(Data[gen_e],Both[[#This Row],[Genus]],Data[sp_e],Both[[#This Row],[Species]],Data[match_b],Both[[#Headers],[/]],Data[k],Both[[#This Row],[k]])/Both[[#This Row],[n]]</f>
        <v>0.06</v>
      </c>
      <c r="AA62" s="6">
        <f>COUNTIFS(Data[gen_e],Both[[#This Row],[Genus]],Data[sp_e],Both[[#This Row],[Species]],Data[match_b],Both[[#Headers],[o]],Data[k],Both[[#This Row],[k]])/Both[[#This Row],[n]]</f>
        <v>0.28000000000000003</v>
      </c>
      <c r="AB62" s="6">
        <f>COUNTIFS(Data[gen_e],Both[[#This Row],[Genus]],Data[sp_e],Both[[#This Row],[Species]],Data[match_b],Both[[#Headers],[oo]],Data[k],Both[[#This Row],[k]])/Both[[#This Row],[n]]</f>
        <v>0.12</v>
      </c>
      <c r="AC62" s="8">
        <f>COUNTIFS(Data[gen_e],Both[[#This Row],[Genus]],Data[sp_e],Both[[#This Row],[Species]],Data[match_b],Both[[#Headers],[-]],Data[k],Both[[#This Row],[k]])/Both[[#This Row],[n]]</f>
        <v>0.04</v>
      </c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</row>
    <row r="63" spans="2:42" x14ac:dyDescent="0.25">
      <c r="B63" s="26">
        <v>10</v>
      </c>
      <c r="C63" s="2" t="s">
        <v>11</v>
      </c>
      <c r="D63" s="2" t="s">
        <v>19</v>
      </c>
      <c r="E63" s="5">
        <f>COUNTIFS(Data[gen_e],Species[[#This Row],[Genus]],Data[sp_e],Species[[#This Row],[Species]],Data[k],Species[[#This Row],[k]])</f>
        <v>17</v>
      </c>
      <c r="F63" s="15">
        <f>COUNTIFS(Data[gen_e],Species[[#This Row],[Genus]],Data[sp_e],Species[[#This Row],[Species]],Data[match_s],Species[[#Headers],[+]],Data[k],Species[[#This Row],[k]])/Species[[#This Row],[n]]</f>
        <v>0.23529411764705882</v>
      </c>
      <c r="G63" s="15">
        <f>COUNTIFS(Data[gen_e],Species[[#This Row],[Genus]],Data[sp_e],Species[[#This Row],[Species]],Data[match_s],Species[[#Headers],[/]],Data[k],Species[[#This Row],[k]])/Species[[#This Row],[n]]</f>
        <v>5.8823529411764705E-2</v>
      </c>
      <c r="H63" s="15">
        <f>COUNTIFS(Data[gen_e],Species[[#This Row],[Genus]],Data[sp_e],Species[[#This Row],[Species]],Data[match_s],Species[[#Headers],[o]],Data[k],Species[[#This Row],[k]])/Species[[#This Row],[n]]</f>
        <v>0.58823529411764708</v>
      </c>
      <c r="I63" s="15">
        <f>COUNTIFS(Data[gen_e],Species[[#This Row],[Genus]],Data[sp_e],Species[[#This Row],[Species]],Data[match_s],Species[[#Headers],[-]],Data[k],Species[[#This Row],[k]])/Species[[#This Row],[n]]</f>
        <v>0.11764705882352941</v>
      </c>
      <c r="L63" s="18"/>
      <c r="M63" s="18"/>
      <c r="N63" s="18"/>
      <c r="O63" s="18"/>
      <c r="P63" s="18"/>
      <c r="Q63" s="18"/>
      <c r="R63" s="18"/>
      <c r="U63" s="9">
        <v>5</v>
      </c>
      <c r="V63" s="7" t="s">
        <v>25</v>
      </c>
      <c r="W63" s="2" t="s">
        <v>3</v>
      </c>
      <c r="X63" s="5">
        <f>COUNTIFS(Data[gen_e],Both[[#This Row],[Genus]],Data[sp_e],Both[[#This Row],[Species]],Data[k],Both[[#This Row],[k]])</f>
        <v>9</v>
      </c>
      <c r="Y63" s="6">
        <f>COUNTIFS(Data[gen_e],Both[[#This Row],[Genus]],Data[sp_e],Both[[#This Row],[Species]],Data[match_b],Both[[#Headers],[+]],Data[k],Both[[#This Row],[k]])/Both[[#This Row],[n]]</f>
        <v>0.55555555555555558</v>
      </c>
      <c r="Z63" s="6">
        <f>COUNTIFS(Data[gen_e],Both[[#This Row],[Genus]],Data[sp_e],Both[[#This Row],[Species]],Data[match_b],Both[[#Headers],[/]],Data[k],Both[[#This Row],[k]])/Both[[#This Row],[n]]</f>
        <v>0</v>
      </c>
      <c r="AA63" s="6">
        <f>COUNTIFS(Data[gen_e],Both[[#This Row],[Genus]],Data[sp_e],Both[[#This Row],[Species]],Data[match_b],Both[[#Headers],[o]],Data[k],Both[[#This Row],[k]])/Both[[#This Row],[n]]</f>
        <v>0</v>
      </c>
      <c r="AB63" s="6">
        <f>COUNTIFS(Data[gen_e],Both[[#This Row],[Genus]],Data[sp_e],Both[[#This Row],[Species]],Data[match_b],Both[[#Headers],[oo]],Data[k],Both[[#This Row],[k]])/Both[[#This Row],[n]]</f>
        <v>0.44444444444444442</v>
      </c>
      <c r="AC63" s="6">
        <f>COUNTIFS(Data[gen_e],Both[[#This Row],[Genus]],Data[sp_e],Both[[#This Row],[Species]],Data[match_b],Both[[#Headers],[-]],Data[k],Both[[#This Row],[k]])/Both[[#This Row],[n]]</f>
        <v>0</v>
      </c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</row>
    <row r="64" spans="2:42" x14ac:dyDescent="0.25">
      <c r="B64" s="26">
        <v>10</v>
      </c>
      <c r="C64" s="2" t="s">
        <v>11</v>
      </c>
      <c r="D64" s="2" t="s">
        <v>16</v>
      </c>
      <c r="E64" s="5">
        <f>COUNTIFS(Data[gen_e],Species[[#This Row],[Genus]],Data[sp_e],Species[[#This Row],[Species]],Data[k],Species[[#This Row],[k]])</f>
        <v>43</v>
      </c>
      <c r="F64" s="15">
        <f>COUNTIFS(Data[gen_e],Species[[#This Row],[Genus]],Data[sp_e],Species[[#This Row],[Species]],Data[match_s],Species[[#Headers],[+]],Data[k],Species[[#This Row],[k]])/Species[[#This Row],[n]]</f>
        <v>0.69767441860465118</v>
      </c>
      <c r="G64" s="15">
        <f>COUNTIFS(Data[gen_e],Species[[#This Row],[Genus]],Data[sp_e],Species[[#This Row],[Species]],Data[match_s],Species[[#Headers],[/]],Data[k],Species[[#This Row],[k]])/Species[[#This Row],[n]]</f>
        <v>0</v>
      </c>
      <c r="H64" s="15">
        <f>COUNTIFS(Data[gen_e],Species[[#This Row],[Genus]],Data[sp_e],Species[[#This Row],[Species]],Data[match_s],Species[[#Headers],[o]],Data[k],Species[[#This Row],[k]])/Species[[#This Row],[n]]</f>
        <v>0.27906976744186046</v>
      </c>
      <c r="I64" s="15">
        <f>COUNTIFS(Data[gen_e],Species[[#This Row],[Genus]],Data[sp_e],Species[[#This Row],[Species]],Data[match_s],Species[[#Headers],[-]],Data[k],Species[[#This Row],[k]])/Species[[#This Row],[n]]</f>
        <v>2.3255813953488372E-2</v>
      </c>
      <c r="L64" s="18"/>
      <c r="M64" s="18"/>
      <c r="N64" s="18"/>
      <c r="O64" s="18"/>
      <c r="P64" s="18"/>
      <c r="Q64" s="18"/>
      <c r="R64" s="18"/>
      <c r="U64" s="9">
        <v>5</v>
      </c>
      <c r="V64" s="2" t="s">
        <v>0</v>
      </c>
      <c r="W64" s="2" t="s">
        <v>2</v>
      </c>
      <c r="X64" s="2">
        <f>COUNTIFS(Data[gen_e],Both[[#This Row],[Genus]],Data[sp_e],Both[[#This Row],[Species]],Data[k],Both[[#This Row],[k]])</f>
        <v>22</v>
      </c>
      <c r="Y64" s="8">
        <f>COUNTIFS(Data[gen_e],Both[[#This Row],[Genus]],Data[sp_e],Both[[#This Row],[Species]],Data[match_b],Both[[#Headers],[+]],Data[k],Both[[#This Row],[k]])/Both[[#This Row],[n]]</f>
        <v>0.77272727272727271</v>
      </c>
      <c r="Z64" s="8">
        <f>COUNTIFS(Data[gen_e],Both[[#This Row],[Genus]],Data[sp_e],Both[[#This Row],[Species]],Data[match_b],Both[[#Headers],[/]],Data[k],Both[[#This Row],[k]])/Both[[#This Row],[n]]</f>
        <v>0</v>
      </c>
      <c r="AA64" s="6">
        <f>COUNTIFS(Data[gen_e],Both[[#This Row],[Genus]],Data[sp_e],Both[[#This Row],[Species]],Data[match_b],Both[[#Headers],[o]],Data[k],Both[[#This Row],[k]])/Both[[#This Row],[n]]</f>
        <v>0</v>
      </c>
      <c r="AB64" s="6">
        <f>COUNTIFS(Data[gen_e],Both[[#This Row],[Genus]],Data[sp_e],Both[[#This Row],[Species]],Data[match_b],Both[[#Headers],[oo]],Data[k],Both[[#This Row],[k]])/Both[[#This Row],[n]]</f>
        <v>0.18181818181818182</v>
      </c>
      <c r="AC64" s="8">
        <f>COUNTIFS(Data[gen_e],Both[[#This Row],[Genus]],Data[sp_e],Both[[#This Row],[Species]],Data[match_b],Both[[#Headers],[-]],Data[k],Both[[#This Row],[k]])/Both[[#This Row],[n]]</f>
        <v>4.5454545454545456E-2</v>
      </c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</row>
    <row r="65" spans="2:42" x14ac:dyDescent="0.25">
      <c r="B65" s="26">
        <v>10</v>
      </c>
      <c r="C65" s="2" t="s">
        <v>11</v>
      </c>
      <c r="D65" s="2" t="s">
        <v>18</v>
      </c>
      <c r="E65" s="5">
        <f>COUNTIFS(Data[gen_e],Species[[#This Row],[Genus]],Data[sp_e],Species[[#This Row],[Species]],Data[k],Species[[#This Row],[k]])</f>
        <v>50</v>
      </c>
      <c r="F65" s="15">
        <f>COUNTIFS(Data[gen_e],Species[[#This Row],[Genus]],Data[sp_e],Species[[#This Row],[Species]],Data[match_s],Species[[#Headers],[+]],Data[k],Species[[#This Row],[k]])/Species[[#This Row],[n]]</f>
        <v>0.92</v>
      </c>
      <c r="G65" s="15">
        <f>COUNTIFS(Data[gen_e],Species[[#This Row],[Genus]],Data[sp_e],Species[[#This Row],[Species]],Data[match_s],Species[[#Headers],[/]],Data[k],Species[[#This Row],[k]])/Species[[#This Row],[n]]</f>
        <v>0.04</v>
      </c>
      <c r="H65" s="15">
        <f>COUNTIFS(Data[gen_e],Species[[#This Row],[Genus]],Data[sp_e],Species[[#This Row],[Species]],Data[match_s],Species[[#Headers],[o]],Data[k],Species[[#This Row],[k]])/Species[[#This Row],[n]]</f>
        <v>0.04</v>
      </c>
      <c r="I65" s="15">
        <f>COUNTIFS(Data[gen_e],Species[[#This Row],[Genus]],Data[sp_e],Species[[#This Row],[Species]],Data[match_s],Species[[#Headers],[-]],Data[k],Species[[#This Row],[k]])/Species[[#This Row],[n]]</f>
        <v>0</v>
      </c>
      <c r="L65" s="18"/>
      <c r="M65" s="18"/>
      <c r="N65" s="18"/>
      <c r="O65" s="18"/>
      <c r="P65" s="18"/>
      <c r="Q65" s="18"/>
      <c r="R65" s="18"/>
      <c r="U65" s="9">
        <v>5</v>
      </c>
      <c r="V65" s="7" t="s">
        <v>6</v>
      </c>
      <c r="W65" s="2" t="s">
        <v>3</v>
      </c>
      <c r="X65" s="5">
        <f>COUNTIFS(Data[gen_e],Both[[#This Row],[Genus]],Data[sp_e],Both[[#This Row],[Species]],Data[k],Both[[#This Row],[k]])</f>
        <v>8</v>
      </c>
      <c r="Y65" s="6">
        <f>COUNTIFS(Data[gen_e],Both[[#This Row],[Genus]],Data[sp_e],Both[[#This Row],[Species]],Data[match_b],Both[[#Headers],[+]],Data[k],Both[[#This Row],[k]])/Both[[#This Row],[n]]</f>
        <v>0.5</v>
      </c>
      <c r="Z65" s="6">
        <f>COUNTIFS(Data[gen_e],Both[[#This Row],[Genus]],Data[sp_e],Both[[#This Row],[Species]],Data[match_b],Both[[#Headers],[/]],Data[k],Both[[#This Row],[k]])/Both[[#This Row],[n]]</f>
        <v>0</v>
      </c>
      <c r="AA65" s="6">
        <f>COUNTIFS(Data[gen_e],Both[[#This Row],[Genus]],Data[sp_e],Both[[#This Row],[Species]],Data[match_b],Both[[#Headers],[o]],Data[k],Both[[#This Row],[k]])/Both[[#This Row],[n]]</f>
        <v>0</v>
      </c>
      <c r="AB65" s="6">
        <f>COUNTIFS(Data[gen_e],Both[[#This Row],[Genus]],Data[sp_e],Both[[#This Row],[Species]],Data[match_b],Both[[#Headers],[oo]],Data[k],Both[[#This Row],[k]])/Both[[#This Row],[n]]</f>
        <v>0.5</v>
      </c>
      <c r="AC65" s="6">
        <f>COUNTIFS(Data[gen_e],Both[[#This Row],[Genus]],Data[sp_e],Both[[#This Row],[Species]],Data[match_b],Both[[#Headers],[-]],Data[k],Both[[#This Row],[k]])/Both[[#This Row],[n]]</f>
        <v>0</v>
      </c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</row>
    <row r="66" spans="2:42" x14ac:dyDescent="0.25">
      <c r="B66" s="26">
        <v>10</v>
      </c>
      <c r="C66" s="2" t="s">
        <v>13</v>
      </c>
      <c r="D66" s="2" t="s">
        <v>39</v>
      </c>
      <c r="E66" s="5">
        <f>COUNTIFS(Data[gen_e],Species[[#This Row],[Genus]],Data[sp_e],Species[[#This Row],[Species]],Data[k],Species[[#This Row],[k]])</f>
        <v>50</v>
      </c>
      <c r="F66" s="15">
        <f>COUNTIFS(Data[gen_e],Species[[#This Row],[Genus]],Data[sp_e],Species[[#This Row],[Species]],Data[match_s],Species[[#Headers],[+]],Data[k],Species[[#This Row],[k]])/Species[[#This Row],[n]]</f>
        <v>0.94</v>
      </c>
      <c r="G66" s="15">
        <f>COUNTIFS(Data[gen_e],Species[[#This Row],[Genus]],Data[sp_e],Species[[#This Row],[Species]],Data[match_s],Species[[#Headers],[/]],Data[k],Species[[#This Row],[k]])/Species[[#This Row],[n]]</f>
        <v>0</v>
      </c>
      <c r="H66" s="15">
        <f>COUNTIFS(Data[gen_e],Species[[#This Row],[Genus]],Data[sp_e],Species[[#This Row],[Species]],Data[match_s],Species[[#Headers],[o]],Data[k],Species[[#This Row],[k]])/Species[[#This Row],[n]]</f>
        <v>0.06</v>
      </c>
      <c r="I66" s="15">
        <f>COUNTIFS(Data[gen_e],Species[[#This Row],[Genus]],Data[sp_e],Species[[#This Row],[Species]],Data[match_s],Species[[#Headers],[-]],Data[k],Species[[#This Row],[k]])/Species[[#This Row],[n]]</f>
        <v>0</v>
      </c>
      <c r="L66" s="18"/>
      <c r="M66" s="18"/>
      <c r="N66" s="18"/>
      <c r="O66" s="18"/>
      <c r="P66" s="18"/>
      <c r="Q66" s="18"/>
      <c r="R66" s="18"/>
      <c r="U66" s="14">
        <v>10</v>
      </c>
      <c r="V66" s="2" t="s">
        <v>26</v>
      </c>
      <c r="W66" s="2" t="s">
        <v>27</v>
      </c>
      <c r="X66" s="5">
        <f>COUNTIFS(Data[gen_e],Both[[#This Row],[Genus]],Data[sp_e],Both[[#This Row],[Species]],Data[k],Both[[#This Row],[k]])</f>
        <v>35</v>
      </c>
      <c r="Y66" s="15">
        <f>COUNTIFS(Data[gen_e],Both[[#This Row],[Genus]],Data[sp_e],Both[[#This Row],[Species]],Data[match_b],Both[[#Headers],[+]],Data[k],Both[[#This Row],[k]])/Both[[#This Row],[n]]</f>
        <v>0.8</v>
      </c>
      <c r="Z66" s="15">
        <f>COUNTIFS(Data[gen_e],Both[[#This Row],[Genus]],Data[sp_e],Both[[#This Row],[Species]],Data[match_b],Both[[#Headers],[/]],Data[k],Both[[#This Row],[k]])/Both[[#This Row],[n]]</f>
        <v>0</v>
      </c>
      <c r="AA66" s="15">
        <f>COUNTIFS(Data[gen_e],Both[[#This Row],[Genus]],Data[sp_e],Both[[#This Row],[Species]],Data[match_b],Both[[#Headers],[o]],Data[k],Both[[#This Row],[k]])/Both[[#This Row],[n]]</f>
        <v>0</v>
      </c>
      <c r="AB66" s="15">
        <f>COUNTIFS(Data[gen_e],Both[[#This Row],[Genus]],Data[sp_e],Both[[#This Row],[Species]],Data[match_b],Both[[#Headers],[oo]],Data[k],Both[[#This Row],[k]])/Both[[#This Row],[n]]</f>
        <v>0.17142857142857143</v>
      </c>
      <c r="AC66" s="15">
        <f>COUNTIFS(Data[gen_e],Both[[#This Row],[Genus]],Data[sp_e],Both[[#This Row],[Species]],Data[match_b],Both[[#Headers],[-]],Data[k],Both[[#This Row],[k]])/Both[[#This Row],[n]]</f>
        <v>2.8571428571428571E-2</v>
      </c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</row>
    <row r="67" spans="2:42" x14ac:dyDescent="0.25">
      <c r="B67" s="26">
        <v>10</v>
      </c>
      <c r="C67" s="2" t="s">
        <v>13</v>
      </c>
      <c r="D67" s="2" t="s">
        <v>36</v>
      </c>
      <c r="E67" s="5">
        <f>COUNTIFS(Data[gen_e],Species[[#This Row],[Genus]],Data[sp_e],Species[[#This Row],[Species]],Data[k],Species[[#This Row],[k]])</f>
        <v>50</v>
      </c>
      <c r="F67" s="15">
        <f>COUNTIFS(Data[gen_e],Species[[#This Row],[Genus]],Data[sp_e],Species[[#This Row],[Species]],Data[match_s],Species[[#Headers],[+]],Data[k],Species[[#This Row],[k]])/Species[[#This Row],[n]]</f>
        <v>0.86</v>
      </c>
      <c r="G67" s="15">
        <f>COUNTIFS(Data[gen_e],Species[[#This Row],[Genus]],Data[sp_e],Species[[#This Row],[Species]],Data[match_s],Species[[#Headers],[/]],Data[k],Species[[#This Row],[k]])/Species[[#This Row],[n]]</f>
        <v>0</v>
      </c>
      <c r="H67" s="15">
        <f>COUNTIFS(Data[gen_e],Species[[#This Row],[Genus]],Data[sp_e],Species[[#This Row],[Species]],Data[match_s],Species[[#Headers],[o]],Data[k],Species[[#This Row],[k]])/Species[[#This Row],[n]]</f>
        <v>0.14000000000000001</v>
      </c>
      <c r="I67" s="15">
        <f>COUNTIFS(Data[gen_e],Species[[#This Row],[Genus]],Data[sp_e],Species[[#This Row],[Species]],Data[match_s],Species[[#Headers],[-]],Data[k],Species[[#This Row],[k]])/Species[[#This Row],[n]]</f>
        <v>0</v>
      </c>
      <c r="L67" s="18"/>
      <c r="M67" s="18"/>
      <c r="N67" s="18"/>
      <c r="O67" s="18"/>
      <c r="P67" s="18"/>
      <c r="Q67" s="18"/>
      <c r="R67" s="18"/>
      <c r="U67" s="14">
        <v>10</v>
      </c>
      <c r="V67" s="2" t="s">
        <v>22</v>
      </c>
      <c r="W67" s="2" t="s">
        <v>24</v>
      </c>
      <c r="X67" s="5">
        <f>COUNTIFS(Data[gen_e],Both[[#This Row],[Genus]],Data[sp_e],Both[[#This Row],[Species]],Data[k],Both[[#This Row],[k]])</f>
        <v>28</v>
      </c>
      <c r="Y67" s="15">
        <f>COUNTIFS(Data[gen_e],Both[[#This Row],[Genus]],Data[sp_e],Both[[#This Row],[Species]],Data[match_b],Both[[#Headers],[+]],Data[k],Both[[#This Row],[k]])/Both[[#This Row],[n]]</f>
        <v>0.9285714285714286</v>
      </c>
      <c r="Z67" s="15">
        <f>COUNTIFS(Data[gen_e],Both[[#This Row],[Genus]],Data[sp_e],Both[[#This Row],[Species]],Data[match_b],Both[[#Headers],[/]],Data[k],Both[[#This Row],[k]])/Both[[#This Row],[n]]</f>
        <v>0</v>
      </c>
      <c r="AA67" s="15">
        <f>COUNTIFS(Data[gen_e],Both[[#This Row],[Genus]],Data[sp_e],Both[[#This Row],[Species]],Data[match_b],Both[[#Headers],[o]],Data[k],Both[[#This Row],[k]])/Both[[#This Row],[n]]</f>
        <v>0</v>
      </c>
      <c r="AB67" s="15">
        <f>COUNTIFS(Data[gen_e],Both[[#This Row],[Genus]],Data[sp_e],Both[[#This Row],[Species]],Data[match_b],Both[[#Headers],[oo]],Data[k],Both[[#This Row],[k]])/Both[[#This Row],[n]]</f>
        <v>7.1428571428571425E-2</v>
      </c>
      <c r="AC67" s="15">
        <f>COUNTIFS(Data[gen_e],Both[[#This Row],[Genus]],Data[sp_e],Both[[#This Row],[Species]],Data[match_b],Both[[#Headers],[-]],Data[k],Both[[#This Row],[k]])/Both[[#This Row],[n]]</f>
        <v>0</v>
      </c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</row>
    <row r="68" spans="2:42" x14ac:dyDescent="0.25">
      <c r="B68" s="26">
        <v>10</v>
      </c>
      <c r="C68" s="2" t="s">
        <v>13</v>
      </c>
      <c r="D68" s="2" t="s">
        <v>37</v>
      </c>
      <c r="E68" s="5">
        <f>COUNTIFS(Data[gen_e],Species[[#This Row],[Genus]],Data[sp_e],Species[[#This Row],[Species]],Data[k],Species[[#This Row],[k]])</f>
        <v>26</v>
      </c>
      <c r="F68" s="15">
        <f>COUNTIFS(Data[gen_e],Species[[#This Row],[Genus]],Data[sp_e],Species[[#This Row],[Species]],Data[match_s],Species[[#Headers],[+]],Data[k],Species[[#This Row],[k]])/Species[[#This Row],[n]]</f>
        <v>1</v>
      </c>
      <c r="G68" s="15">
        <f>COUNTIFS(Data[gen_e],Species[[#This Row],[Genus]],Data[sp_e],Species[[#This Row],[Species]],Data[match_s],Species[[#Headers],[/]],Data[k],Species[[#This Row],[k]])/Species[[#This Row],[n]]</f>
        <v>0</v>
      </c>
      <c r="H68" s="15">
        <f>COUNTIFS(Data[gen_e],Species[[#This Row],[Genus]],Data[sp_e],Species[[#This Row],[Species]],Data[match_s],Species[[#Headers],[o]],Data[k],Species[[#This Row],[k]])/Species[[#This Row],[n]]</f>
        <v>0</v>
      </c>
      <c r="I68" s="15">
        <f>COUNTIFS(Data[gen_e],Species[[#This Row],[Genus]],Data[sp_e],Species[[#This Row],[Species]],Data[match_s],Species[[#Headers],[-]],Data[k],Species[[#This Row],[k]])/Species[[#This Row],[n]]</f>
        <v>0</v>
      </c>
      <c r="L68" s="18"/>
      <c r="M68" s="18"/>
      <c r="N68" s="18"/>
      <c r="O68" s="18"/>
      <c r="P68" s="18"/>
      <c r="Q68" s="18"/>
      <c r="R68" s="18"/>
      <c r="U68" s="14">
        <v>10</v>
      </c>
      <c r="V68" s="2" t="s">
        <v>11</v>
      </c>
      <c r="W68" s="2" t="s">
        <v>12</v>
      </c>
      <c r="X68" s="5">
        <f>COUNTIFS(Data[gen_e],Both[[#This Row],[Genus]],Data[sp_e],Both[[#This Row],[Species]],Data[k],Both[[#This Row],[k]])</f>
        <v>50</v>
      </c>
      <c r="Y68" s="15">
        <f>COUNTIFS(Data[gen_e],Both[[#This Row],[Genus]],Data[sp_e],Both[[#This Row],[Species]],Data[match_b],Both[[#Headers],[+]],Data[k],Both[[#This Row],[k]])/Both[[#This Row],[n]]</f>
        <v>0.72</v>
      </c>
      <c r="Z68" s="15">
        <f>COUNTIFS(Data[gen_e],Both[[#This Row],[Genus]],Data[sp_e],Both[[#This Row],[Species]],Data[match_b],Both[[#Headers],[/]],Data[k],Both[[#This Row],[k]])/Both[[#This Row],[n]]</f>
        <v>0</v>
      </c>
      <c r="AA68" s="15">
        <f>COUNTIFS(Data[gen_e],Both[[#This Row],[Genus]],Data[sp_e],Both[[#This Row],[Species]],Data[match_b],Both[[#Headers],[o]],Data[k],Both[[#This Row],[k]])/Both[[#This Row],[n]]</f>
        <v>0.14000000000000001</v>
      </c>
      <c r="AB68" s="15">
        <f>COUNTIFS(Data[gen_e],Both[[#This Row],[Genus]],Data[sp_e],Both[[#This Row],[Species]],Data[match_b],Both[[#Headers],[oo]],Data[k],Both[[#This Row],[k]])/Both[[#This Row],[n]]</f>
        <v>0.12</v>
      </c>
      <c r="AC68" s="15">
        <f>COUNTIFS(Data[gen_e],Both[[#This Row],[Genus]],Data[sp_e],Both[[#This Row],[Species]],Data[match_b],Both[[#Headers],[-]],Data[k],Both[[#This Row],[k]])/Both[[#This Row],[n]]</f>
        <v>0.02</v>
      </c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</row>
    <row r="69" spans="2:42" x14ac:dyDescent="0.25">
      <c r="B69" s="26">
        <v>10</v>
      </c>
      <c r="C69" s="2" t="s">
        <v>13</v>
      </c>
      <c r="D69" s="2" t="s">
        <v>31</v>
      </c>
      <c r="E69" s="5">
        <f>COUNTIFS(Data[gen_e],Species[[#This Row],[Genus]],Data[sp_e],Species[[#This Row],[Species]],Data[k],Species[[#This Row],[k]])</f>
        <v>50</v>
      </c>
      <c r="F69" s="15">
        <f>COUNTIFS(Data[gen_e],Species[[#This Row],[Genus]],Data[sp_e],Species[[#This Row],[Species]],Data[match_s],Species[[#Headers],[+]],Data[k],Species[[#This Row],[k]])/Species[[#This Row],[n]]</f>
        <v>0.94</v>
      </c>
      <c r="G69" s="15">
        <f>COUNTIFS(Data[gen_e],Species[[#This Row],[Genus]],Data[sp_e],Species[[#This Row],[Species]],Data[match_s],Species[[#Headers],[/]],Data[k],Species[[#This Row],[k]])/Species[[#This Row],[n]]</f>
        <v>0</v>
      </c>
      <c r="H69" s="15">
        <f>COUNTIFS(Data[gen_e],Species[[#This Row],[Genus]],Data[sp_e],Species[[#This Row],[Species]],Data[match_s],Species[[#Headers],[o]],Data[k],Species[[#This Row],[k]])/Species[[#This Row],[n]]</f>
        <v>0.06</v>
      </c>
      <c r="I69" s="15">
        <f>COUNTIFS(Data[gen_e],Species[[#This Row],[Genus]],Data[sp_e],Species[[#This Row],[Species]],Data[match_s],Species[[#Headers],[-]],Data[k],Species[[#This Row],[k]])/Species[[#This Row],[n]]</f>
        <v>0</v>
      </c>
      <c r="L69" s="18"/>
      <c r="M69" s="18"/>
      <c r="N69" s="18"/>
      <c r="O69" s="18"/>
      <c r="P69" s="18"/>
      <c r="Q69" s="18"/>
      <c r="R69" s="18"/>
      <c r="U69" s="14">
        <v>10</v>
      </c>
      <c r="V69" s="2" t="s">
        <v>11</v>
      </c>
      <c r="W69" s="2" t="s">
        <v>15</v>
      </c>
      <c r="X69" s="5">
        <f>COUNTIFS(Data[gen_e],Both[[#This Row],[Genus]],Data[sp_e],Both[[#This Row],[Species]],Data[k],Both[[#This Row],[k]])</f>
        <v>29</v>
      </c>
      <c r="Y69" s="15">
        <f>COUNTIFS(Data[gen_e],Both[[#This Row],[Genus]],Data[sp_e],Both[[#This Row],[Species]],Data[match_b],Both[[#Headers],[+]],Data[k],Both[[#This Row],[k]])/Both[[#This Row],[n]]</f>
        <v>0.72413793103448276</v>
      </c>
      <c r="Z69" s="15">
        <f>COUNTIFS(Data[gen_e],Both[[#This Row],[Genus]],Data[sp_e],Both[[#This Row],[Species]],Data[match_b],Both[[#Headers],[/]],Data[k],Both[[#This Row],[k]])/Both[[#This Row],[n]]</f>
        <v>3.4482758620689655E-2</v>
      </c>
      <c r="AA69" s="15">
        <f>COUNTIFS(Data[gen_e],Both[[#This Row],[Genus]],Data[sp_e],Both[[#This Row],[Species]],Data[match_b],Both[[#Headers],[o]],Data[k],Both[[#This Row],[k]])/Both[[#This Row],[n]]</f>
        <v>0.13793103448275862</v>
      </c>
      <c r="AB69" s="15">
        <f>COUNTIFS(Data[gen_e],Both[[#This Row],[Genus]],Data[sp_e],Both[[#This Row],[Species]],Data[match_b],Both[[#Headers],[oo]],Data[k],Both[[#This Row],[k]])/Both[[#This Row],[n]]</f>
        <v>0.10344827586206896</v>
      </c>
      <c r="AC69" s="15">
        <f>COUNTIFS(Data[gen_e],Both[[#This Row],[Genus]],Data[sp_e],Both[[#This Row],[Species]],Data[match_b],Both[[#Headers],[-]],Data[k],Both[[#This Row],[k]])/Both[[#This Row],[n]]</f>
        <v>0</v>
      </c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</row>
    <row r="70" spans="2:42" x14ac:dyDescent="0.25">
      <c r="B70" s="26">
        <v>10</v>
      </c>
      <c r="C70" s="2" t="s">
        <v>13</v>
      </c>
      <c r="D70" s="2" t="s">
        <v>35</v>
      </c>
      <c r="E70" s="5">
        <f>COUNTIFS(Data[gen_e],Species[[#This Row],[Genus]],Data[sp_e],Species[[#This Row],[Species]],Data[k],Species[[#This Row],[k]])</f>
        <v>11</v>
      </c>
      <c r="F70" s="15">
        <f>COUNTIFS(Data[gen_e],Species[[#This Row],[Genus]],Data[sp_e],Species[[#This Row],[Species]],Data[match_s],Species[[#Headers],[+]],Data[k],Species[[#This Row],[k]])/Species[[#This Row],[n]]</f>
        <v>0</v>
      </c>
      <c r="G70" s="15">
        <f>COUNTIFS(Data[gen_e],Species[[#This Row],[Genus]],Data[sp_e],Species[[#This Row],[Species]],Data[match_s],Species[[#Headers],[/]],Data[k],Species[[#This Row],[k]])/Species[[#This Row],[n]]</f>
        <v>9.0909090909090912E-2</v>
      </c>
      <c r="H70" s="15">
        <f>COUNTIFS(Data[gen_e],Species[[#This Row],[Genus]],Data[sp_e],Species[[#This Row],[Species]],Data[match_s],Species[[#Headers],[o]],Data[k],Species[[#This Row],[k]])/Species[[#This Row],[n]]</f>
        <v>0.63636363636363635</v>
      </c>
      <c r="I70" s="15">
        <f>COUNTIFS(Data[gen_e],Species[[#This Row],[Genus]],Data[sp_e],Species[[#This Row],[Species]],Data[match_s],Species[[#Headers],[-]],Data[k],Species[[#This Row],[k]])/Species[[#This Row],[n]]</f>
        <v>0.27272727272727271</v>
      </c>
      <c r="L70" s="18"/>
      <c r="M70" s="18"/>
      <c r="N70" s="18"/>
      <c r="O70" s="18"/>
      <c r="P70" s="18"/>
      <c r="Q70" s="18"/>
      <c r="R70" s="18"/>
      <c r="U70" s="14">
        <v>10</v>
      </c>
      <c r="V70" s="2" t="s">
        <v>11</v>
      </c>
      <c r="W70" s="2" t="s">
        <v>20</v>
      </c>
      <c r="X70" s="5">
        <f>COUNTIFS(Data[gen_e],Both[[#This Row],[Genus]],Data[sp_e],Both[[#This Row],[Species]],Data[k],Both[[#This Row],[k]])</f>
        <v>16</v>
      </c>
      <c r="Y70" s="15">
        <f>COUNTIFS(Data[gen_e],Both[[#This Row],[Genus]],Data[sp_e],Both[[#This Row],[Species]],Data[match_b],Both[[#Headers],[+]],Data[k],Both[[#This Row],[k]])/Both[[#This Row],[n]]</f>
        <v>0.5</v>
      </c>
      <c r="Z70" s="15">
        <f>COUNTIFS(Data[gen_e],Both[[#This Row],[Genus]],Data[sp_e],Both[[#This Row],[Species]],Data[match_b],Both[[#Headers],[/]],Data[k],Both[[#This Row],[k]])/Both[[#This Row],[n]]</f>
        <v>0</v>
      </c>
      <c r="AA70" s="15">
        <f>COUNTIFS(Data[gen_e],Both[[#This Row],[Genus]],Data[sp_e],Both[[#This Row],[Species]],Data[match_b],Both[[#Headers],[o]],Data[k],Both[[#This Row],[k]])/Both[[#This Row],[n]]</f>
        <v>6.25E-2</v>
      </c>
      <c r="AB70" s="15">
        <f>COUNTIFS(Data[gen_e],Both[[#This Row],[Genus]],Data[sp_e],Both[[#This Row],[Species]],Data[match_b],Both[[#Headers],[oo]],Data[k],Both[[#This Row],[k]])/Both[[#This Row],[n]]</f>
        <v>0.4375</v>
      </c>
      <c r="AC70" s="15">
        <f>COUNTIFS(Data[gen_e],Both[[#This Row],[Genus]],Data[sp_e],Both[[#This Row],[Species]],Data[match_b],Both[[#Headers],[-]],Data[k],Both[[#This Row],[k]])/Both[[#This Row],[n]]</f>
        <v>0</v>
      </c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</row>
    <row r="71" spans="2:42" x14ac:dyDescent="0.25">
      <c r="B71" s="26">
        <v>10</v>
      </c>
      <c r="C71" s="2" t="s">
        <v>13</v>
      </c>
      <c r="D71" s="2" t="s">
        <v>30</v>
      </c>
      <c r="E71" s="5">
        <f>COUNTIFS(Data[gen_e],Species[[#This Row],[Genus]],Data[sp_e],Species[[#This Row],[Species]],Data[k],Species[[#This Row],[k]])</f>
        <v>50</v>
      </c>
      <c r="F71" s="15">
        <f>COUNTIFS(Data[gen_e],Species[[#This Row],[Genus]],Data[sp_e],Species[[#This Row],[Species]],Data[match_s],Species[[#Headers],[+]],Data[k],Species[[#This Row],[k]])/Species[[#This Row],[n]]</f>
        <v>0.9</v>
      </c>
      <c r="G71" s="15">
        <f>COUNTIFS(Data[gen_e],Species[[#This Row],[Genus]],Data[sp_e],Species[[#This Row],[Species]],Data[match_s],Species[[#Headers],[/]],Data[k],Species[[#This Row],[k]])/Species[[#This Row],[n]]</f>
        <v>0.02</v>
      </c>
      <c r="H71" s="15">
        <f>COUNTIFS(Data[gen_e],Species[[#This Row],[Genus]],Data[sp_e],Species[[#This Row],[Species]],Data[match_s],Species[[#Headers],[o]],Data[k],Species[[#This Row],[k]])/Species[[#This Row],[n]]</f>
        <v>0.08</v>
      </c>
      <c r="I71" s="15">
        <f>COUNTIFS(Data[gen_e],Species[[#This Row],[Genus]],Data[sp_e],Species[[#This Row],[Species]],Data[match_s],Species[[#Headers],[-]],Data[k],Species[[#This Row],[k]])/Species[[#This Row],[n]]</f>
        <v>0</v>
      </c>
      <c r="L71" s="18"/>
      <c r="M71" s="18"/>
      <c r="N71" s="18"/>
      <c r="O71" s="18"/>
      <c r="P71" s="18"/>
      <c r="Q71" s="18"/>
      <c r="R71" s="18"/>
      <c r="U71" s="14">
        <v>10</v>
      </c>
      <c r="V71" s="2" t="s">
        <v>11</v>
      </c>
      <c r="W71" s="2" t="s">
        <v>19</v>
      </c>
      <c r="X71" s="5">
        <f>COUNTIFS(Data[gen_e],Both[[#This Row],[Genus]],Data[sp_e],Both[[#This Row],[Species]],Data[k],Both[[#This Row],[k]])</f>
        <v>17</v>
      </c>
      <c r="Y71" s="15">
        <f>COUNTIFS(Data[gen_e],Both[[#This Row],[Genus]],Data[sp_e],Both[[#This Row],[Species]],Data[match_b],Both[[#Headers],[+]],Data[k],Both[[#This Row],[k]])/Both[[#This Row],[n]]</f>
        <v>0.23529411764705882</v>
      </c>
      <c r="Z71" s="15">
        <f>COUNTIFS(Data[gen_e],Both[[#This Row],[Genus]],Data[sp_e],Both[[#This Row],[Species]],Data[match_b],Both[[#Headers],[/]],Data[k],Both[[#This Row],[k]])/Both[[#This Row],[n]]</f>
        <v>5.8823529411764705E-2</v>
      </c>
      <c r="AA71" s="15">
        <f>COUNTIFS(Data[gen_e],Both[[#This Row],[Genus]],Data[sp_e],Both[[#This Row],[Species]],Data[match_b],Both[[#Headers],[o]],Data[k],Both[[#This Row],[k]])/Both[[#This Row],[n]]</f>
        <v>0.35294117647058826</v>
      </c>
      <c r="AB71" s="15">
        <f>COUNTIFS(Data[gen_e],Both[[#This Row],[Genus]],Data[sp_e],Both[[#This Row],[Species]],Data[match_b],Both[[#Headers],[oo]],Data[k],Both[[#This Row],[k]])/Both[[#This Row],[n]]</f>
        <v>0.23529411764705882</v>
      </c>
      <c r="AC71" s="15">
        <f>COUNTIFS(Data[gen_e],Both[[#This Row],[Genus]],Data[sp_e],Both[[#This Row],[Species]],Data[match_b],Both[[#Headers],[-]],Data[k],Both[[#This Row],[k]])/Both[[#This Row],[n]]</f>
        <v>0.11764705882352941</v>
      </c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</row>
    <row r="72" spans="2:42" x14ac:dyDescent="0.25">
      <c r="B72" s="26">
        <v>10</v>
      </c>
      <c r="C72" s="2" t="s">
        <v>13</v>
      </c>
      <c r="D72" s="2" t="s">
        <v>33</v>
      </c>
      <c r="E72" s="5">
        <f>COUNTIFS(Data[gen_e],Species[[#This Row],[Genus]],Data[sp_e],Species[[#This Row],[Species]],Data[k],Species[[#This Row],[k]])</f>
        <v>24</v>
      </c>
      <c r="F72" s="15">
        <f>COUNTIFS(Data[gen_e],Species[[#This Row],[Genus]],Data[sp_e],Species[[#This Row],[Species]],Data[match_s],Species[[#Headers],[+]],Data[k],Species[[#This Row],[k]])/Species[[#This Row],[n]]</f>
        <v>0.79166666666666663</v>
      </c>
      <c r="G72" s="15">
        <f>COUNTIFS(Data[gen_e],Species[[#This Row],[Genus]],Data[sp_e],Species[[#This Row],[Species]],Data[match_s],Species[[#Headers],[/]],Data[k],Species[[#This Row],[k]])/Species[[#This Row],[n]]</f>
        <v>0.125</v>
      </c>
      <c r="H72" s="15">
        <f>COUNTIFS(Data[gen_e],Species[[#This Row],[Genus]],Data[sp_e],Species[[#This Row],[Species]],Data[match_s],Species[[#Headers],[o]],Data[k],Species[[#This Row],[k]])/Species[[#This Row],[n]]</f>
        <v>8.3333333333333329E-2</v>
      </c>
      <c r="I72" s="15">
        <f>COUNTIFS(Data[gen_e],Species[[#This Row],[Genus]],Data[sp_e],Species[[#This Row],[Species]],Data[match_s],Species[[#Headers],[-]],Data[k],Species[[#This Row],[k]])/Species[[#This Row],[n]]</f>
        <v>0</v>
      </c>
      <c r="L72" s="18"/>
      <c r="M72" s="18"/>
      <c r="N72" s="18"/>
      <c r="O72" s="18"/>
      <c r="P72" s="18"/>
      <c r="Q72" s="18"/>
      <c r="R72" s="18"/>
      <c r="U72" s="14">
        <v>10</v>
      </c>
      <c r="V72" s="2" t="s">
        <v>11</v>
      </c>
      <c r="W72" s="2" t="s">
        <v>16</v>
      </c>
      <c r="X72" s="5">
        <f>COUNTIFS(Data[gen_e],Both[[#This Row],[Genus]],Data[sp_e],Both[[#This Row],[Species]],Data[k],Both[[#This Row],[k]])</f>
        <v>43</v>
      </c>
      <c r="Y72" s="15">
        <f>COUNTIFS(Data[gen_e],Both[[#This Row],[Genus]],Data[sp_e],Both[[#This Row],[Species]],Data[match_b],Both[[#Headers],[+]],Data[k],Both[[#This Row],[k]])/Both[[#This Row],[n]]</f>
        <v>0.65116279069767447</v>
      </c>
      <c r="Z72" s="15">
        <f>COUNTIFS(Data[gen_e],Both[[#This Row],[Genus]],Data[sp_e],Both[[#This Row],[Species]],Data[match_b],Both[[#Headers],[/]],Data[k],Both[[#This Row],[k]])/Both[[#This Row],[n]]</f>
        <v>0</v>
      </c>
      <c r="AA72" s="15">
        <f>COUNTIFS(Data[gen_e],Both[[#This Row],[Genus]],Data[sp_e],Both[[#This Row],[Species]],Data[match_b],Both[[#Headers],[o]],Data[k],Both[[#This Row],[k]])/Both[[#This Row],[n]]</f>
        <v>0.27906976744186046</v>
      </c>
      <c r="AB72" s="15">
        <f>COUNTIFS(Data[gen_e],Both[[#This Row],[Genus]],Data[sp_e],Both[[#This Row],[Species]],Data[match_b],Both[[#Headers],[oo]],Data[k],Both[[#This Row],[k]])/Both[[#This Row],[n]]</f>
        <v>4.6511627906976744E-2</v>
      </c>
      <c r="AC72" s="15">
        <f>COUNTIFS(Data[gen_e],Both[[#This Row],[Genus]],Data[sp_e],Both[[#This Row],[Species]],Data[match_b],Both[[#Headers],[-]],Data[k],Both[[#This Row],[k]])/Both[[#This Row],[n]]</f>
        <v>2.3255813953488372E-2</v>
      </c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</row>
    <row r="73" spans="2:42" x14ac:dyDescent="0.25">
      <c r="B73" s="26">
        <v>10</v>
      </c>
      <c r="C73" s="2" t="s">
        <v>13</v>
      </c>
      <c r="D73" s="2" t="s">
        <v>34</v>
      </c>
      <c r="E73" s="5">
        <f>COUNTIFS(Data[gen_e],Species[[#This Row],[Genus]],Data[sp_e],Species[[#This Row],[Species]],Data[k],Species[[#This Row],[k]])</f>
        <v>27</v>
      </c>
      <c r="F73" s="15">
        <f>COUNTIFS(Data[gen_e],Species[[#This Row],[Genus]],Data[sp_e],Species[[#This Row],[Species]],Data[match_s],Species[[#Headers],[+]],Data[k],Species[[#This Row],[k]])/Species[[#This Row],[n]]</f>
        <v>0.37037037037037035</v>
      </c>
      <c r="G73" s="15">
        <f>COUNTIFS(Data[gen_e],Species[[#This Row],[Genus]],Data[sp_e],Species[[#This Row],[Species]],Data[match_s],Species[[#Headers],[/]],Data[k],Species[[#This Row],[k]])/Species[[#This Row],[n]]</f>
        <v>3.7037037037037035E-2</v>
      </c>
      <c r="H73" s="15">
        <f>COUNTIFS(Data[gen_e],Species[[#This Row],[Genus]],Data[sp_e],Species[[#This Row],[Species]],Data[match_s],Species[[#Headers],[o]],Data[k],Species[[#This Row],[k]])/Species[[#This Row],[n]]</f>
        <v>0.40740740740740738</v>
      </c>
      <c r="I73" s="15">
        <f>COUNTIFS(Data[gen_e],Species[[#This Row],[Genus]],Data[sp_e],Species[[#This Row],[Species]],Data[match_s],Species[[#Headers],[-]],Data[k],Species[[#This Row],[k]])/Species[[#This Row],[n]]</f>
        <v>0.18518518518518517</v>
      </c>
      <c r="L73" s="18"/>
      <c r="M73" s="18"/>
      <c r="N73" s="18"/>
      <c r="O73" s="18"/>
      <c r="P73" s="18"/>
      <c r="Q73" s="18"/>
      <c r="R73" s="18"/>
      <c r="U73" s="14">
        <v>10</v>
      </c>
      <c r="V73" s="2" t="s">
        <v>11</v>
      </c>
      <c r="W73" s="2" t="s">
        <v>18</v>
      </c>
      <c r="X73" s="5">
        <f>COUNTIFS(Data[gen_e],Both[[#This Row],[Genus]],Data[sp_e],Both[[#This Row],[Species]],Data[k],Both[[#This Row],[k]])</f>
        <v>50</v>
      </c>
      <c r="Y73" s="15">
        <f>COUNTIFS(Data[gen_e],Both[[#This Row],[Genus]],Data[sp_e],Both[[#This Row],[Species]],Data[match_b],Both[[#Headers],[+]],Data[k],Both[[#This Row],[k]])/Both[[#This Row],[n]]</f>
        <v>0.66</v>
      </c>
      <c r="Z73" s="15">
        <f>COUNTIFS(Data[gen_e],Both[[#This Row],[Genus]],Data[sp_e],Both[[#This Row],[Species]],Data[match_b],Both[[#Headers],[/]],Data[k],Both[[#This Row],[k]])/Both[[#This Row],[n]]</f>
        <v>0</v>
      </c>
      <c r="AA73" s="15">
        <f>COUNTIFS(Data[gen_e],Both[[#This Row],[Genus]],Data[sp_e],Both[[#This Row],[Species]],Data[match_b],Both[[#Headers],[o]],Data[k],Both[[#This Row],[k]])/Both[[#This Row],[n]]</f>
        <v>0.02</v>
      </c>
      <c r="AB73" s="15">
        <f>COUNTIFS(Data[gen_e],Both[[#This Row],[Genus]],Data[sp_e],Both[[#This Row],[Species]],Data[match_b],Both[[#Headers],[oo]],Data[k],Both[[#This Row],[k]])/Both[[#This Row],[n]]</f>
        <v>0.32</v>
      </c>
      <c r="AC73" s="15">
        <f>COUNTIFS(Data[gen_e],Both[[#This Row],[Genus]],Data[sp_e],Both[[#This Row],[Species]],Data[match_b],Both[[#Headers],[-]],Data[k],Both[[#This Row],[k]])/Both[[#This Row],[n]]</f>
        <v>0</v>
      </c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</row>
    <row r="74" spans="2:42" x14ac:dyDescent="0.25">
      <c r="B74" s="26">
        <v>10</v>
      </c>
      <c r="C74" s="2" t="s">
        <v>13</v>
      </c>
      <c r="D74" s="2" t="s">
        <v>32</v>
      </c>
      <c r="E74" s="5">
        <f>COUNTIFS(Data[gen_e],Species[[#This Row],[Genus]],Data[sp_e],Species[[#This Row],[Species]],Data[k],Species[[#This Row],[k]])</f>
        <v>50</v>
      </c>
      <c r="F74" s="15">
        <f>COUNTIFS(Data[gen_e],Species[[#This Row],[Genus]],Data[sp_e],Species[[#This Row],[Species]],Data[match_s],Species[[#Headers],[+]],Data[k],Species[[#This Row],[k]])/Species[[#This Row],[n]]</f>
        <v>0.7</v>
      </c>
      <c r="G74" s="15">
        <f>COUNTIFS(Data[gen_e],Species[[#This Row],[Genus]],Data[sp_e],Species[[#This Row],[Species]],Data[match_s],Species[[#Headers],[/]],Data[k],Species[[#This Row],[k]])/Species[[#This Row],[n]]</f>
        <v>0</v>
      </c>
      <c r="H74" s="15">
        <f>COUNTIFS(Data[gen_e],Species[[#This Row],[Genus]],Data[sp_e],Species[[#This Row],[Species]],Data[match_s],Species[[#Headers],[o]],Data[k],Species[[#This Row],[k]])/Species[[#This Row],[n]]</f>
        <v>0.28000000000000003</v>
      </c>
      <c r="I74" s="15">
        <f>COUNTIFS(Data[gen_e],Species[[#This Row],[Genus]],Data[sp_e],Species[[#This Row],[Species]],Data[match_s],Species[[#Headers],[-]],Data[k],Species[[#This Row],[k]])/Species[[#This Row],[n]]</f>
        <v>0.02</v>
      </c>
      <c r="L74" s="18"/>
      <c r="M74" s="18"/>
      <c r="N74" s="18"/>
      <c r="O74" s="18"/>
      <c r="P74" s="18"/>
      <c r="Q74" s="18"/>
      <c r="R74" s="18"/>
      <c r="U74" s="9">
        <v>10</v>
      </c>
      <c r="V74" s="7" t="s">
        <v>5</v>
      </c>
      <c r="W74" s="2" t="s">
        <v>3</v>
      </c>
      <c r="X74" s="5">
        <f>COUNTIFS(Data[gen_e],Both[[#This Row],[Genus]],Data[sp_e],Both[[#This Row],[Species]],Data[k],Both[[#This Row],[k]])</f>
        <v>12</v>
      </c>
      <c r="Y74" s="6">
        <f>COUNTIFS(Data[gen_e],Both[[#This Row],[Genus]],Data[sp_e],Both[[#This Row],[Species]],Data[match_b],Both[[#Headers],[+]],Data[k],Both[[#This Row],[k]])/Both[[#This Row],[n]]</f>
        <v>0.16666666666666666</v>
      </c>
      <c r="Z74" s="6">
        <f>COUNTIFS(Data[gen_e],Both[[#This Row],[Genus]],Data[sp_e],Both[[#This Row],[Species]],Data[match_b],Both[[#Headers],[/]],Data[k],Both[[#This Row],[k]])/Both[[#This Row],[n]]</f>
        <v>0</v>
      </c>
      <c r="AA74" s="6">
        <f>COUNTIFS(Data[gen_e],Both[[#This Row],[Genus]],Data[sp_e],Both[[#This Row],[Species]],Data[match_b],Both[[#Headers],[o]],Data[k],Both[[#This Row],[k]])/Both[[#This Row],[n]]</f>
        <v>0</v>
      </c>
      <c r="AB74" s="6">
        <f>COUNTIFS(Data[gen_e],Both[[#This Row],[Genus]],Data[sp_e],Both[[#This Row],[Species]],Data[match_b],Both[[#Headers],[oo]],Data[k],Both[[#This Row],[k]])/Both[[#This Row],[n]]</f>
        <v>0.66666666666666663</v>
      </c>
      <c r="AC74" s="6">
        <f>COUNTIFS(Data[gen_e],Both[[#This Row],[Genus]],Data[sp_e],Both[[#This Row],[Species]],Data[match_b],Both[[#Headers],[-]],Data[k],Both[[#This Row],[k]])/Both[[#This Row],[n]]</f>
        <v>0.16666666666666666</v>
      </c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</row>
    <row r="75" spans="2:42" x14ac:dyDescent="0.25">
      <c r="B75" s="26">
        <v>10</v>
      </c>
      <c r="C75" s="2" t="s">
        <v>0</v>
      </c>
      <c r="D75" s="2" t="s">
        <v>2</v>
      </c>
      <c r="E75" s="5">
        <f>COUNTIFS(Data[gen_e],Species[[#This Row],[Genus]],Data[sp_e],Species[[#This Row],[Species]],Data[k],Species[[#This Row],[k]])</f>
        <v>22</v>
      </c>
      <c r="F75" s="15">
        <f>COUNTIFS(Data[gen_e],Species[[#This Row],[Genus]],Data[sp_e],Species[[#This Row],[Species]],Data[match_s],Species[[#Headers],[+]],Data[k],Species[[#This Row],[k]])/Species[[#This Row],[n]]</f>
        <v>1</v>
      </c>
      <c r="G75" s="15">
        <f>COUNTIFS(Data[gen_e],Species[[#This Row],[Genus]],Data[sp_e],Species[[#This Row],[Species]],Data[match_s],Species[[#Headers],[/]],Data[k],Species[[#This Row],[k]])/Species[[#This Row],[n]]</f>
        <v>0</v>
      </c>
      <c r="H75" s="15">
        <f>COUNTIFS(Data[gen_e],Species[[#This Row],[Genus]],Data[sp_e],Species[[#This Row],[Species]],Data[match_s],Species[[#Headers],[o]],Data[k],Species[[#This Row],[k]])/Species[[#This Row],[n]]</f>
        <v>0</v>
      </c>
      <c r="I75" s="15">
        <f>COUNTIFS(Data[gen_e],Species[[#This Row],[Genus]],Data[sp_e],Species[[#This Row],[Species]],Data[match_s],Species[[#Headers],[-]],Data[k],Species[[#This Row],[k]])/Species[[#This Row],[n]]</f>
        <v>0</v>
      </c>
      <c r="L75" s="18"/>
      <c r="M75" s="18"/>
      <c r="N75" s="18"/>
      <c r="O75" s="18"/>
      <c r="P75" s="18"/>
      <c r="Q75" s="18"/>
      <c r="R75" s="18"/>
      <c r="U75" s="14">
        <v>10</v>
      </c>
      <c r="V75" s="2" t="s">
        <v>13</v>
      </c>
      <c r="W75" s="2" t="s">
        <v>39</v>
      </c>
      <c r="X75" s="5">
        <f>COUNTIFS(Data[gen_e],Both[[#This Row],[Genus]],Data[sp_e],Both[[#This Row],[Species]],Data[k],Both[[#This Row],[k]])</f>
        <v>50</v>
      </c>
      <c r="Y75" s="15">
        <f>COUNTIFS(Data[gen_e],Both[[#This Row],[Genus]],Data[sp_e],Both[[#This Row],[Species]],Data[match_b],Both[[#Headers],[+]],Data[k],Both[[#This Row],[k]])/Both[[#This Row],[n]]</f>
        <v>0.82</v>
      </c>
      <c r="Z75" s="15">
        <f>COUNTIFS(Data[gen_e],Both[[#This Row],[Genus]],Data[sp_e],Both[[#This Row],[Species]],Data[match_b],Both[[#Headers],[/]],Data[k],Both[[#This Row],[k]])/Both[[#This Row],[n]]</f>
        <v>0</v>
      </c>
      <c r="AA75" s="15">
        <f>COUNTIFS(Data[gen_e],Both[[#This Row],[Genus]],Data[sp_e],Both[[#This Row],[Species]],Data[match_b],Both[[#Headers],[o]],Data[k],Both[[#This Row],[k]])/Both[[#This Row],[n]]</f>
        <v>0.06</v>
      </c>
      <c r="AB75" s="15">
        <f>COUNTIFS(Data[gen_e],Both[[#This Row],[Genus]],Data[sp_e],Both[[#This Row],[Species]],Data[match_b],Both[[#Headers],[oo]],Data[k],Both[[#This Row],[k]])/Both[[#This Row],[n]]</f>
        <v>0.12</v>
      </c>
      <c r="AC75" s="15">
        <f>COUNTIFS(Data[gen_e],Both[[#This Row],[Genus]],Data[sp_e],Both[[#This Row],[Species]],Data[match_b],Both[[#Headers],[-]],Data[k],Both[[#This Row],[k]])/Both[[#This Row],[n]]</f>
        <v>0</v>
      </c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</row>
    <row r="76" spans="2:42" s="18" customFormat="1" x14ac:dyDescent="0.25">
      <c r="B76" s="26" t="s">
        <v>155</v>
      </c>
      <c r="C76" s="2" t="s">
        <v>26</v>
      </c>
      <c r="D76" s="2" t="s">
        <v>29</v>
      </c>
      <c r="E76" s="5">
        <f>COUNTIFS(Data[gen_e],Species[[#This Row],[Genus]],Data[sp_e],Species[[#This Row],[Species]],Data[k],Species[[#This Row],[k]])</f>
        <v>9</v>
      </c>
      <c r="F76" s="15">
        <f>COUNTIFS(Data[gen_e],Species[[#This Row],[Genus]],Data[sp_e],Species[[#This Row],[Species]],Data[match_s],Species[[#Headers],[+]],Data[k],Species[[#This Row],[k]])/Species[[#This Row],[n]]</f>
        <v>0</v>
      </c>
      <c r="G76" s="33">
        <f>COUNTIFS(Data[gen_e],Species[[#This Row],[Genus]],Data[sp_e],Species[[#This Row],[Species]],Data[match_s],Species[[#Headers],[/]],Data[k],Species[[#This Row],[k]])/Species[[#This Row],[n]]</f>
        <v>0</v>
      </c>
      <c r="H76" s="15">
        <f>COUNTIFS(Data[gen_e],Species[[#This Row],[Genus]],Data[sp_e],Species[[#This Row],[Species]],Data[match_s],Species[[#Headers],[o]],Data[k],Species[[#This Row],[k]])/Species[[#This Row],[n]]</f>
        <v>0.22222222222222221</v>
      </c>
      <c r="I76" s="15">
        <f>COUNTIFS(Data[gen_e],Species[[#This Row],[Genus]],Data[sp_e],Species[[#This Row],[Species]],Data[match_s],Species[[#Headers],[-]],Data[k],Species[[#This Row],[k]])/Species[[#This Row],[n]]</f>
        <v>0.77777777777777779</v>
      </c>
      <c r="U76" s="14">
        <v>10</v>
      </c>
      <c r="V76" s="2" t="s">
        <v>13</v>
      </c>
      <c r="W76" s="2" t="s">
        <v>36</v>
      </c>
      <c r="X76" s="5">
        <f>COUNTIFS(Data[gen_e],Both[[#This Row],[Genus]],Data[sp_e],Both[[#This Row],[Species]],Data[k],Both[[#This Row],[k]])</f>
        <v>50</v>
      </c>
      <c r="Y76" s="15">
        <f>COUNTIFS(Data[gen_e],Both[[#This Row],[Genus]],Data[sp_e],Both[[#This Row],[Species]],Data[match_b],Both[[#Headers],[+]],Data[k],Both[[#This Row],[k]])/Both[[#This Row],[n]]</f>
        <v>0.86</v>
      </c>
      <c r="Z76" s="15">
        <f>COUNTIFS(Data[gen_e],Both[[#This Row],[Genus]],Data[sp_e],Both[[#This Row],[Species]],Data[match_b],Both[[#Headers],[/]],Data[k],Both[[#This Row],[k]])/Both[[#This Row],[n]]</f>
        <v>0</v>
      </c>
      <c r="AA76" s="15">
        <f>COUNTIFS(Data[gen_e],Both[[#This Row],[Genus]],Data[sp_e],Both[[#This Row],[Species]],Data[match_b],Both[[#Headers],[o]],Data[k],Both[[#This Row],[k]])/Both[[#This Row],[n]]</f>
        <v>0.14000000000000001</v>
      </c>
      <c r="AB76" s="15">
        <f>COUNTIFS(Data[gen_e],Both[[#This Row],[Genus]],Data[sp_e],Both[[#This Row],[Species]],Data[match_b],Both[[#Headers],[oo]],Data[k],Both[[#This Row],[k]])/Both[[#This Row],[n]]</f>
        <v>0</v>
      </c>
      <c r="AC76" s="15">
        <f>COUNTIFS(Data[gen_e],Both[[#This Row],[Genus]],Data[sp_e],Both[[#This Row],[Species]],Data[match_b],Both[[#Headers],[-]],Data[k],Both[[#This Row],[k]])/Both[[#This Row],[n]]</f>
        <v>0</v>
      </c>
    </row>
    <row r="77" spans="2:42" s="18" customFormat="1" x14ac:dyDescent="0.25">
      <c r="B77" s="26" t="s">
        <v>155</v>
      </c>
      <c r="C77" s="2" t="s">
        <v>26</v>
      </c>
      <c r="D77" s="2" t="s">
        <v>27</v>
      </c>
      <c r="E77" s="5">
        <f>COUNTIFS(Data[gen_e],Species[[#This Row],[Genus]],Data[sp_e],Species[[#This Row],[Species]],Data[k],Species[[#This Row],[k]])</f>
        <v>35</v>
      </c>
      <c r="F77" s="15">
        <f>COUNTIFS(Data[gen_e],Species[[#This Row],[Genus]],Data[sp_e],Species[[#This Row],[Species]],Data[match_s],Species[[#Headers],[+]],Data[k],Species[[#This Row],[k]])/Species[[#This Row],[n]]</f>
        <v>0.94285714285714284</v>
      </c>
      <c r="G77" s="33">
        <f>COUNTIFS(Data[gen_e],Species[[#This Row],[Genus]],Data[sp_e],Species[[#This Row],[Species]],Data[match_s],Species[[#Headers],[/]],Data[k],Species[[#This Row],[k]])/Species[[#This Row],[n]]</f>
        <v>0</v>
      </c>
      <c r="H77" s="15">
        <f>COUNTIFS(Data[gen_e],Species[[#This Row],[Genus]],Data[sp_e],Species[[#This Row],[Species]],Data[match_s],Species[[#Headers],[o]],Data[k],Species[[#This Row],[k]])/Species[[#This Row],[n]]</f>
        <v>5.7142857142857141E-2</v>
      </c>
      <c r="I77" s="15">
        <f>COUNTIFS(Data[gen_e],Species[[#This Row],[Genus]],Data[sp_e],Species[[#This Row],[Species]],Data[match_s],Species[[#Headers],[-]],Data[k],Species[[#This Row],[k]])/Species[[#This Row],[n]]</f>
        <v>0</v>
      </c>
      <c r="U77" s="14">
        <v>10</v>
      </c>
      <c r="V77" s="2" t="s">
        <v>13</v>
      </c>
      <c r="W77" s="2" t="s">
        <v>37</v>
      </c>
      <c r="X77" s="5">
        <f>COUNTIFS(Data[gen_e],Both[[#This Row],[Genus]],Data[sp_e],Both[[#This Row],[Species]],Data[k],Both[[#This Row],[k]])</f>
        <v>26</v>
      </c>
      <c r="Y77" s="15">
        <f>COUNTIFS(Data[gen_e],Both[[#This Row],[Genus]],Data[sp_e],Both[[#This Row],[Species]],Data[match_b],Both[[#Headers],[+]],Data[k],Both[[#This Row],[k]])/Both[[#This Row],[n]]</f>
        <v>0.80769230769230771</v>
      </c>
      <c r="Z77" s="15">
        <f>COUNTIFS(Data[gen_e],Both[[#This Row],[Genus]],Data[sp_e],Both[[#This Row],[Species]],Data[match_b],Both[[#Headers],[/]],Data[k],Both[[#This Row],[k]])/Both[[#This Row],[n]]</f>
        <v>0</v>
      </c>
      <c r="AA77" s="15">
        <f>COUNTIFS(Data[gen_e],Both[[#This Row],[Genus]],Data[sp_e],Both[[#This Row],[Species]],Data[match_b],Both[[#Headers],[o]],Data[k],Both[[#This Row],[k]])/Both[[#This Row],[n]]</f>
        <v>0</v>
      </c>
      <c r="AB77" s="15">
        <f>COUNTIFS(Data[gen_e],Both[[#This Row],[Genus]],Data[sp_e],Both[[#This Row],[Species]],Data[match_b],Both[[#Headers],[oo]],Data[k],Both[[#This Row],[k]])/Both[[#This Row],[n]]</f>
        <v>0.15384615384615385</v>
      </c>
      <c r="AC77" s="15">
        <f>COUNTIFS(Data[gen_e],Both[[#This Row],[Genus]],Data[sp_e],Both[[#This Row],[Species]],Data[match_b],Both[[#Headers],[-]],Data[k],Both[[#This Row],[k]])/Both[[#This Row],[n]]</f>
        <v>3.8461538461538464E-2</v>
      </c>
    </row>
    <row r="78" spans="2:42" s="18" customFormat="1" x14ac:dyDescent="0.25">
      <c r="B78" s="26" t="s">
        <v>155</v>
      </c>
      <c r="C78" s="2" t="s">
        <v>11</v>
      </c>
      <c r="D78" s="2" t="s">
        <v>12</v>
      </c>
      <c r="E78" s="5">
        <f>COUNTIFS(Data[gen_e],Species[[#This Row],[Genus]],Data[sp_e],Species[[#This Row],[Species]],Data[k],Species[[#This Row],[k]])</f>
        <v>50</v>
      </c>
      <c r="F78" s="15">
        <f>COUNTIFS(Data[gen_e],Species[[#This Row],[Genus]],Data[sp_e],Species[[#This Row],[Species]],Data[match_s],Species[[#Headers],[+]],Data[k],Species[[#This Row],[k]])/Species[[#This Row],[n]]</f>
        <v>0.9</v>
      </c>
      <c r="G78" s="33">
        <f>COUNTIFS(Data[gen_e],Species[[#This Row],[Genus]],Data[sp_e],Species[[#This Row],[Species]],Data[match_s],Species[[#Headers],[/]],Data[k],Species[[#This Row],[k]])/Species[[#This Row],[n]]</f>
        <v>0</v>
      </c>
      <c r="H78" s="15">
        <f>COUNTIFS(Data[gen_e],Species[[#This Row],[Genus]],Data[sp_e],Species[[#This Row],[Species]],Data[match_s],Species[[#Headers],[o]],Data[k],Species[[#This Row],[k]])/Species[[#This Row],[n]]</f>
        <v>0.1</v>
      </c>
      <c r="I78" s="15">
        <f>COUNTIFS(Data[gen_e],Species[[#This Row],[Genus]],Data[sp_e],Species[[#This Row],[Species]],Data[match_s],Species[[#Headers],[-]],Data[k],Species[[#This Row],[k]])/Species[[#This Row],[n]]</f>
        <v>0</v>
      </c>
      <c r="U78" s="14">
        <v>10</v>
      </c>
      <c r="V78" s="2" t="s">
        <v>13</v>
      </c>
      <c r="W78" s="2" t="s">
        <v>31</v>
      </c>
      <c r="X78" s="5">
        <f>COUNTIFS(Data[gen_e],Both[[#This Row],[Genus]],Data[sp_e],Both[[#This Row],[Species]],Data[k],Both[[#This Row],[k]])</f>
        <v>50</v>
      </c>
      <c r="Y78" s="15">
        <f>COUNTIFS(Data[gen_e],Both[[#This Row],[Genus]],Data[sp_e],Both[[#This Row],[Species]],Data[match_b],Both[[#Headers],[+]],Data[k],Both[[#This Row],[k]])/Both[[#This Row],[n]]</f>
        <v>0.94</v>
      </c>
      <c r="Z78" s="15">
        <f>COUNTIFS(Data[gen_e],Both[[#This Row],[Genus]],Data[sp_e],Both[[#This Row],[Species]],Data[match_b],Both[[#Headers],[/]],Data[k],Both[[#This Row],[k]])/Both[[#This Row],[n]]</f>
        <v>0</v>
      </c>
      <c r="AA78" s="15">
        <f>COUNTIFS(Data[gen_e],Both[[#This Row],[Genus]],Data[sp_e],Both[[#This Row],[Species]],Data[match_b],Both[[#Headers],[o]],Data[k],Both[[#This Row],[k]])/Both[[#This Row],[n]]</f>
        <v>0.04</v>
      </c>
      <c r="AB78" s="15">
        <f>COUNTIFS(Data[gen_e],Both[[#This Row],[Genus]],Data[sp_e],Both[[#This Row],[Species]],Data[match_b],Both[[#Headers],[oo]],Data[k],Both[[#This Row],[k]])/Both[[#This Row],[n]]</f>
        <v>0.02</v>
      </c>
      <c r="AC78" s="15">
        <f>COUNTIFS(Data[gen_e],Both[[#This Row],[Genus]],Data[sp_e],Both[[#This Row],[Species]],Data[match_b],Both[[#Headers],[-]],Data[k],Both[[#This Row],[k]])/Both[[#This Row],[n]]</f>
        <v>0</v>
      </c>
    </row>
    <row r="79" spans="2:42" s="18" customFormat="1" x14ac:dyDescent="0.25">
      <c r="B79" s="26" t="s">
        <v>155</v>
      </c>
      <c r="C79" s="2" t="s">
        <v>11</v>
      </c>
      <c r="D79" s="2" t="s">
        <v>15</v>
      </c>
      <c r="E79" s="5">
        <f>COUNTIFS(Data[gen_e],Species[[#This Row],[Genus]],Data[sp_e],Species[[#This Row],[Species]],Data[k],Species[[#This Row],[k]])</f>
        <v>29</v>
      </c>
      <c r="F79" s="15">
        <f>COUNTIFS(Data[gen_e],Species[[#This Row],[Genus]],Data[sp_e],Species[[#This Row],[Species]],Data[match_s],Species[[#Headers],[+]],Data[k],Species[[#This Row],[k]])/Species[[#This Row],[n]]</f>
        <v>0.48275862068965519</v>
      </c>
      <c r="G79" s="33">
        <f>COUNTIFS(Data[gen_e],Species[[#This Row],[Genus]],Data[sp_e],Species[[#This Row],[Species]],Data[match_s],Species[[#Headers],[/]],Data[k],Species[[#This Row],[k]])/Species[[#This Row],[n]]</f>
        <v>0</v>
      </c>
      <c r="H79" s="15">
        <f>COUNTIFS(Data[gen_e],Species[[#This Row],[Genus]],Data[sp_e],Species[[#This Row],[Species]],Data[match_s],Species[[#Headers],[o]],Data[k],Species[[#This Row],[k]])/Species[[#This Row],[n]]</f>
        <v>0.48275862068965519</v>
      </c>
      <c r="I79" s="15">
        <f>COUNTIFS(Data[gen_e],Species[[#This Row],[Genus]],Data[sp_e],Species[[#This Row],[Species]],Data[match_s],Species[[#Headers],[-]],Data[k],Species[[#This Row],[k]])/Species[[#This Row],[n]]</f>
        <v>3.4482758620689655E-2</v>
      </c>
      <c r="U79" s="14">
        <v>10</v>
      </c>
      <c r="V79" s="2" t="s">
        <v>13</v>
      </c>
      <c r="W79" s="2" t="s">
        <v>35</v>
      </c>
      <c r="X79" s="5">
        <f>COUNTIFS(Data[gen_e],Both[[#This Row],[Genus]],Data[sp_e],Both[[#This Row],[Species]],Data[k],Both[[#This Row],[k]])</f>
        <v>11</v>
      </c>
      <c r="Y79" s="15">
        <f>COUNTIFS(Data[gen_e],Both[[#This Row],[Genus]],Data[sp_e],Both[[#This Row],[Species]],Data[match_b],Both[[#Headers],[+]],Data[k],Both[[#This Row],[k]])/Both[[#This Row],[n]]</f>
        <v>0</v>
      </c>
      <c r="Z79" s="15">
        <f>COUNTIFS(Data[gen_e],Both[[#This Row],[Genus]],Data[sp_e],Both[[#This Row],[Species]],Data[match_b],Both[[#Headers],[/]],Data[k],Both[[#This Row],[k]])/Both[[#This Row],[n]]</f>
        <v>9.0909090909090912E-2</v>
      </c>
      <c r="AA79" s="15">
        <f>COUNTIFS(Data[gen_e],Both[[#This Row],[Genus]],Data[sp_e],Both[[#This Row],[Species]],Data[match_b],Both[[#Headers],[o]],Data[k],Both[[#This Row],[k]])/Both[[#This Row],[n]]</f>
        <v>0.54545454545454541</v>
      </c>
      <c r="AB79" s="15">
        <f>COUNTIFS(Data[gen_e],Both[[#This Row],[Genus]],Data[sp_e],Both[[#This Row],[Species]],Data[match_b],Both[[#Headers],[oo]],Data[k],Both[[#This Row],[k]])/Both[[#This Row],[n]]</f>
        <v>9.0909090909090912E-2</v>
      </c>
      <c r="AC79" s="15">
        <f>COUNTIFS(Data[gen_e],Both[[#This Row],[Genus]],Data[sp_e],Both[[#This Row],[Species]],Data[match_b],Both[[#Headers],[-]],Data[k],Both[[#This Row],[k]])/Both[[#This Row],[n]]</f>
        <v>0.27272727272727271</v>
      </c>
    </row>
    <row r="80" spans="2:42" s="18" customFormat="1" x14ac:dyDescent="0.25">
      <c r="B80" s="26" t="s">
        <v>155</v>
      </c>
      <c r="C80" s="2" t="s">
        <v>11</v>
      </c>
      <c r="D80" s="2" t="s">
        <v>20</v>
      </c>
      <c r="E80" s="5">
        <f>COUNTIFS(Data[gen_e],Species[[#This Row],[Genus]],Data[sp_e],Species[[#This Row],[Species]],Data[k],Species[[#This Row],[k]])</f>
        <v>16</v>
      </c>
      <c r="F80" s="15">
        <f>COUNTIFS(Data[gen_e],Species[[#This Row],[Genus]],Data[sp_e],Species[[#This Row],[Species]],Data[match_s],Species[[#Headers],[+]],Data[k],Species[[#This Row],[k]])/Species[[#This Row],[n]]</f>
        <v>0.875</v>
      </c>
      <c r="G80" s="33">
        <f>COUNTIFS(Data[gen_e],Species[[#This Row],[Genus]],Data[sp_e],Species[[#This Row],[Species]],Data[match_s],Species[[#Headers],[/]],Data[k],Species[[#This Row],[k]])/Species[[#This Row],[n]]</f>
        <v>0</v>
      </c>
      <c r="H80" s="15">
        <f>COUNTIFS(Data[gen_e],Species[[#This Row],[Genus]],Data[sp_e],Species[[#This Row],[Species]],Data[match_s],Species[[#Headers],[o]],Data[k],Species[[#This Row],[k]])/Species[[#This Row],[n]]</f>
        <v>0.125</v>
      </c>
      <c r="I80" s="15">
        <f>COUNTIFS(Data[gen_e],Species[[#This Row],[Genus]],Data[sp_e],Species[[#This Row],[Species]],Data[match_s],Species[[#Headers],[-]],Data[k],Species[[#This Row],[k]])/Species[[#This Row],[n]]</f>
        <v>0</v>
      </c>
      <c r="U80" s="14">
        <v>10</v>
      </c>
      <c r="V80" s="2" t="s">
        <v>13</v>
      </c>
      <c r="W80" s="2" t="s">
        <v>30</v>
      </c>
      <c r="X80" s="5">
        <f>COUNTIFS(Data[gen_e],Both[[#This Row],[Genus]],Data[sp_e],Both[[#This Row],[Species]],Data[k],Both[[#This Row],[k]])</f>
        <v>50</v>
      </c>
      <c r="Y80" s="15">
        <f>COUNTIFS(Data[gen_e],Both[[#This Row],[Genus]],Data[sp_e],Both[[#This Row],[Species]],Data[match_b],Both[[#Headers],[+]],Data[k],Both[[#This Row],[k]])/Both[[#This Row],[n]]</f>
        <v>0.9</v>
      </c>
      <c r="Z80" s="15">
        <f>COUNTIFS(Data[gen_e],Both[[#This Row],[Genus]],Data[sp_e],Both[[#This Row],[Species]],Data[match_b],Both[[#Headers],[/]],Data[k],Both[[#This Row],[k]])/Both[[#This Row],[n]]</f>
        <v>0.02</v>
      </c>
      <c r="AA80" s="15">
        <f>COUNTIFS(Data[gen_e],Both[[#This Row],[Genus]],Data[sp_e],Both[[#This Row],[Species]],Data[match_b],Both[[#Headers],[o]],Data[k],Both[[#This Row],[k]])/Both[[#This Row],[n]]</f>
        <v>0.08</v>
      </c>
      <c r="AB80" s="15">
        <f>COUNTIFS(Data[gen_e],Both[[#This Row],[Genus]],Data[sp_e],Both[[#This Row],[Species]],Data[match_b],Both[[#Headers],[oo]],Data[k],Both[[#This Row],[k]])/Both[[#This Row],[n]]</f>
        <v>0</v>
      </c>
      <c r="AC80" s="15">
        <f>COUNTIFS(Data[gen_e],Both[[#This Row],[Genus]],Data[sp_e],Both[[#This Row],[Species]],Data[match_b],Both[[#Headers],[-]],Data[k],Both[[#This Row],[k]])/Both[[#This Row],[n]]</f>
        <v>0</v>
      </c>
    </row>
    <row r="81" spans="2:29" s="18" customFormat="1" x14ac:dyDescent="0.25">
      <c r="B81" s="26" t="s">
        <v>155</v>
      </c>
      <c r="C81" s="2" t="s">
        <v>11</v>
      </c>
      <c r="D81" s="2" t="s">
        <v>16</v>
      </c>
      <c r="E81" s="5">
        <f>COUNTIFS(Data[gen_e],Species[[#This Row],[Genus]],Data[sp_e],Species[[#This Row],[Species]],Data[k],Species[[#This Row],[k]])</f>
        <v>43</v>
      </c>
      <c r="F81" s="15">
        <f>COUNTIFS(Data[gen_e],Species[[#This Row],[Genus]],Data[sp_e],Species[[#This Row],[Species]],Data[match_s],Species[[#Headers],[+]],Data[k],Species[[#This Row],[k]])/Species[[#This Row],[n]]</f>
        <v>0.88372093023255816</v>
      </c>
      <c r="G81" s="33">
        <f>COUNTIFS(Data[gen_e],Species[[#This Row],[Genus]],Data[sp_e],Species[[#This Row],[Species]],Data[match_s],Species[[#Headers],[/]],Data[k],Species[[#This Row],[k]])/Species[[#This Row],[n]]</f>
        <v>0</v>
      </c>
      <c r="H81" s="15">
        <f>COUNTIFS(Data[gen_e],Species[[#This Row],[Genus]],Data[sp_e],Species[[#This Row],[Species]],Data[match_s],Species[[#Headers],[o]],Data[k],Species[[#This Row],[k]])/Species[[#This Row],[n]]</f>
        <v>0.11627906976744186</v>
      </c>
      <c r="I81" s="15">
        <f>COUNTIFS(Data[gen_e],Species[[#This Row],[Genus]],Data[sp_e],Species[[#This Row],[Species]],Data[match_s],Species[[#Headers],[-]],Data[k],Species[[#This Row],[k]])/Species[[#This Row],[n]]</f>
        <v>0</v>
      </c>
      <c r="U81" s="14">
        <v>10</v>
      </c>
      <c r="V81" s="2" t="s">
        <v>13</v>
      </c>
      <c r="W81" s="2" t="s">
        <v>33</v>
      </c>
      <c r="X81" s="5">
        <f>COUNTIFS(Data[gen_e],Both[[#This Row],[Genus]],Data[sp_e],Both[[#This Row],[Species]],Data[k],Both[[#This Row],[k]])</f>
        <v>24</v>
      </c>
      <c r="Y81" s="15">
        <f>COUNTIFS(Data[gen_e],Both[[#This Row],[Genus]],Data[sp_e],Both[[#This Row],[Species]],Data[match_b],Both[[#Headers],[+]],Data[k],Both[[#This Row],[k]])/Both[[#This Row],[n]]</f>
        <v>0.75</v>
      </c>
      <c r="Z81" s="15">
        <f>COUNTIFS(Data[gen_e],Both[[#This Row],[Genus]],Data[sp_e],Both[[#This Row],[Species]],Data[match_b],Both[[#Headers],[/]],Data[k],Both[[#This Row],[k]])/Both[[#This Row],[n]]</f>
        <v>0.125</v>
      </c>
      <c r="AA81" s="15">
        <f>COUNTIFS(Data[gen_e],Both[[#This Row],[Genus]],Data[sp_e],Both[[#This Row],[Species]],Data[match_b],Both[[#Headers],[o]],Data[k],Both[[#This Row],[k]])/Both[[#This Row],[n]]</f>
        <v>4.1666666666666664E-2</v>
      </c>
      <c r="AB81" s="15">
        <f>COUNTIFS(Data[gen_e],Both[[#This Row],[Genus]],Data[sp_e],Both[[#This Row],[Species]],Data[match_b],Both[[#Headers],[oo]],Data[k],Both[[#This Row],[k]])/Both[[#This Row],[n]]</f>
        <v>4.1666666666666664E-2</v>
      </c>
      <c r="AC81" s="15">
        <f>COUNTIFS(Data[gen_e],Both[[#This Row],[Genus]],Data[sp_e],Both[[#This Row],[Species]],Data[match_b],Both[[#Headers],[-]],Data[k],Both[[#This Row],[k]])/Both[[#This Row],[n]]</f>
        <v>4.1666666666666664E-2</v>
      </c>
    </row>
    <row r="82" spans="2:29" s="18" customFormat="1" x14ac:dyDescent="0.25">
      <c r="B82" s="26" t="s">
        <v>155</v>
      </c>
      <c r="C82" s="2" t="s">
        <v>11</v>
      </c>
      <c r="D82" s="2" t="s">
        <v>18</v>
      </c>
      <c r="E82" s="5">
        <f>COUNTIFS(Data[gen_e],Species[[#This Row],[Genus]],Data[sp_e],Species[[#This Row],[Species]],Data[k],Species[[#This Row],[k]])</f>
        <v>50</v>
      </c>
      <c r="F82" s="15">
        <f>COUNTIFS(Data[gen_e],Species[[#This Row],[Genus]],Data[sp_e],Species[[#This Row],[Species]],Data[match_s],Species[[#Headers],[+]],Data[k],Species[[#This Row],[k]])/Species[[#This Row],[n]]</f>
        <v>1</v>
      </c>
      <c r="G82" s="33">
        <f>COUNTIFS(Data[gen_e],Species[[#This Row],[Genus]],Data[sp_e],Species[[#This Row],[Species]],Data[match_s],Species[[#Headers],[/]],Data[k],Species[[#This Row],[k]])/Species[[#This Row],[n]]</f>
        <v>0</v>
      </c>
      <c r="H82" s="15">
        <f>COUNTIFS(Data[gen_e],Species[[#This Row],[Genus]],Data[sp_e],Species[[#This Row],[Species]],Data[match_s],Species[[#Headers],[o]],Data[k],Species[[#This Row],[k]])/Species[[#This Row],[n]]</f>
        <v>0</v>
      </c>
      <c r="I82" s="15">
        <f>COUNTIFS(Data[gen_e],Species[[#This Row],[Genus]],Data[sp_e],Species[[#This Row],[Species]],Data[match_s],Species[[#Headers],[-]],Data[k],Species[[#This Row],[k]])/Species[[#This Row],[n]]</f>
        <v>0</v>
      </c>
      <c r="U82" s="14">
        <v>10</v>
      </c>
      <c r="V82" s="2" t="s">
        <v>13</v>
      </c>
      <c r="W82" s="2" t="s">
        <v>34</v>
      </c>
      <c r="X82" s="5">
        <f>COUNTIFS(Data[gen_e],Both[[#This Row],[Genus]],Data[sp_e],Both[[#This Row],[Species]],Data[k],Both[[#This Row],[k]])</f>
        <v>27</v>
      </c>
      <c r="Y82" s="15">
        <f>COUNTIFS(Data[gen_e],Both[[#This Row],[Genus]],Data[sp_e],Both[[#This Row],[Species]],Data[match_b],Both[[#Headers],[+]],Data[k],Both[[#This Row],[k]])/Both[[#This Row],[n]]</f>
        <v>0.33333333333333331</v>
      </c>
      <c r="Z82" s="15">
        <f>COUNTIFS(Data[gen_e],Both[[#This Row],[Genus]],Data[sp_e],Both[[#This Row],[Species]],Data[match_b],Both[[#Headers],[/]],Data[k],Both[[#This Row],[k]])/Both[[#This Row],[n]]</f>
        <v>3.7037037037037035E-2</v>
      </c>
      <c r="AA82" s="15">
        <f>COUNTIFS(Data[gen_e],Both[[#This Row],[Genus]],Data[sp_e],Both[[#This Row],[Species]],Data[match_b],Both[[#Headers],[o]],Data[k],Both[[#This Row],[k]])/Both[[#This Row],[n]]</f>
        <v>0.29629629629629628</v>
      </c>
      <c r="AB82" s="15">
        <f>COUNTIFS(Data[gen_e],Both[[#This Row],[Genus]],Data[sp_e],Both[[#This Row],[Species]],Data[match_b],Both[[#Headers],[oo]],Data[k],Both[[#This Row],[k]])/Both[[#This Row],[n]]</f>
        <v>0.14814814814814814</v>
      </c>
      <c r="AC82" s="15">
        <f>COUNTIFS(Data[gen_e],Both[[#This Row],[Genus]],Data[sp_e],Both[[#This Row],[Species]],Data[match_b],Both[[#Headers],[-]],Data[k],Both[[#This Row],[k]])/Both[[#This Row],[n]]</f>
        <v>0.18518518518518517</v>
      </c>
    </row>
    <row r="83" spans="2:29" s="18" customFormat="1" x14ac:dyDescent="0.25">
      <c r="B83" s="26" t="s">
        <v>155</v>
      </c>
      <c r="C83" s="2" t="s">
        <v>13</v>
      </c>
      <c r="D83" s="2" t="s">
        <v>39</v>
      </c>
      <c r="E83" s="5">
        <f>COUNTIFS(Data[gen_e],Species[[#This Row],[Genus]],Data[sp_e],Species[[#This Row],[Species]],Data[k],Species[[#This Row],[k]])</f>
        <v>50</v>
      </c>
      <c r="F83" s="15">
        <f>COUNTIFS(Data[gen_e],Species[[#This Row],[Genus]],Data[sp_e],Species[[#This Row],[Species]],Data[match_s],Species[[#Headers],[+]],Data[k],Species[[#This Row],[k]])/Species[[#This Row],[n]]</f>
        <v>0.92</v>
      </c>
      <c r="G83" s="33">
        <f>COUNTIFS(Data[gen_e],Species[[#This Row],[Genus]],Data[sp_e],Species[[#This Row],[Species]],Data[match_s],Species[[#Headers],[/]],Data[k],Species[[#This Row],[k]])/Species[[#This Row],[n]]</f>
        <v>0.04</v>
      </c>
      <c r="H83" s="15">
        <f>COUNTIFS(Data[gen_e],Species[[#This Row],[Genus]],Data[sp_e],Species[[#This Row],[Species]],Data[match_s],Species[[#Headers],[o]],Data[k],Species[[#This Row],[k]])/Species[[#This Row],[n]]</f>
        <v>0.04</v>
      </c>
      <c r="I83" s="15">
        <f>COUNTIFS(Data[gen_e],Species[[#This Row],[Genus]],Data[sp_e],Species[[#This Row],[Species]],Data[match_s],Species[[#Headers],[-]],Data[k],Species[[#This Row],[k]])/Species[[#This Row],[n]]</f>
        <v>0</v>
      </c>
      <c r="U83" s="14">
        <v>10</v>
      </c>
      <c r="V83" s="2" t="s">
        <v>13</v>
      </c>
      <c r="W83" s="2" t="s">
        <v>32</v>
      </c>
      <c r="X83" s="5">
        <f>COUNTIFS(Data[gen_e],Both[[#This Row],[Genus]],Data[sp_e],Both[[#This Row],[Species]],Data[k],Both[[#This Row],[k]])</f>
        <v>50</v>
      </c>
      <c r="Y83" s="15">
        <f>COUNTIFS(Data[gen_e],Both[[#This Row],[Genus]],Data[sp_e],Both[[#This Row],[Species]],Data[match_b],Both[[#Headers],[+]],Data[k],Both[[#This Row],[k]])/Both[[#This Row],[n]]</f>
        <v>0.6</v>
      </c>
      <c r="Z83" s="15">
        <f>COUNTIFS(Data[gen_e],Both[[#This Row],[Genus]],Data[sp_e],Both[[#This Row],[Species]],Data[match_b],Both[[#Headers],[/]],Data[k],Both[[#This Row],[k]])/Both[[#This Row],[n]]</f>
        <v>0</v>
      </c>
      <c r="AA83" s="15">
        <f>COUNTIFS(Data[gen_e],Both[[#This Row],[Genus]],Data[sp_e],Both[[#This Row],[Species]],Data[match_b],Both[[#Headers],[o]],Data[k],Both[[#This Row],[k]])/Both[[#This Row],[n]]</f>
        <v>0.28000000000000003</v>
      </c>
      <c r="AB83" s="15">
        <f>COUNTIFS(Data[gen_e],Both[[#This Row],[Genus]],Data[sp_e],Both[[#This Row],[Species]],Data[match_b],Both[[#Headers],[oo]],Data[k],Both[[#This Row],[k]])/Both[[#This Row],[n]]</f>
        <v>0.1</v>
      </c>
      <c r="AC83" s="15">
        <f>COUNTIFS(Data[gen_e],Both[[#This Row],[Genus]],Data[sp_e],Both[[#This Row],[Species]],Data[match_b],Both[[#Headers],[-]],Data[k],Both[[#This Row],[k]])/Both[[#This Row],[n]]</f>
        <v>0.02</v>
      </c>
    </row>
    <row r="84" spans="2:29" s="18" customFormat="1" x14ac:dyDescent="0.25">
      <c r="B84" s="26" t="s">
        <v>155</v>
      </c>
      <c r="C84" s="2" t="s">
        <v>13</v>
      </c>
      <c r="D84" s="2" t="s">
        <v>36</v>
      </c>
      <c r="E84" s="5">
        <f>COUNTIFS(Data[gen_e],Species[[#This Row],[Genus]],Data[sp_e],Species[[#This Row],[Species]],Data[k],Species[[#This Row],[k]])</f>
        <v>50</v>
      </c>
      <c r="F84" s="15">
        <f>COUNTIFS(Data[gen_e],Species[[#This Row],[Genus]],Data[sp_e],Species[[#This Row],[Species]],Data[match_s],Species[[#Headers],[+]],Data[k],Species[[#This Row],[k]])/Species[[#This Row],[n]]</f>
        <v>0.9</v>
      </c>
      <c r="G84" s="33">
        <f>COUNTIFS(Data[gen_e],Species[[#This Row],[Genus]],Data[sp_e],Species[[#This Row],[Species]],Data[match_s],Species[[#Headers],[/]],Data[k],Species[[#This Row],[k]])/Species[[#This Row],[n]]</f>
        <v>0</v>
      </c>
      <c r="H84" s="15">
        <f>COUNTIFS(Data[gen_e],Species[[#This Row],[Genus]],Data[sp_e],Species[[#This Row],[Species]],Data[match_s],Species[[#Headers],[o]],Data[k],Species[[#This Row],[k]])/Species[[#This Row],[n]]</f>
        <v>0.1</v>
      </c>
      <c r="I84" s="15">
        <f>COUNTIFS(Data[gen_e],Species[[#This Row],[Genus]],Data[sp_e],Species[[#This Row],[Species]],Data[match_s],Species[[#Headers],[-]],Data[k],Species[[#This Row],[k]])/Species[[#This Row],[n]]</f>
        <v>0</v>
      </c>
      <c r="U84" s="14">
        <v>10</v>
      </c>
      <c r="V84" s="2" t="s">
        <v>0</v>
      </c>
      <c r="W84" s="2" t="s">
        <v>2</v>
      </c>
      <c r="X84" s="5">
        <f>COUNTIFS(Data[gen_e],Both[[#This Row],[Genus]],Data[sp_e],Both[[#This Row],[Species]],Data[k],Both[[#This Row],[k]])</f>
        <v>22</v>
      </c>
      <c r="Y84" s="15">
        <f>COUNTIFS(Data[gen_e],Both[[#This Row],[Genus]],Data[sp_e],Both[[#This Row],[Species]],Data[match_b],Both[[#Headers],[+]],Data[k],Both[[#This Row],[k]])/Both[[#This Row],[n]]</f>
        <v>0.40909090909090912</v>
      </c>
      <c r="Z84" s="15">
        <f>COUNTIFS(Data[gen_e],Both[[#This Row],[Genus]],Data[sp_e],Both[[#This Row],[Species]],Data[match_b],Both[[#Headers],[/]],Data[k],Both[[#This Row],[k]])/Both[[#This Row],[n]]</f>
        <v>0</v>
      </c>
      <c r="AA84" s="15">
        <f>COUNTIFS(Data[gen_e],Both[[#This Row],[Genus]],Data[sp_e],Both[[#This Row],[Species]],Data[match_b],Both[[#Headers],[o]],Data[k],Both[[#This Row],[k]])/Both[[#This Row],[n]]</f>
        <v>0</v>
      </c>
      <c r="AB84" s="15">
        <f>COUNTIFS(Data[gen_e],Both[[#This Row],[Genus]],Data[sp_e],Both[[#This Row],[Species]],Data[match_b],Both[[#Headers],[oo]],Data[k],Both[[#This Row],[k]])/Both[[#This Row],[n]]</f>
        <v>0.54545454545454541</v>
      </c>
      <c r="AC84" s="15">
        <f>COUNTIFS(Data[gen_e],Both[[#This Row],[Genus]],Data[sp_e],Both[[#This Row],[Species]],Data[match_b],Both[[#Headers],[-]],Data[k],Both[[#This Row],[k]])/Both[[#This Row],[n]]</f>
        <v>4.5454545454545456E-2</v>
      </c>
    </row>
    <row r="85" spans="2:29" x14ac:dyDescent="0.25">
      <c r="B85" s="4" t="s">
        <v>155</v>
      </c>
      <c r="C85" s="2" t="s">
        <v>13</v>
      </c>
      <c r="D85" s="2" t="s">
        <v>152</v>
      </c>
      <c r="E85" s="5">
        <f>COUNTIFS(Data[gen_e],Species[[#This Row],[Genus]],Data[sp_e],Species[[#This Row],[Species]],Data[k],Species[[#This Row],[k]])</f>
        <v>76</v>
      </c>
      <c r="F85" s="6">
        <f>COUNTIFS(Data[gen_e],Species[[#This Row],[Genus]],Data[sp_e],Species[[#This Row],[Species]],Data[match_s],Species[[#Headers],[+]],Data[k],Species[[#This Row],[k]])/Species[[#This Row],[n]]</f>
        <v>0.92105263157894735</v>
      </c>
      <c r="G85" s="33">
        <f>COUNTIFS(Data[gen_e],Species[[#This Row],[Genus]],Data[sp_e],Species[[#This Row],[Species]],Data[match_s],Species[[#Headers],[/]],Data[k],Species[[#This Row],[k]])/Species[[#This Row],[n]]</f>
        <v>0</v>
      </c>
      <c r="H85" s="6">
        <f>COUNTIFS(Data[gen_e],Species[[#This Row],[Genus]],Data[sp_e],Species[[#This Row],[Species]],Data[match_s],Species[[#Headers],[o]],Data[k],Species[[#This Row],[k]])/Species[[#This Row],[n]]</f>
        <v>7.8947368421052627E-2</v>
      </c>
      <c r="I85" s="6">
        <f>COUNTIFS(Data[gen_e],Species[[#This Row],[Genus]],Data[sp_e],Species[[#This Row],[Species]],Data[match_s],Species[[#Headers],[-]],Data[k],Species[[#This Row],[k]])/Species[[#This Row],[n]]</f>
        <v>0</v>
      </c>
      <c r="U85" s="26" t="s">
        <v>155</v>
      </c>
      <c r="V85" s="2" t="s">
        <v>26</v>
      </c>
      <c r="W85" s="2" t="s">
        <v>29</v>
      </c>
      <c r="X85" s="5">
        <f>COUNTIFS(Data[gen_e],Both[[#This Row],[Genus]],Data[sp_e],Both[[#This Row],[Species]],Data[k],Both[[#This Row],[k]])</f>
        <v>9</v>
      </c>
      <c r="Y85" s="15">
        <f>COUNTIFS(Data[gen_e],Both[[#This Row],[Genus]],Data[sp_e],Both[[#This Row],[Species]],Data[match_b],Both[[#Headers],[+]],Data[k],Both[[#This Row],[k]])/Both[[#This Row],[n]]</f>
        <v>0</v>
      </c>
      <c r="Z85" s="15">
        <f>COUNTIFS(Data[gen_e],Both[[#This Row],[Genus]],Data[sp_e],Both[[#This Row],[Species]],Data[match_b],Both[[#Headers],[/]],Data[k],Both[[#This Row],[k]])/Both[[#This Row],[n]]</f>
        <v>0</v>
      </c>
      <c r="AA85" s="15">
        <f>COUNTIFS(Data[gen_e],Both[[#This Row],[Genus]],Data[sp_e],Both[[#This Row],[Species]],Data[match_b],Both[[#Headers],[o]],Data[k],Both[[#This Row],[k]])/Both[[#This Row],[n]]</f>
        <v>0</v>
      </c>
      <c r="AB85" s="15">
        <f>COUNTIFS(Data[gen_e],Both[[#This Row],[Genus]],Data[sp_e],Both[[#This Row],[Species]],Data[match_b],Both[[#Headers],[oo]],Data[k],Both[[#This Row],[k]])/Both[[#This Row],[n]]</f>
        <v>0.22222222222222221</v>
      </c>
      <c r="AC85" s="15">
        <f>COUNTIFS(Data[gen_e],Both[[#This Row],[Genus]],Data[sp_e],Both[[#This Row],[Species]],Data[match_b],Both[[#Headers],[-]],Data[k],Both[[#This Row],[k]])/Both[[#This Row],[n]]</f>
        <v>0.77777777777777779</v>
      </c>
    </row>
    <row r="86" spans="2:29" x14ac:dyDescent="0.25">
      <c r="B86" s="26" t="s">
        <v>155</v>
      </c>
      <c r="C86" s="2" t="s">
        <v>13</v>
      </c>
      <c r="D86" s="2" t="s">
        <v>30</v>
      </c>
      <c r="E86" s="5">
        <f>COUNTIFS(Data[gen_e],Species[[#This Row],[Genus]],Data[sp_e],Species[[#This Row],[Species]],Data[k],Species[[#This Row],[k]])</f>
        <v>50</v>
      </c>
      <c r="F86" s="15">
        <f>COUNTIFS(Data[gen_e],Species[[#This Row],[Genus]],Data[sp_e],Species[[#This Row],[Species]],Data[match_s],Species[[#Headers],[+]],Data[k],Species[[#This Row],[k]])/Species[[#This Row],[n]]</f>
        <v>0.92</v>
      </c>
      <c r="G86" s="33">
        <f>COUNTIFS(Data[gen_e],Species[[#This Row],[Genus]],Data[sp_e],Species[[#This Row],[Species]],Data[match_s],Species[[#Headers],[/]],Data[k],Species[[#This Row],[k]])/Species[[#This Row],[n]]</f>
        <v>0</v>
      </c>
      <c r="H86" s="15">
        <f>COUNTIFS(Data[gen_e],Species[[#This Row],[Genus]],Data[sp_e],Species[[#This Row],[Species]],Data[match_s],Species[[#Headers],[o]],Data[k],Species[[#This Row],[k]])/Species[[#This Row],[n]]</f>
        <v>0.08</v>
      </c>
      <c r="I86" s="15">
        <f>COUNTIFS(Data[gen_e],Species[[#This Row],[Genus]],Data[sp_e],Species[[#This Row],[Species]],Data[match_s],Species[[#Headers],[-]],Data[k],Species[[#This Row],[k]])/Species[[#This Row],[n]]</f>
        <v>0</v>
      </c>
      <c r="U86" s="26" t="s">
        <v>155</v>
      </c>
      <c r="V86" s="2" t="s">
        <v>26</v>
      </c>
      <c r="W86" s="2" t="s">
        <v>27</v>
      </c>
      <c r="X86" s="5">
        <f>COUNTIFS(Data[gen_e],Both[[#This Row],[Genus]],Data[sp_e],Both[[#This Row],[Species]],Data[k],Both[[#This Row],[k]])</f>
        <v>35</v>
      </c>
      <c r="Y86" s="15">
        <f>COUNTIFS(Data[gen_e],Both[[#This Row],[Genus]],Data[sp_e],Both[[#This Row],[Species]],Data[match_b],Both[[#Headers],[+]],Data[k],Both[[#This Row],[k]])/Both[[#This Row],[n]]</f>
        <v>0.82857142857142863</v>
      </c>
      <c r="Z86" s="15">
        <f>COUNTIFS(Data[gen_e],Both[[#This Row],[Genus]],Data[sp_e],Both[[#This Row],[Species]],Data[match_b],Both[[#Headers],[/]],Data[k],Both[[#This Row],[k]])/Both[[#This Row],[n]]</f>
        <v>0</v>
      </c>
      <c r="AA86" s="15">
        <f>COUNTIFS(Data[gen_e],Both[[#This Row],[Genus]],Data[sp_e],Both[[#This Row],[Species]],Data[match_b],Both[[#Headers],[o]],Data[k],Both[[#This Row],[k]])/Both[[#This Row],[n]]</f>
        <v>5.7142857142857141E-2</v>
      </c>
      <c r="AB86" s="15">
        <f>COUNTIFS(Data[gen_e],Both[[#This Row],[Genus]],Data[sp_e],Both[[#This Row],[Species]],Data[match_b],Both[[#Headers],[oo]],Data[k],Both[[#This Row],[k]])/Both[[#This Row],[n]]</f>
        <v>0.11428571428571428</v>
      </c>
      <c r="AC86" s="15">
        <f>COUNTIFS(Data[gen_e],Both[[#This Row],[Genus]],Data[sp_e],Both[[#This Row],[Species]],Data[match_b],Both[[#Headers],[-]],Data[k],Both[[#This Row],[k]])/Both[[#This Row],[n]]</f>
        <v>0</v>
      </c>
    </row>
    <row r="87" spans="2:29" x14ac:dyDescent="0.25">
      <c r="B87" s="26" t="s">
        <v>155</v>
      </c>
      <c r="C87" s="2" t="s">
        <v>13</v>
      </c>
      <c r="D87" s="2" t="s">
        <v>33</v>
      </c>
      <c r="E87" s="5">
        <f>COUNTIFS(Data[gen_e],Species[[#This Row],[Genus]],Data[sp_e],Species[[#This Row],[Species]],Data[k],Species[[#This Row],[k]])</f>
        <v>24</v>
      </c>
      <c r="F87" s="15">
        <f>COUNTIFS(Data[gen_e],Species[[#This Row],[Genus]],Data[sp_e],Species[[#This Row],[Species]],Data[match_s],Species[[#Headers],[+]],Data[k],Species[[#This Row],[k]])/Species[[#This Row],[n]]</f>
        <v>0.79166666666666663</v>
      </c>
      <c r="G87" s="33">
        <f>COUNTIFS(Data[gen_e],Species[[#This Row],[Genus]],Data[sp_e],Species[[#This Row],[Species]],Data[match_s],Species[[#Headers],[/]],Data[k],Species[[#This Row],[k]])/Species[[#This Row],[n]]</f>
        <v>4.1666666666666664E-2</v>
      </c>
      <c r="H87" s="15">
        <f>COUNTIFS(Data[gen_e],Species[[#This Row],[Genus]],Data[sp_e],Species[[#This Row],[Species]],Data[match_s],Species[[#Headers],[o]],Data[k],Species[[#This Row],[k]])/Species[[#This Row],[n]]</f>
        <v>4.1666666666666664E-2</v>
      </c>
      <c r="I87" s="15">
        <f>COUNTIFS(Data[gen_e],Species[[#This Row],[Genus]],Data[sp_e],Species[[#This Row],[Species]],Data[match_s],Species[[#Headers],[-]],Data[k],Species[[#This Row],[k]])/Species[[#This Row],[n]]</f>
        <v>0.125</v>
      </c>
      <c r="U87" s="9" t="s">
        <v>155</v>
      </c>
      <c r="V87" s="7" t="s">
        <v>22</v>
      </c>
      <c r="W87" s="2" t="s">
        <v>3</v>
      </c>
      <c r="X87" s="5">
        <f>COUNTIFS(Data[gen_e],Both[[#This Row],[Genus]],Data[sp_e],Both[[#This Row],[Species]],Data[k],Both[[#This Row],[k]])</f>
        <v>28</v>
      </c>
      <c r="Y87" s="6">
        <f>COUNTIFS(Data[gen_e],Both[[#This Row],[Genus]],Data[sp_e],Both[[#This Row],[Species]],Data[match_b],Both[[#Headers],[+]],Data[k],Both[[#This Row],[k]])/Both[[#This Row],[n]]</f>
        <v>0.8928571428571429</v>
      </c>
      <c r="Z87" s="6">
        <f>COUNTIFS(Data[gen_e],Both[[#This Row],[Genus]],Data[sp_e],Both[[#This Row],[Species]],Data[match_b],Both[[#Headers],[/]],Data[k],Both[[#This Row],[k]])/Both[[#This Row],[n]]</f>
        <v>0</v>
      </c>
      <c r="AA87" s="6">
        <f>COUNTIFS(Data[gen_e],Both[[#This Row],[Genus]],Data[sp_e],Both[[#This Row],[Species]],Data[match_b],Both[[#Headers],[o]],Data[k],Both[[#This Row],[k]])/Both[[#This Row],[n]]</f>
        <v>0</v>
      </c>
      <c r="AB87" s="6">
        <f>COUNTIFS(Data[gen_e],Both[[#This Row],[Genus]],Data[sp_e],Both[[#This Row],[Species]],Data[match_b],Both[[#Headers],[oo]],Data[k],Both[[#This Row],[k]])/Both[[#This Row],[n]]</f>
        <v>0.10714285714285714</v>
      </c>
      <c r="AC87" s="6">
        <f>COUNTIFS(Data[gen_e],Both[[#This Row],[Genus]],Data[sp_e],Both[[#This Row],[Species]],Data[match_b],Both[[#Headers],[-]],Data[k],Both[[#This Row],[k]])/Both[[#This Row],[n]]</f>
        <v>0</v>
      </c>
    </row>
    <row r="88" spans="2:29" x14ac:dyDescent="0.25">
      <c r="B88" s="26" t="s">
        <v>155</v>
      </c>
      <c r="C88" s="2" t="s">
        <v>13</v>
      </c>
      <c r="D88" s="2" t="s">
        <v>151</v>
      </c>
      <c r="E88" s="5">
        <f>COUNTIFS(Data[gen_e],Species[[#This Row],[Genus]],Data[sp_e],Species[[#This Row],[Species]],Data[k],Species[[#This Row],[k]])</f>
        <v>77</v>
      </c>
      <c r="F88" s="6">
        <f>COUNTIFS(Data[gen_e],Species[[#This Row],[Genus]],Data[sp_e],Species[[#This Row],[Species]],Data[match_s],Species[[#Headers],[+]],Data[k],Species[[#This Row],[k]])/Species[[#This Row],[n]]</f>
        <v>0.87012987012987009</v>
      </c>
      <c r="G88" s="33">
        <f>COUNTIFS(Data[gen_e],Species[[#This Row],[Genus]],Data[sp_e],Species[[#This Row],[Species]],Data[match_s],Species[[#Headers],[/]],Data[k],Species[[#This Row],[k]])/Species[[#This Row],[n]]</f>
        <v>0</v>
      </c>
      <c r="H88" s="6">
        <f>COUNTIFS(Data[gen_e],Species[[#This Row],[Genus]],Data[sp_e],Species[[#This Row],[Species]],Data[match_s],Species[[#Headers],[o]],Data[k],Species[[#This Row],[k]])/Species[[#This Row],[n]]</f>
        <v>0.12987012987012986</v>
      </c>
      <c r="I88" s="6">
        <f>COUNTIFS(Data[gen_e],Species[[#This Row],[Genus]],Data[sp_e],Species[[#This Row],[Species]],Data[match_s],Species[[#Headers],[-]],Data[k],Species[[#This Row],[k]])/Species[[#This Row],[n]]</f>
        <v>0</v>
      </c>
      <c r="U88" s="26" t="s">
        <v>155</v>
      </c>
      <c r="V88" s="2" t="s">
        <v>11</v>
      </c>
      <c r="W88" s="2" t="s">
        <v>12</v>
      </c>
      <c r="X88" s="5">
        <f>COUNTIFS(Data[gen_e],Both[[#This Row],[Genus]],Data[sp_e],Both[[#This Row],[Species]],Data[k],Both[[#This Row],[k]])</f>
        <v>50</v>
      </c>
      <c r="Y88" s="15">
        <f>COUNTIFS(Data[gen_e],Both[[#This Row],[Genus]],Data[sp_e],Both[[#This Row],[Species]],Data[match_b],Both[[#Headers],[+]],Data[k],Both[[#This Row],[k]])/Both[[#This Row],[n]]</f>
        <v>0.86</v>
      </c>
      <c r="Z88" s="15">
        <f>COUNTIFS(Data[gen_e],Both[[#This Row],[Genus]],Data[sp_e],Both[[#This Row],[Species]],Data[match_b],Both[[#Headers],[/]],Data[k],Both[[#This Row],[k]])/Both[[#This Row],[n]]</f>
        <v>0</v>
      </c>
      <c r="AA88" s="15">
        <f>COUNTIFS(Data[gen_e],Both[[#This Row],[Genus]],Data[sp_e],Both[[#This Row],[Species]],Data[match_b],Both[[#Headers],[o]],Data[k],Both[[#This Row],[k]])/Both[[#This Row],[n]]</f>
        <v>0.1</v>
      </c>
      <c r="AB88" s="15">
        <f>COUNTIFS(Data[gen_e],Both[[#This Row],[Genus]],Data[sp_e],Both[[#This Row],[Species]],Data[match_b],Both[[#Headers],[oo]],Data[k],Both[[#This Row],[k]])/Both[[#This Row],[n]]</f>
        <v>0.04</v>
      </c>
      <c r="AC88" s="15">
        <f>COUNTIFS(Data[gen_e],Both[[#This Row],[Genus]],Data[sp_e],Both[[#This Row],[Species]],Data[match_b],Both[[#Headers],[-]],Data[k],Both[[#This Row],[k]])/Both[[#This Row],[n]]</f>
        <v>0</v>
      </c>
    </row>
    <row r="89" spans="2:29" x14ac:dyDescent="0.25">
      <c r="U89" s="26" t="s">
        <v>155</v>
      </c>
      <c r="V89" s="2" t="s">
        <v>11</v>
      </c>
      <c r="W89" s="2" t="s">
        <v>15</v>
      </c>
      <c r="X89" s="5">
        <f>COUNTIFS(Data[gen_e],Both[[#This Row],[Genus]],Data[sp_e],Both[[#This Row],[Species]],Data[k],Both[[#This Row],[k]])</f>
        <v>29</v>
      </c>
      <c r="Y89" s="15">
        <f>COUNTIFS(Data[gen_e],Both[[#This Row],[Genus]],Data[sp_e],Both[[#This Row],[Species]],Data[match_b],Both[[#Headers],[+]],Data[k],Both[[#This Row],[k]])/Both[[#This Row],[n]]</f>
        <v>0.48275862068965519</v>
      </c>
      <c r="Z89" s="15">
        <f>COUNTIFS(Data[gen_e],Both[[#This Row],[Genus]],Data[sp_e],Both[[#This Row],[Species]],Data[match_b],Both[[#Headers],[/]],Data[k],Both[[#This Row],[k]])/Both[[#This Row],[n]]</f>
        <v>0</v>
      </c>
      <c r="AA89" s="15">
        <f>COUNTIFS(Data[gen_e],Both[[#This Row],[Genus]],Data[sp_e],Both[[#This Row],[Species]],Data[match_b],Both[[#Headers],[o]],Data[k],Both[[#This Row],[k]])/Both[[#This Row],[n]]</f>
        <v>0.48275862068965519</v>
      </c>
      <c r="AB89" s="15">
        <f>COUNTIFS(Data[gen_e],Both[[#This Row],[Genus]],Data[sp_e],Both[[#This Row],[Species]],Data[match_b],Both[[#Headers],[oo]],Data[k],Both[[#This Row],[k]])/Both[[#This Row],[n]]</f>
        <v>0</v>
      </c>
      <c r="AC89" s="15">
        <f>COUNTIFS(Data[gen_e],Both[[#This Row],[Genus]],Data[sp_e],Both[[#This Row],[Species]],Data[match_b],Both[[#Headers],[-]],Data[k],Both[[#This Row],[k]])/Both[[#This Row],[n]]</f>
        <v>3.4482758620689655E-2</v>
      </c>
    </row>
    <row r="90" spans="2:29" x14ac:dyDescent="0.25">
      <c r="U90" s="26" t="s">
        <v>155</v>
      </c>
      <c r="V90" s="2" t="s">
        <v>11</v>
      </c>
      <c r="W90" s="2" t="s">
        <v>20</v>
      </c>
      <c r="X90" s="5">
        <f>COUNTIFS(Data[gen_e],Both[[#This Row],[Genus]],Data[sp_e],Both[[#This Row],[Species]],Data[k],Both[[#This Row],[k]])</f>
        <v>16</v>
      </c>
      <c r="Y90" s="15">
        <f>COUNTIFS(Data[gen_e],Both[[#This Row],[Genus]],Data[sp_e],Both[[#This Row],[Species]],Data[match_b],Both[[#Headers],[+]],Data[k],Both[[#This Row],[k]])/Both[[#This Row],[n]]</f>
        <v>0.5</v>
      </c>
      <c r="Z90" s="15">
        <f>COUNTIFS(Data[gen_e],Both[[#This Row],[Genus]],Data[sp_e],Both[[#This Row],[Species]],Data[match_b],Both[[#Headers],[/]],Data[k],Both[[#This Row],[k]])/Both[[#This Row],[n]]</f>
        <v>0</v>
      </c>
      <c r="AA90" s="15">
        <f>COUNTIFS(Data[gen_e],Both[[#This Row],[Genus]],Data[sp_e],Both[[#This Row],[Species]],Data[match_b],Both[[#Headers],[o]],Data[k],Both[[#This Row],[k]])/Both[[#This Row],[n]]</f>
        <v>0.125</v>
      </c>
      <c r="AB90" s="15">
        <f>COUNTIFS(Data[gen_e],Both[[#This Row],[Genus]],Data[sp_e],Both[[#This Row],[Species]],Data[match_b],Both[[#Headers],[oo]],Data[k],Both[[#This Row],[k]])/Both[[#This Row],[n]]</f>
        <v>0.375</v>
      </c>
      <c r="AC90" s="15">
        <f>COUNTIFS(Data[gen_e],Both[[#This Row],[Genus]],Data[sp_e],Both[[#This Row],[Species]],Data[match_b],Both[[#Headers],[-]],Data[k],Both[[#This Row],[k]])/Both[[#This Row],[n]]</f>
        <v>0</v>
      </c>
    </row>
    <row r="91" spans="2:29" x14ac:dyDescent="0.25">
      <c r="U91" s="26" t="s">
        <v>155</v>
      </c>
      <c r="V91" s="2" t="s">
        <v>11</v>
      </c>
      <c r="W91" s="2" t="s">
        <v>16</v>
      </c>
      <c r="X91" s="5">
        <f>COUNTIFS(Data[gen_e],Both[[#This Row],[Genus]],Data[sp_e],Both[[#This Row],[Species]],Data[k],Both[[#This Row],[k]])</f>
        <v>43</v>
      </c>
      <c r="Y91" s="15">
        <f>COUNTIFS(Data[gen_e],Both[[#This Row],[Genus]],Data[sp_e],Both[[#This Row],[Species]],Data[match_b],Both[[#Headers],[+]],Data[k],Both[[#This Row],[k]])/Both[[#This Row],[n]]</f>
        <v>0.86046511627906974</v>
      </c>
      <c r="Z91" s="15">
        <f>COUNTIFS(Data[gen_e],Both[[#This Row],[Genus]],Data[sp_e],Both[[#This Row],[Species]],Data[match_b],Both[[#Headers],[/]],Data[k],Both[[#This Row],[k]])/Both[[#This Row],[n]]</f>
        <v>0</v>
      </c>
      <c r="AA91" s="15">
        <f>COUNTIFS(Data[gen_e],Both[[#This Row],[Genus]],Data[sp_e],Both[[#This Row],[Species]],Data[match_b],Both[[#Headers],[o]],Data[k],Both[[#This Row],[k]])/Both[[#This Row],[n]]</f>
        <v>0.11627906976744186</v>
      </c>
      <c r="AB91" s="15">
        <f>COUNTIFS(Data[gen_e],Both[[#This Row],[Genus]],Data[sp_e],Both[[#This Row],[Species]],Data[match_b],Both[[#Headers],[oo]],Data[k],Both[[#This Row],[k]])/Both[[#This Row],[n]]</f>
        <v>2.3255813953488372E-2</v>
      </c>
      <c r="AC91" s="15">
        <f>COUNTIFS(Data[gen_e],Both[[#This Row],[Genus]],Data[sp_e],Both[[#This Row],[Species]],Data[match_b],Both[[#Headers],[-]],Data[k],Both[[#This Row],[k]])/Both[[#This Row],[n]]</f>
        <v>0</v>
      </c>
    </row>
    <row r="92" spans="2:29" x14ac:dyDescent="0.25">
      <c r="U92" s="26" t="s">
        <v>155</v>
      </c>
      <c r="V92" s="2" t="s">
        <v>11</v>
      </c>
      <c r="W92" s="2" t="s">
        <v>18</v>
      </c>
      <c r="X92" s="5">
        <f>COUNTIFS(Data[gen_e],Both[[#This Row],[Genus]],Data[sp_e],Both[[#This Row],[Species]],Data[k],Both[[#This Row],[k]])</f>
        <v>50</v>
      </c>
      <c r="Y92" s="15">
        <f>COUNTIFS(Data[gen_e],Both[[#This Row],[Genus]],Data[sp_e],Both[[#This Row],[Species]],Data[match_b],Both[[#Headers],[+]],Data[k],Both[[#This Row],[k]])/Both[[#This Row],[n]]</f>
        <v>0.78</v>
      </c>
      <c r="Z92" s="15">
        <f>COUNTIFS(Data[gen_e],Both[[#This Row],[Genus]],Data[sp_e],Both[[#This Row],[Species]],Data[match_b],Both[[#Headers],[/]],Data[k],Both[[#This Row],[k]])/Both[[#This Row],[n]]</f>
        <v>0</v>
      </c>
      <c r="AA92" s="15">
        <f>COUNTIFS(Data[gen_e],Both[[#This Row],[Genus]],Data[sp_e],Both[[#This Row],[Species]],Data[match_b],Both[[#Headers],[o]],Data[k],Both[[#This Row],[k]])/Both[[#This Row],[n]]</f>
        <v>0</v>
      </c>
      <c r="AB92" s="15">
        <f>COUNTIFS(Data[gen_e],Both[[#This Row],[Genus]],Data[sp_e],Both[[#This Row],[Species]],Data[match_b],Both[[#Headers],[oo]],Data[k],Both[[#This Row],[k]])/Both[[#This Row],[n]]</f>
        <v>0.22</v>
      </c>
      <c r="AC92" s="15">
        <f>COUNTIFS(Data[gen_e],Both[[#This Row],[Genus]],Data[sp_e],Both[[#This Row],[Species]],Data[match_b],Both[[#Headers],[-]],Data[k],Both[[#This Row],[k]])/Both[[#This Row],[n]]</f>
        <v>0</v>
      </c>
    </row>
    <row r="93" spans="2:29" x14ac:dyDescent="0.25">
      <c r="U93" s="26" t="s">
        <v>155</v>
      </c>
      <c r="V93" s="2" t="s">
        <v>13</v>
      </c>
      <c r="W93" s="2" t="s">
        <v>39</v>
      </c>
      <c r="X93" s="5">
        <f>COUNTIFS(Data[gen_e],Both[[#This Row],[Genus]],Data[sp_e],Both[[#This Row],[Species]],Data[k],Both[[#This Row],[k]])</f>
        <v>50</v>
      </c>
      <c r="Y93" s="15">
        <f>COUNTIFS(Data[gen_e],Both[[#This Row],[Genus]],Data[sp_e],Both[[#This Row],[Species]],Data[match_b],Both[[#Headers],[+]],Data[k],Both[[#This Row],[k]])/Both[[#This Row],[n]]</f>
        <v>0.8</v>
      </c>
      <c r="Z93" s="15">
        <f>COUNTIFS(Data[gen_e],Both[[#This Row],[Genus]],Data[sp_e],Both[[#This Row],[Species]],Data[match_b],Both[[#Headers],[/]],Data[k],Both[[#This Row],[k]])/Both[[#This Row],[n]]</f>
        <v>0.04</v>
      </c>
      <c r="AA93" s="15">
        <f>COUNTIFS(Data[gen_e],Both[[#This Row],[Genus]],Data[sp_e],Both[[#This Row],[Species]],Data[match_b],Both[[#Headers],[o]],Data[k],Both[[#This Row],[k]])/Both[[#This Row],[n]]</f>
        <v>0.04</v>
      </c>
      <c r="AB93" s="15">
        <f>COUNTIFS(Data[gen_e],Both[[#This Row],[Genus]],Data[sp_e],Both[[#This Row],[Species]],Data[match_b],Both[[#Headers],[oo]],Data[k],Both[[#This Row],[k]])/Both[[#This Row],[n]]</f>
        <v>0.1</v>
      </c>
      <c r="AC93" s="15">
        <f>COUNTIFS(Data[gen_e],Both[[#This Row],[Genus]],Data[sp_e],Both[[#This Row],[Species]],Data[match_b],Both[[#Headers],[-]],Data[k],Both[[#This Row],[k]])/Both[[#This Row],[n]]</f>
        <v>0.02</v>
      </c>
    </row>
    <row r="94" spans="2:29" x14ac:dyDescent="0.25">
      <c r="U94" s="26" t="s">
        <v>155</v>
      </c>
      <c r="V94" s="2" t="s">
        <v>13</v>
      </c>
      <c r="W94" s="2" t="s">
        <v>36</v>
      </c>
      <c r="X94" s="5">
        <f>COUNTIFS(Data[gen_e],Both[[#This Row],[Genus]],Data[sp_e],Both[[#This Row],[Species]],Data[k],Both[[#This Row],[k]])</f>
        <v>50</v>
      </c>
      <c r="Y94" s="15">
        <f>COUNTIFS(Data[gen_e],Both[[#This Row],[Genus]],Data[sp_e],Both[[#This Row],[Species]],Data[match_b],Both[[#Headers],[+]],Data[k],Both[[#This Row],[k]])/Both[[#This Row],[n]]</f>
        <v>0.9</v>
      </c>
      <c r="Z94" s="15">
        <f>COUNTIFS(Data[gen_e],Both[[#This Row],[Genus]],Data[sp_e],Both[[#This Row],[Species]],Data[match_b],Both[[#Headers],[/]],Data[k],Both[[#This Row],[k]])/Both[[#This Row],[n]]</f>
        <v>0</v>
      </c>
      <c r="AA94" s="15">
        <f>COUNTIFS(Data[gen_e],Both[[#This Row],[Genus]],Data[sp_e],Both[[#This Row],[Species]],Data[match_b],Both[[#Headers],[o]],Data[k],Both[[#This Row],[k]])/Both[[#This Row],[n]]</f>
        <v>0.08</v>
      </c>
      <c r="AB94" s="15">
        <f>COUNTIFS(Data[gen_e],Both[[#This Row],[Genus]],Data[sp_e],Both[[#This Row],[Species]],Data[match_b],Both[[#Headers],[oo]],Data[k],Both[[#This Row],[k]])/Both[[#This Row],[n]]</f>
        <v>0.02</v>
      </c>
      <c r="AC94" s="15">
        <f>COUNTIFS(Data[gen_e],Both[[#This Row],[Genus]],Data[sp_e],Both[[#This Row],[Species]],Data[match_b],Both[[#Headers],[-]],Data[k],Both[[#This Row],[k]])/Both[[#This Row],[n]]</f>
        <v>0</v>
      </c>
    </row>
    <row r="95" spans="2:29" x14ac:dyDescent="0.25">
      <c r="U95" s="9" t="s">
        <v>155</v>
      </c>
      <c r="V95" s="2" t="s">
        <v>13</v>
      </c>
      <c r="W95" s="2" t="s">
        <v>152</v>
      </c>
      <c r="X95" s="5">
        <f>COUNTIFS(Data[gen_e],Both[[#This Row],[Genus]],Data[sp_e],Both[[#This Row],[Species]],Data[k],Both[[#This Row],[k]])</f>
        <v>76</v>
      </c>
      <c r="Y95" s="6">
        <f>COUNTIFS(Data[gen_e],Both[[#This Row],[Genus]],Data[sp_e],Both[[#This Row],[Species]],Data[match_b],Both[[#Headers],[+]],Data[k],Both[[#This Row],[k]])/Both[[#This Row],[n]]</f>
        <v>0.78947368421052633</v>
      </c>
      <c r="Z95" s="6">
        <f>COUNTIFS(Data[gen_e],Both[[#This Row],[Genus]],Data[sp_e],Both[[#This Row],[Species]],Data[match_b],Both[[#Headers],[/]],Data[k],Both[[#This Row],[k]])/Both[[#This Row],[n]]</f>
        <v>0</v>
      </c>
      <c r="AA95" s="6">
        <f>COUNTIFS(Data[gen_e],Both[[#This Row],[Genus]],Data[sp_e],Both[[#This Row],[Species]],Data[match_b],Both[[#Headers],[o]],Data[k],Both[[#This Row],[k]])/Both[[#This Row],[n]]</f>
        <v>5.2631578947368418E-2</v>
      </c>
      <c r="AB95" s="6">
        <f>COUNTIFS(Data[gen_e],Both[[#This Row],[Genus]],Data[sp_e],Both[[#This Row],[Species]],Data[match_b],Both[[#Headers],[oo]],Data[k],Both[[#This Row],[k]])/Both[[#This Row],[n]]</f>
        <v>0.11842105263157894</v>
      </c>
      <c r="AC95" s="6">
        <f>COUNTIFS(Data[gen_e],Both[[#This Row],[Genus]],Data[sp_e],Both[[#This Row],[Species]],Data[match_b],Both[[#Headers],[-]],Data[k],Both[[#This Row],[k]])/Both[[#This Row],[n]]</f>
        <v>3.9473684210526314E-2</v>
      </c>
    </row>
    <row r="96" spans="2:29" x14ac:dyDescent="0.25">
      <c r="U96" s="26" t="s">
        <v>155</v>
      </c>
      <c r="V96" s="2" t="s">
        <v>13</v>
      </c>
      <c r="W96" s="2" t="s">
        <v>30</v>
      </c>
      <c r="X96" s="5">
        <f>COUNTIFS(Data[gen_e],Both[[#This Row],[Genus]],Data[sp_e],Both[[#This Row],[Species]],Data[k],Both[[#This Row],[k]])</f>
        <v>50</v>
      </c>
      <c r="Y96" s="15">
        <f>COUNTIFS(Data[gen_e],Both[[#This Row],[Genus]],Data[sp_e],Both[[#This Row],[Species]],Data[match_b],Both[[#Headers],[+]],Data[k],Both[[#This Row],[k]])/Both[[#This Row],[n]]</f>
        <v>0.92</v>
      </c>
      <c r="Z96" s="15">
        <f>COUNTIFS(Data[gen_e],Both[[#This Row],[Genus]],Data[sp_e],Both[[#This Row],[Species]],Data[match_b],Both[[#Headers],[/]],Data[k],Both[[#This Row],[k]])/Both[[#This Row],[n]]</f>
        <v>0</v>
      </c>
      <c r="AA96" s="15">
        <f>COUNTIFS(Data[gen_e],Both[[#This Row],[Genus]],Data[sp_e],Both[[#This Row],[Species]],Data[match_b],Both[[#Headers],[o]],Data[k],Both[[#This Row],[k]])/Both[[#This Row],[n]]</f>
        <v>0.08</v>
      </c>
      <c r="AB96" s="15">
        <f>COUNTIFS(Data[gen_e],Both[[#This Row],[Genus]],Data[sp_e],Both[[#This Row],[Species]],Data[match_b],Both[[#Headers],[oo]],Data[k],Both[[#This Row],[k]])/Both[[#This Row],[n]]</f>
        <v>0</v>
      </c>
      <c r="AC96" s="15">
        <f>COUNTIFS(Data[gen_e],Both[[#This Row],[Genus]],Data[sp_e],Both[[#This Row],[Species]],Data[match_b],Both[[#Headers],[-]],Data[k],Both[[#This Row],[k]])/Both[[#This Row],[n]]</f>
        <v>0</v>
      </c>
    </row>
    <row r="97" spans="21:29" x14ac:dyDescent="0.25">
      <c r="U97" s="26" t="s">
        <v>155</v>
      </c>
      <c r="V97" s="2" t="s">
        <v>13</v>
      </c>
      <c r="W97" s="2" t="s">
        <v>33</v>
      </c>
      <c r="X97" s="5">
        <f>COUNTIFS(Data[gen_e],Both[[#This Row],[Genus]],Data[sp_e],Both[[#This Row],[Species]],Data[k],Both[[#This Row],[k]])</f>
        <v>24</v>
      </c>
      <c r="Y97" s="15">
        <f>COUNTIFS(Data[gen_e],Both[[#This Row],[Genus]],Data[sp_e],Both[[#This Row],[Species]],Data[match_b],Both[[#Headers],[+]],Data[k],Both[[#This Row],[k]])/Both[[#This Row],[n]]</f>
        <v>0.79166666666666663</v>
      </c>
      <c r="Z97" s="15">
        <f>COUNTIFS(Data[gen_e],Both[[#This Row],[Genus]],Data[sp_e],Both[[#This Row],[Species]],Data[match_b],Both[[#Headers],[/]],Data[k],Both[[#This Row],[k]])/Both[[#This Row],[n]]</f>
        <v>4.1666666666666664E-2</v>
      </c>
      <c r="AA97" s="15">
        <f>COUNTIFS(Data[gen_e],Both[[#This Row],[Genus]],Data[sp_e],Both[[#This Row],[Species]],Data[match_b],Both[[#Headers],[o]],Data[k],Both[[#This Row],[k]])/Both[[#This Row],[n]]</f>
        <v>0</v>
      </c>
      <c r="AB97" s="15">
        <f>COUNTIFS(Data[gen_e],Both[[#This Row],[Genus]],Data[sp_e],Both[[#This Row],[Species]],Data[match_b],Both[[#Headers],[oo]],Data[k],Both[[#This Row],[k]])/Both[[#This Row],[n]]</f>
        <v>4.1666666666666664E-2</v>
      </c>
      <c r="AC97" s="15">
        <f>COUNTIFS(Data[gen_e],Both[[#This Row],[Genus]],Data[sp_e],Both[[#This Row],[Species]],Data[match_b],Both[[#Headers],[-]],Data[k],Both[[#This Row],[k]])/Both[[#This Row],[n]]</f>
        <v>0.125</v>
      </c>
    </row>
    <row r="98" spans="21:29" x14ac:dyDescent="0.25">
      <c r="U98" s="9" t="s">
        <v>155</v>
      </c>
      <c r="V98" s="2" t="s">
        <v>13</v>
      </c>
      <c r="W98" s="2" t="s">
        <v>151</v>
      </c>
      <c r="X98" s="5">
        <f>COUNTIFS(Data[gen_e],Both[[#This Row],[Genus]],Data[sp_e],Both[[#This Row],[Species]],Data[k],Both[[#This Row],[k]])</f>
        <v>77</v>
      </c>
      <c r="Y98" s="6">
        <f>COUNTIFS(Data[gen_e],Both[[#This Row],[Genus]],Data[sp_e],Both[[#This Row],[Species]],Data[match_b],Both[[#Headers],[+]],Data[k],Both[[#This Row],[k]])/Both[[#This Row],[n]]</f>
        <v>0.67532467532467533</v>
      </c>
      <c r="Z98" s="6">
        <f>COUNTIFS(Data[gen_e],Both[[#This Row],[Genus]],Data[sp_e],Both[[#This Row],[Species]],Data[match_b],Both[[#Headers],[/]],Data[k],Both[[#This Row],[k]])/Both[[#This Row],[n]]</f>
        <v>0</v>
      </c>
      <c r="AA98" s="6">
        <f>COUNTIFS(Data[gen_e],Both[[#This Row],[Genus]],Data[sp_e],Both[[#This Row],[Species]],Data[match_b],Both[[#Headers],[o]],Data[k],Both[[#This Row],[k]])/Both[[#This Row],[n]]</f>
        <v>0.12987012987012986</v>
      </c>
      <c r="AB98" s="6">
        <f>COUNTIFS(Data[gen_e],Both[[#This Row],[Genus]],Data[sp_e],Both[[#This Row],[Species]],Data[match_b],Both[[#Headers],[oo]],Data[k],Both[[#This Row],[k]])/Both[[#This Row],[n]]</f>
        <v>0.18181818181818182</v>
      </c>
      <c r="AC98" s="6">
        <f>COUNTIFS(Data[gen_e],Both[[#This Row],[Genus]],Data[sp_e],Both[[#This Row],[Species]],Data[match_b],Both[[#Headers],[-]],Data[k],Both[[#This Row],[k]])/Both[[#This Row],[n]]</f>
        <v>1.2987012987012988E-2</v>
      </c>
    </row>
    <row r="99" spans="21:29" x14ac:dyDescent="0.25">
      <c r="U99" s="9" t="s">
        <v>155</v>
      </c>
      <c r="V99" s="7" t="s">
        <v>0</v>
      </c>
      <c r="W99" s="2" t="s">
        <v>3</v>
      </c>
      <c r="X99" s="5">
        <f>COUNTIFS(Data[gen_e],Both[[#This Row],[Genus]],Data[sp_e],Both[[#This Row],[Species]],Data[k],Both[[#This Row],[k]])</f>
        <v>22</v>
      </c>
      <c r="Y99" s="6">
        <f>COUNTIFS(Data[gen_e],Both[[#This Row],[Genus]],Data[sp_e],Both[[#This Row],[Species]],Data[match_b],Both[[#Headers],[+]],Data[k],Both[[#This Row],[k]])/Both[[#This Row],[n]]</f>
        <v>0.22727272727272727</v>
      </c>
      <c r="Z99" s="6">
        <f>COUNTIFS(Data[gen_e],Both[[#This Row],[Genus]],Data[sp_e],Both[[#This Row],[Species]],Data[match_b],Both[[#Headers],[/]],Data[k],Both[[#This Row],[k]])/Both[[#This Row],[n]]</f>
        <v>0</v>
      </c>
      <c r="AA99" s="6">
        <f>COUNTIFS(Data[gen_e],Both[[#This Row],[Genus]],Data[sp_e],Both[[#This Row],[Species]],Data[match_b],Both[[#Headers],[o]],Data[k],Both[[#This Row],[k]])/Both[[#This Row],[n]]</f>
        <v>0</v>
      </c>
      <c r="AB99" s="6">
        <f>COUNTIFS(Data[gen_e],Both[[#This Row],[Genus]],Data[sp_e],Both[[#This Row],[Species]],Data[match_b],Both[[#Headers],[oo]],Data[k],Both[[#This Row],[k]])/Both[[#This Row],[n]]</f>
        <v>0.72727272727272729</v>
      </c>
      <c r="AC99" s="6">
        <f>COUNTIFS(Data[gen_e],Both[[#This Row],[Genus]],Data[sp_e],Both[[#This Row],[Species]],Data[match_b],Both[[#Headers],[-]],Data[k],Both[[#This Row],[k]])/Both[[#This Row],[n]]</f>
        <v>4.5454545454545456E-2</v>
      </c>
    </row>
    <row r="100" spans="21:29" x14ac:dyDescent="0.25">
      <c r="U100" s="9"/>
      <c r="X100" s="5"/>
      <c r="Y100" s="6"/>
      <c r="Z100" s="6"/>
      <c r="AA100" s="6"/>
      <c r="AB100" s="6"/>
      <c r="AC100" s="6"/>
    </row>
    <row r="101" spans="21:29" x14ac:dyDescent="0.25">
      <c r="U101" s="9"/>
      <c r="X101" s="5"/>
      <c r="Y101" s="6"/>
      <c r="Z101" s="6"/>
      <c r="AA101" s="6"/>
      <c r="AB101" s="6"/>
      <c r="AC101" s="6"/>
    </row>
  </sheetData>
  <mergeCells count="10">
    <mergeCell ref="AG7:AL7"/>
    <mergeCell ref="AG8:AL8"/>
    <mergeCell ref="AF10:AN10"/>
    <mergeCell ref="B2:H2"/>
    <mergeCell ref="K2:Q2"/>
    <mergeCell ref="T2:AB2"/>
    <mergeCell ref="AG6:AL6"/>
    <mergeCell ref="AG3:AL3"/>
    <mergeCell ref="AG4:AL4"/>
    <mergeCell ref="AG5:AL5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85" zoomScaleNormal="85" workbookViewId="0">
      <selection activeCell="M53" sqref="M53"/>
    </sheetView>
  </sheetViews>
  <sheetFormatPr defaultRowHeight="15" x14ac:dyDescent="0.25"/>
  <cols>
    <col min="8" max="8" width="9.140625" customWidth="1"/>
  </cols>
  <sheetData>
    <row r="1" spans="1:5" x14ac:dyDescent="0.25">
      <c r="A1" s="38" t="s">
        <v>159</v>
      </c>
      <c r="B1" s="38"/>
      <c r="C1" s="38"/>
      <c r="D1" s="38"/>
      <c r="E1" s="38"/>
    </row>
    <row r="2" spans="1:5" x14ac:dyDescent="0.25">
      <c r="A2" s="38"/>
      <c r="B2" s="38"/>
      <c r="C2" s="38"/>
      <c r="D2" s="38"/>
      <c r="E2" s="38"/>
    </row>
    <row r="25" spans="1:8" ht="15" customHeight="1" x14ac:dyDescent="0.25">
      <c r="A25" s="38" t="s">
        <v>160</v>
      </c>
      <c r="B25" s="38"/>
      <c r="C25" s="38"/>
      <c r="D25" s="38"/>
      <c r="E25" s="38"/>
      <c r="F25" s="38"/>
      <c r="G25" s="38"/>
      <c r="H25" s="38"/>
    </row>
    <row r="26" spans="1:8" ht="15" customHeight="1" x14ac:dyDescent="0.25">
      <c r="A26" s="38"/>
      <c r="B26" s="38"/>
      <c r="C26" s="38"/>
      <c r="D26" s="38"/>
      <c r="E26" s="38"/>
      <c r="F26" s="38"/>
      <c r="G26" s="38"/>
      <c r="H26" s="38"/>
    </row>
    <row r="42" spans="1:5" x14ac:dyDescent="0.25">
      <c r="A42" s="38" t="s">
        <v>158</v>
      </c>
      <c r="B42" s="38"/>
      <c r="C42" s="38"/>
      <c r="D42" s="38"/>
      <c r="E42" s="38"/>
    </row>
    <row r="43" spans="1:5" x14ac:dyDescent="0.25">
      <c r="A43" s="38"/>
      <c r="B43" s="38"/>
      <c r="C43" s="38"/>
      <c r="D43" s="38"/>
      <c r="E43" s="38"/>
    </row>
    <row r="45" spans="1:5" x14ac:dyDescent="0.25">
      <c r="A45" s="39"/>
    </row>
  </sheetData>
  <mergeCells count="3">
    <mergeCell ref="A1:E2"/>
    <mergeCell ref="A25:H26"/>
    <mergeCell ref="A42:E4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4"/>
  <sheetViews>
    <sheetView zoomScale="85" zoomScaleNormal="85" workbookViewId="0">
      <pane ySplit="1" topLeftCell="A2" activePane="bottomLeft" state="frozen"/>
      <selection pane="bottomLeft" activeCell="F45" sqref="F45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5" bestFit="1" customWidth="1"/>
    <col min="4" max="4" width="9.28515625" bestFit="1" customWidth="1"/>
    <col min="5" max="5" width="13.85546875" bestFit="1" customWidth="1"/>
    <col min="6" max="6" width="16.5703125" bestFit="1" customWidth="1"/>
    <col min="7" max="7" width="27" bestFit="1" customWidth="1"/>
    <col min="8" max="8" width="28.85546875" bestFit="1" customWidth="1"/>
    <col min="9" max="9" width="11" customWidth="1"/>
    <col min="10" max="10" width="10.85546875" bestFit="1" customWidth="1"/>
    <col min="11" max="11" width="11" bestFit="1" customWidth="1"/>
  </cols>
  <sheetData>
    <row r="1" spans="1:11" x14ac:dyDescent="0.25">
      <c r="A1" s="1" t="s">
        <v>149</v>
      </c>
      <c r="B1" s="1" t="s">
        <v>49</v>
      </c>
      <c r="C1" s="1" t="s">
        <v>84</v>
      </c>
      <c r="D1" s="1" t="s">
        <v>148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</row>
    <row r="2" spans="1:11" x14ac:dyDescent="0.25">
      <c r="A2">
        <v>216</v>
      </c>
      <c r="B2">
        <v>0</v>
      </c>
      <c r="C2" t="s">
        <v>155</v>
      </c>
      <c r="D2" t="s">
        <v>157</v>
      </c>
      <c r="E2" t="s">
        <v>22</v>
      </c>
      <c r="F2" t="s">
        <v>3</v>
      </c>
      <c r="G2" t="s">
        <v>96</v>
      </c>
      <c r="H2" t="s">
        <v>3</v>
      </c>
      <c r="I2" s="13" t="str">
        <f>IF(Data[[#This Row],[gen_c]]="","o",IF(Data[[#This Row],[gen_e]]=Data[[#This Row],[gen_c]],"+",IF(ISNUMBER(SEARCH(Data[[#This Row],[gen_e]],Data[[#This Row],[gen_c]])),"/","-")))</f>
        <v>/</v>
      </c>
      <c r="J2" s="13" t="str">
        <f>IF(Data[[#This Row],[sp_c]]="","o",IF(Data[[#This Row],[sp_e]]=Data[[#This Row],[sp_c]],"+",IF(ISNUMBER(SEARCH(Data[[#This Row],[sp_e]],Data[[#This Row],[sp_c]])),"/","-")))</f>
        <v>+</v>
      </c>
      <c r="K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" spans="1:11" x14ac:dyDescent="0.25">
      <c r="A3">
        <v>218</v>
      </c>
      <c r="B3">
        <v>0</v>
      </c>
      <c r="C3" t="s">
        <v>155</v>
      </c>
      <c r="D3" t="s">
        <v>157</v>
      </c>
      <c r="E3" t="s">
        <v>22</v>
      </c>
      <c r="F3" t="s">
        <v>3</v>
      </c>
      <c r="G3" t="s">
        <v>96</v>
      </c>
      <c r="H3" t="s">
        <v>3</v>
      </c>
      <c r="I3" s="13" t="str">
        <f>IF(Data[[#This Row],[gen_c]]="","o",IF(Data[[#This Row],[gen_e]]=Data[[#This Row],[gen_c]],"+",IF(ISNUMBER(SEARCH(Data[[#This Row],[gen_e]],Data[[#This Row],[gen_c]])),"/","-")))</f>
        <v>/</v>
      </c>
      <c r="J3" s="13" t="str">
        <f>IF(Data[[#This Row],[sp_c]]="","o",IF(Data[[#This Row],[sp_e]]=Data[[#This Row],[sp_c]],"+",IF(ISNUMBER(SEARCH(Data[[#This Row],[sp_e]],Data[[#This Row],[sp_c]])),"/","-")))</f>
        <v>+</v>
      </c>
      <c r="K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" spans="1:11" x14ac:dyDescent="0.25">
      <c r="A4">
        <v>211</v>
      </c>
      <c r="B4">
        <v>0</v>
      </c>
      <c r="C4" t="s">
        <v>155</v>
      </c>
      <c r="D4" t="s">
        <v>157</v>
      </c>
      <c r="E4" t="s">
        <v>22</v>
      </c>
      <c r="F4" t="s">
        <v>3</v>
      </c>
      <c r="G4" t="s">
        <v>22</v>
      </c>
      <c r="H4" t="s">
        <v>3</v>
      </c>
      <c r="I4" s="13" t="str">
        <f>IF(Data[[#This Row],[gen_c]]="","o",IF(Data[[#This Row],[gen_e]]=Data[[#This Row],[gen_c]],"+",IF(ISNUMBER(SEARCH(Data[[#This Row],[gen_e]],Data[[#This Row],[gen_c]])),"/","-")))</f>
        <v>+</v>
      </c>
      <c r="J4" s="13" t="str">
        <f>IF(Data[[#This Row],[sp_c]]="","o",IF(Data[[#This Row],[sp_e]]=Data[[#This Row],[sp_c]],"+",IF(ISNUMBER(SEARCH(Data[[#This Row],[sp_e]],Data[[#This Row],[sp_c]])),"/","-")))</f>
        <v>+</v>
      </c>
      <c r="K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" spans="1:11" x14ac:dyDescent="0.25">
      <c r="A5">
        <v>212</v>
      </c>
      <c r="B5">
        <v>0</v>
      </c>
      <c r="C5" t="s">
        <v>155</v>
      </c>
      <c r="D5" t="s">
        <v>157</v>
      </c>
      <c r="E5" t="s">
        <v>22</v>
      </c>
      <c r="F5" t="s">
        <v>3</v>
      </c>
      <c r="G5" t="s">
        <v>22</v>
      </c>
      <c r="H5" t="s">
        <v>3</v>
      </c>
      <c r="I5" s="13" t="str">
        <f>IF(Data[[#This Row],[gen_c]]="","o",IF(Data[[#This Row],[gen_e]]=Data[[#This Row],[gen_c]],"+",IF(ISNUMBER(SEARCH(Data[[#This Row],[gen_e]],Data[[#This Row],[gen_c]])),"/","-")))</f>
        <v>+</v>
      </c>
      <c r="J5" s="13" t="str">
        <f>IF(Data[[#This Row],[sp_c]]="","o",IF(Data[[#This Row],[sp_e]]=Data[[#This Row],[sp_c]],"+",IF(ISNUMBER(SEARCH(Data[[#This Row],[sp_e]],Data[[#This Row],[sp_c]])),"/","-")))</f>
        <v>+</v>
      </c>
      <c r="K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" spans="1:11" x14ac:dyDescent="0.25">
      <c r="A6">
        <v>213</v>
      </c>
      <c r="B6">
        <v>0</v>
      </c>
      <c r="C6" t="s">
        <v>155</v>
      </c>
      <c r="D6" t="s">
        <v>157</v>
      </c>
      <c r="E6" t="s">
        <v>22</v>
      </c>
      <c r="F6" t="s">
        <v>3</v>
      </c>
      <c r="G6" t="s">
        <v>22</v>
      </c>
      <c r="H6" t="s">
        <v>3</v>
      </c>
      <c r="I6" s="13" t="str">
        <f>IF(Data[[#This Row],[gen_c]]="","o",IF(Data[[#This Row],[gen_e]]=Data[[#This Row],[gen_c]],"+",IF(ISNUMBER(SEARCH(Data[[#This Row],[gen_e]],Data[[#This Row],[gen_c]])),"/","-")))</f>
        <v>+</v>
      </c>
      <c r="J6" s="13" t="str">
        <f>IF(Data[[#This Row],[sp_c]]="","o",IF(Data[[#This Row],[sp_e]]=Data[[#This Row],[sp_c]],"+",IF(ISNUMBER(SEARCH(Data[[#This Row],[sp_e]],Data[[#This Row],[sp_c]])),"/","-")))</f>
        <v>+</v>
      </c>
      <c r="K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" spans="1:11" x14ac:dyDescent="0.25">
      <c r="A7">
        <v>214</v>
      </c>
      <c r="B7">
        <v>0</v>
      </c>
      <c r="C7" t="s">
        <v>155</v>
      </c>
      <c r="D7" t="s">
        <v>157</v>
      </c>
      <c r="E7" t="s">
        <v>22</v>
      </c>
      <c r="F7" t="s">
        <v>3</v>
      </c>
      <c r="G7" t="s">
        <v>22</v>
      </c>
      <c r="H7" t="s">
        <v>3</v>
      </c>
      <c r="I7" s="13" t="str">
        <f>IF(Data[[#This Row],[gen_c]]="","o",IF(Data[[#This Row],[gen_e]]=Data[[#This Row],[gen_c]],"+",IF(ISNUMBER(SEARCH(Data[[#This Row],[gen_e]],Data[[#This Row],[gen_c]])),"/","-")))</f>
        <v>+</v>
      </c>
      <c r="J7" s="13" t="str">
        <f>IF(Data[[#This Row],[sp_c]]="","o",IF(Data[[#This Row],[sp_e]]=Data[[#This Row],[sp_c]],"+",IF(ISNUMBER(SEARCH(Data[[#This Row],[sp_e]],Data[[#This Row],[sp_c]])),"/","-")))</f>
        <v>+</v>
      </c>
      <c r="K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" spans="1:11" x14ac:dyDescent="0.25">
      <c r="A8">
        <v>215</v>
      </c>
      <c r="B8">
        <v>0</v>
      </c>
      <c r="C8" t="s">
        <v>155</v>
      </c>
      <c r="D8" t="s">
        <v>157</v>
      </c>
      <c r="E8" t="s">
        <v>22</v>
      </c>
      <c r="F8" t="s">
        <v>3</v>
      </c>
      <c r="G8" t="s">
        <v>22</v>
      </c>
      <c r="H8" t="s">
        <v>3</v>
      </c>
      <c r="I8" s="13" t="str">
        <f>IF(Data[[#This Row],[gen_c]]="","o",IF(Data[[#This Row],[gen_e]]=Data[[#This Row],[gen_c]],"+",IF(ISNUMBER(SEARCH(Data[[#This Row],[gen_e]],Data[[#This Row],[gen_c]])),"/","-")))</f>
        <v>+</v>
      </c>
      <c r="J8" s="13" t="str">
        <f>IF(Data[[#This Row],[sp_c]]="","o",IF(Data[[#This Row],[sp_e]]=Data[[#This Row],[sp_c]],"+",IF(ISNUMBER(SEARCH(Data[[#This Row],[sp_e]],Data[[#This Row],[sp_c]])),"/","-")))</f>
        <v>+</v>
      </c>
      <c r="K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" spans="1:11" x14ac:dyDescent="0.25">
      <c r="A9">
        <v>217</v>
      </c>
      <c r="B9">
        <v>0</v>
      </c>
      <c r="C9" t="s">
        <v>155</v>
      </c>
      <c r="D9" t="s">
        <v>157</v>
      </c>
      <c r="E9" t="s">
        <v>22</v>
      </c>
      <c r="F9" t="s">
        <v>3</v>
      </c>
      <c r="G9" t="s">
        <v>22</v>
      </c>
      <c r="H9" t="s">
        <v>3</v>
      </c>
      <c r="I9" s="13" t="str">
        <f>IF(Data[[#This Row],[gen_c]]="","o",IF(Data[[#This Row],[gen_e]]=Data[[#This Row],[gen_c]],"+",IF(ISNUMBER(SEARCH(Data[[#This Row],[gen_e]],Data[[#This Row],[gen_c]])),"/","-")))</f>
        <v>+</v>
      </c>
      <c r="J9" s="13" t="str">
        <f>IF(Data[[#This Row],[sp_c]]="","o",IF(Data[[#This Row],[sp_e]]=Data[[#This Row],[sp_c]],"+",IF(ISNUMBER(SEARCH(Data[[#This Row],[sp_e]],Data[[#This Row],[sp_c]])),"/","-")))</f>
        <v>+</v>
      </c>
      <c r="K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" spans="1:11" x14ac:dyDescent="0.25">
      <c r="A10">
        <v>220</v>
      </c>
      <c r="B10">
        <v>0</v>
      </c>
      <c r="C10" t="s">
        <v>155</v>
      </c>
      <c r="D10" t="s">
        <v>157</v>
      </c>
      <c r="E10" t="s">
        <v>22</v>
      </c>
      <c r="F10" t="s">
        <v>3</v>
      </c>
      <c r="G10" t="s">
        <v>22</v>
      </c>
      <c r="H10" t="s">
        <v>3</v>
      </c>
      <c r="I10" s="13" t="str">
        <f>IF(Data[[#This Row],[gen_c]]="","o",IF(Data[[#This Row],[gen_e]]=Data[[#This Row],[gen_c]],"+",IF(ISNUMBER(SEARCH(Data[[#This Row],[gen_e]],Data[[#This Row],[gen_c]])),"/","-")))</f>
        <v>+</v>
      </c>
      <c r="J10" s="13" t="str">
        <f>IF(Data[[#This Row],[sp_c]]="","o",IF(Data[[#This Row],[sp_e]]=Data[[#This Row],[sp_c]],"+",IF(ISNUMBER(SEARCH(Data[[#This Row],[sp_e]],Data[[#This Row],[sp_c]])),"/","-")))</f>
        <v>+</v>
      </c>
      <c r="K1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" spans="1:11" x14ac:dyDescent="0.25">
      <c r="A11">
        <v>221</v>
      </c>
      <c r="B11">
        <v>0</v>
      </c>
      <c r="C11" t="s">
        <v>155</v>
      </c>
      <c r="D11" t="s">
        <v>157</v>
      </c>
      <c r="E11" t="s">
        <v>22</v>
      </c>
      <c r="F11" t="s">
        <v>3</v>
      </c>
      <c r="G11" t="s">
        <v>22</v>
      </c>
      <c r="H11" t="s">
        <v>3</v>
      </c>
      <c r="I11" s="13" t="str">
        <f>IF(Data[[#This Row],[gen_c]]="","o",IF(Data[[#This Row],[gen_e]]=Data[[#This Row],[gen_c]],"+",IF(ISNUMBER(SEARCH(Data[[#This Row],[gen_e]],Data[[#This Row],[gen_c]])),"/","-")))</f>
        <v>+</v>
      </c>
      <c r="J11" s="13" t="str">
        <f>IF(Data[[#This Row],[sp_c]]="","o",IF(Data[[#This Row],[sp_e]]=Data[[#This Row],[sp_c]],"+",IF(ISNUMBER(SEARCH(Data[[#This Row],[sp_e]],Data[[#This Row],[sp_c]])),"/","-")))</f>
        <v>+</v>
      </c>
      <c r="K1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" spans="1:11" x14ac:dyDescent="0.25">
      <c r="A12">
        <v>222</v>
      </c>
      <c r="B12">
        <v>0</v>
      </c>
      <c r="C12" t="s">
        <v>155</v>
      </c>
      <c r="D12" t="s">
        <v>157</v>
      </c>
      <c r="E12" t="s">
        <v>22</v>
      </c>
      <c r="F12" t="s">
        <v>3</v>
      </c>
      <c r="G12" t="s">
        <v>22</v>
      </c>
      <c r="H12" t="s">
        <v>3</v>
      </c>
      <c r="I12" s="13" t="str">
        <f>IF(Data[[#This Row],[gen_c]]="","o",IF(Data[[#This Row],[gen_e]]=Data[[#This Row],[gen_c]],"+",IF(ISNUMBER(SEARCH(Data[[#This Row],[gen_e]],Data[[#This Row],[gen_c]])),"/","-")))</f>
        <v>+</v>
      </c>
      <c r="J12" s="13" t="str">
        <f>IF(Data[[#This Row],[sp_c]]="","o",IF(Data[[#This Row],[sp_e]]=Data[[#This Row],[sp_c]],"+",IF(ISNUMBER(SEARCH(Data[[#This Row],[sp_e]],Data[[#This Row],[sp_c]])),"/","-")))</f>
        <v>+</v>
      </c>
      <c r="K1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" spans="1:11" x14ac:dyDescent="0.25">
      <c r="A13">
        <v>223</v>
      </c>
      <c r="B13">
        <v>0</v>
      </c>
      <c r="C13" t="s">
        <v>155</v>
      </c>
      <c r="D13" t="s">
        <v>157</v>
      </c>
      <c r="E13" t="s">
        <v>22</v>
      </c>
      <c r="F13" t="s">
        <v>3</v>
      </c>
      <c r="G13" t="s">
        <v>22</v>
      </c>
      <c r="H13" t="s">
        <v>3</v>
      </c>
      <c r="I13" s="13" t="str">
        <f>IF(Data[[#This Row],[gen_c]]="","o",IF(Data[[#This Row],[gen_e]]=Data[[#This Row],[gen_c]],"+",IF(ISNUMBER(SEARCH(Data[[#This Row],[gen_e]],Data[[#This Row],[gen_c]])),"/","-")))</f>
        <v>+</v>
      </c>
      <c r="J13" s="13" t="str">
        <f>IF(Data[[#This Row],[sp_c]]="","o",IF(Data[[#This Row],[sp_e]]=Data[[#This Row],[sp_c]],"+",IF(ISNUMBER(SEARCH(Data[[#This Row],[sp_e]],Data[[#This Row],[sp_c]])),"/","-")))</f>
        <v>+</v>
      </c>
      <c r="K1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" spans="1:11" x14ac:dyDescent="0.25">
      <c r="A14">
        <v>224</v>
      </c>
      <c r="B14">
        <v>0</v>
      </c>
      <c r="C14" t="s">
        <v>155</v>
      </c>
      <c r="D14" t="s">
        <v>157</v>
      </c>
      <c r="E14" t="s">
        <v>22</v>
      </c>
      <c r="F14" t="s">
        <v>3</v>
      </c>
      <c r="G14" t="s">
        <v>22</v>
      </c>
      <c r="H14" t="s">
        <v>3</v>
      </c>
      <c r="I14" s="13" t="str">
        <f>IF(Data[[#This Row],[gen_c]]="","o",IF(Data[[#This Row],[gen_e]]=Data[[#This Row],[gen_c]],"+",IF(ISNUMBER(SEARCH(Data[[#This Row],[gen_e]],Data[[#This Row],[gen_c]])),"/","-")))</f>
        <v>+</v>
      </c>
      <c r="J14" s="13" t="str">
        <f>IF(Data[[#This Row],[sp_c]]="","o",IF(Data[[#This Row],[sp_e]]=Data[[#This Row],[sp_c]],"+",IF(ISNUMBER(SEARCH(Data[[#This Row],[sp_e]],Data[[#This Row],[sp_c]])),"/","-")))</f>
        <v>+</v>
      </c>
      <c r="K1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" spans="1:11" x14ac:dyDescent="0.25">
      <c r="A15">
        <v>225</v>
      </c>
      <c r="B15">
        <v>1</v>
      </c>
      <c r="C15" t="s">
        <v>155</v>
      </c>
      <c r="D15" t="s">
        <v>156</v>
      </c>
      <c r="E15" t="s">
        <v>22</v>
      </c>
      <c r="F15" t="s">
        <v>3</v>
      </c>
      <c r="G15" t="s">
        <v>22</v>
      </c>
      <c r="H15" t="s">
        <v>3</v>
      </c>
      <c r="I15" s="13" t="str">
        <f>IF(Data[[#This Row],[gen_c]]="","o",IF(Data[[#This Row],[gen_e]]=Data[[#This Row],[gen_c]],"+",IF(ISNUMBER(SEARCH(Data[[#This Row],[gen_e]],Data[[#This Row],[gen_c]])),"/","-")))</f>
        <v>+</v>
      </c>
      <c r="J15" s="13" t="str">
        <f>IF(Data[[#This Row],[sp_c]]="","o",IF(Data[[#This Row],[sp_e]]=Data[[#This Row],[sp_c]],"+",IF(ISNUMBER(SEARCH(Data[[#This Row],[sp_e]],Data[[#This Row],[sp_c]])),"/","-")))</f>
        <v>+</v>
      </c>
      <c r="K1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" spans="1:11" x14ac:dyDescent="0.25">
      <c r="A16">
        <v>226</v>
      </c>
      <c r="B16">
        <v>1</v>
      </c>
      <c r="C16" t="s">
        <v>155</v>
      </c>
      <c r="D16" t="s">
        <v>156</v>
      </c>
      <c r="E16" t="s">
        <v>22</v>
      </c>
      <c r="F16" t="s">
        <v>3</v>
      </c>
      <c r="G16" t="s">
        <v>22</v>
      </c>
      <c r="H16" t="s">
        <v>3</v>
      </c>
      <c r="I16" s="13" t="str">
        <f>IF(Data[[#This Row],[gen_c]]="","o",IF(Data[[#This Row],[gen_e]]=Data[[#This Row],[gen_c]],"+",IF(ISNUMBER(SEARCH(Data[[#This Row],[gen_e]],Data[[#This Row],[gen_c]])),"/","-")))</f>
        <v>+</v>
      </c>
      <c r="J16" s="13" t="str">
        <f>IF(Data[[#This Row],[sp_c]]="","o",IF(Data[[#This Row],[sp_e]]=Data[[#This Row],[sp_c]],"+",IF(ISNUMBER(SEARCH(Data[[#This Row],[sp_e]],Data[[#This Row],[sp_c]])),"/","-")))</f>
        <v>+</v>
      </c>
      <c r="K1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" spans="1:11" x14ac:dyDescent="0.25">
      <c r="A17">
        <v>227</v>
      </c>
      <c r="B17">
        <v>1</v>
      </c>
      <c r="C17" t="s">
        <v>155</v>
      </c>
      <c r="D17" t="s">
        <v>156</v>
      </c>
      <c r="E17" t="s">
        <v>22</v>
      </c>
      <c r="F17" t="s">
        <v>3</v>
      </c>
      <c r="G17" t="s">
        <v>22</v>
      </c>
      <c r="H17" t="s">
        <v>3</v>
      </c>
      <c r="I17" s="13" t="str">
        <f>IF(Data[[#This Row],[gen_c]]="","o",IF(Data[[#This Row],[gen_e]]=Data[[#This Row],[gen_c]],"+",IF(ISNUMBER(SEARCH(Data[[#This Row],[gen_e]],Data[[#This Row],[gen_c]])),"/","-")))</f>
        <v>+</v>
      </c>
      <c r="J17" s="13" t="str">
        <f>IF(Data[[#This Row],[sp_c]]="","o",IF(Data[[#This Row],[sp_e]]=Data[[#This Row],[sp_c]],"+",IF(ISNUMBER(SEARCH(Data[[#This Row],[sp_e]],Data[[#This Row],[sp_c]])),"/","-")))</f>
        <v>+</v>
      </c>
      <c r="K1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" spans="1:11" x14ac:dyDescent="0.25">
      <c r="A18">
        <v>228</v>
      </c>
      <c r="B18">
        <v>1</v>
      </c>
      <c r="C18" t="s">
        <v>155</v>
      </c>
      <c r="D18" t="s">
        <v>156</v>
      </c>
      <c r="E18" t="s">
        <v>22</v>
      </c>
      <c r="F18" t="s">
        <v>3</v>
      </c>
      <c r="G18" t="s">
        <v>22</v>
      </c>
      <c r="H18" t="s">
        <v>3</v>
      </c>
      <c r="I18" s="13" t="str">
        <f>IF(Data[[#This Row],[gen_c]]="","o",IF(Data[[#This Row],[gen_e]]=Data[[#This Row],[gen_c]],"+",IF(ISNUMBER(SEARCH(Data[[#This Row],[gen_e]],Data[[#This Row],[gen_c]])),"/","-")))</f>
        <v>+</v>
      </c>
      <c r="J18" s="13" t="str">
        <f>IF(Data[[#This Row],[sp_c]]="","o",IF(Data[[#This Row],[sp_e]]=Data[[#This Row],[sp_c]],"+",IF(ISNUMBER(SEARCH(Data[[#This Row],[sp_e]],Data[[#This Row],[sp_c]])),"/","-")))</f>
        <v>+</v>
      </c>
      <c r="K1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" spans="1:11" x14ac:dyDescent="0.25">
      <c r="A19">
        <v>229</v>
      </c>
      <c r="B19">
        <v>1</v>
      </c>
      <c r="C19" t="s">
        <v>155</v>
      </c>
      <c r="D19" t="s">
        <v>156</v>
      </c>
      <c r="E19" t="s">
        <v>22</v>
      </c>
      <c r="F19" t="s">
        <v>3</v>
      </c>
      <c r="G19" t="s">
        <v>22</v>
      </c>
      <c r="H19" t="s">
        <v>3</v>
      </c>
      <c r="I19" s="13" t="str">
        <f>IF(Data[[#This Row],[gen_c]]="","o",IF(Data[[#This Row],[gen_e]]=Data[[#This Row],[gen_c]],"+",IF(ISNUMBER(SEARCH(Data[[#This Row],[gen_e]],Data[[#This Row],[gen_c]])),"/","-")))</f>
        <v>+</v>
      </c>
      <c r="J19" s="13" t="str">
        <f>IF(Data[[#This Row],[sp_c]]="","o",IF(Data[[#This Row],[sp_e]]=Data[[#This Row],[sp_c]],"+",IF(ISNUMBER(SEARCH(Data[[#This Row],[sp_e]],Data[[#This Row],[sp_c]])),"/","-")))</f>
        <v>+</v>
      </c>
      <c r="K1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" spans="1:11" x14ac:dyDescent="0.25">
      <c r="A20">
        <v>230</v>
      </c>
      <c r="B20">
        <v>1</v>
      </c>
      <c r="C20" t="s">
        <v>155</v>
      </c>
      <c r="D20" t="s">
        <v>156</v>
      </c>
      <c r="E20" t="s">
        <v>22</v>
      </c>
      <c r="F20" t="s">
        <v>3</v>
      </c>
      <c r="G20" t="s">
        <v>22</v>
      </c>
      <c r="H20" t="s">
        <v>3</v>
      </c>
      <c r="I20" s="13" t="str">
        <f>IF(Data[[#This Row],[gen_c]]="","o",IF(Data[[#This Row],[gen_e]]=Data[[#This Row],[gen_c]],"+",IF(ISNUMBER(SEARCH(Data[[#This Row],[gen_e]],Data[[#This Row],[gen_c]])),"/","-")))</f>
        <v>+</v>
      </c>
      <c r="J20" s="13" t="str">
        <f>IF(Data[[#This Row],[sp_c]]="","o",IF(Data[[#This Row],[sp_e]]=Data[[#This Row],[sp_c]],"+",IF(ISNUMBER(SEARCH(Data[[#This Row],[sp_e]],Data[[#This Row],[sp_c]])),"/","-")))</f>
        <v>+</v>
      </c>
      <c r="K2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" spans="1:11" x14ac:dyDescent="0.25">
      <c r="A21">
        <v>231</v>
      </c>
      <c r="B21">
        <v>1</v>
      </c>
      <c r="C21" t="s">
        <v>155</v>
      </c>
      <c r="D21" t="s">
        <v>156</v>
      </c>
      <c r="E21" t="s">
        <v>22</v>
      </c>
      <c r="F21" t="s">
        <v>3</v>
      </c>
      <c r="G21" t="s">
        <v>22</v>
      </c>
      <c r="H21" t="s">
        <v>3</v>
      </c>
      <c r="I21" s="13" t="str">
        <f>IF(Data[[#This Row],[gen_c]]="","o",IF(Data[[#This Row],[gen_e]]=Data[[#This Row],[gen_c]],"+",IF(ISNUMBER(SEARCH(Data[[#This Row],[gen_e]],Data[[#This Row],[gen_c]])),"/","-")))</f>
        <v>+</v>
      </c>
      <c r="J21" s="13" t="str">
        <f>IF(Data[[#This Row],[sp_c]]="","o",IF(Data[[#This Row],[sp_e]]=Data[[#This Row],[sp_c]],"+",IF(ISNUMBER(SEARCH(Data[[#This Row],[sp_e]],Data[[#This Row],[sp_c]])),"/","-")))</f>
        <v>+</v>
      </c>
      <c r="K2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" spans="1:11" x14ac:dyDescent="0.25">
      <c r="A22">
        <v>232</v>
      </c>
      <c r="B22">
        <v>1</v>
      </c>
      <c r="C22" t="s">
        <v>155</v>
      </c>
      <c r="D22" t="s">
        <v>156</v>
      </c>
      <c r="E22" t="s">
        <v>22</v>
      </c>
      <c r="F22" t="s">
        <v>3</v>
      </c>
      <c r="G22" t="s">
        <v>22</v>
      </c>
      <c r="H22" t="s">
        <v>3</v>
      </c>
      <c r="I22" s="13" t="str">
        <f>IF(Data[[#This Row],[gen_c]]="","o",IF(Data[[#This Row],[gen_e]]=Data[[#This Row],[gen_c]],"+",IF(ISNUMBER(SEARCH(Data[[#This Row],[gen_e]],Data[[#This Row],[gen_c]])),"/","-")))</f>
        <v>+</v>
      </c>
      <c r="J22" s="13" t="str">
        <f>IF(Data[[#This Row],[sp_c]]="","o",IF(Data[[#This Row],[sp_e]]=Data[[#This Row],[sp_c]],"+",IF(ISNUMBER(SEARCH(Data[[#This Row],[sp_e]],Data[[#This Row],[sp_c]])),"/","-")))</f>
        <v>+</v>
      </c>
      <c r="K2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" spans="1:11" x14ac:dyDescent="0.25">
      <c r="A23">
        <v>233</v>
      </c>
      <c r="B23">
        <v>1</v>
      </c>
      <c r="C23" t="s">
        <v>155</v>
      </c>
      <c r="D23" t="s">
        <v>156</v>
      </c>
      <c r="E23" t="s">
        <v>22</v>
      </c>
      <c r="F23" t="s">
        <v>3</v>
      </c>
      <c r="G23" t="s">
        <v>22</v>
      </c>
      <c r="H23" t="s">
        <v>3</v>
      </c>
      <c r="I23" s="13" t="str">
        <f>IF(Data[[#This Row],[gen_c]]="","o",IF(Data[[#This Row],[gen_e]]=Data[[#This Row],[gen_c]],"+",IF(ISNUMBER(SEARCH(Data[[#This Row],[gen_e]],Data[[#This Row],[gen_c]])),"/","-")))</f>
        <v>+</v>
      </c>
      <c r="J23" s="13" t="str">
        <f>IF(Data[[#This Row],[sp_c]]="","o",IF(Data[[#This Row],[sp_e]]=Data[[#This Row],[sp_c]],"+",IF(ISNUMBER(SEARCH(Data[[#This Row],[sp_e]],Data[[#This Row],[sp_c]])),"/","-")))</f>
        <v>+</v>
      </c>
      <c r="K2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" spans="1:11" x14ac:dyDescent="0.25">
      <c r="A24">
        <v>234</v>
      </c>
      <c r="B24">
        <v>1</v>
      </c>
      <c r="C24" t="s">
        <v>155</v>
      </c>
      <c r="D24" t="s">
        <v>156</v>
      </c>
      <c r="E24" t="s">
        <v>22</v>
      </c>
      <c r="F24" t="s">
        <v>3</v>
      </c>
      <c r="G24" t="s">
        <v>22</v>
      </c>
      <c r="H24" t="s">
        <v>3</v>
      </c>
      <c r="I24" s="13" t="str">
        <f>IF(Data[[#This Row],[gen_c]]="","o",IF(Data[[#This Row],[gen_e]]=Data[[#This Row],[gen_c]],"+",IF(ISNUMBER(SEARCH(Data[[#This Row],[gen_e]],Data[[#This Row],[gen_c]])),"/","-")))</f>
        <v>+</v>
      </c>
      <c r="J24" s="13" t="str">
        <f>IF(Data[[#This Row],[sp_c]]="","o",IF(Data[[#This Row],[sp_e]]=Data[[#This Row],[sp_c]],"+",IF(ISNUMBER(SEARCH(Data[[#This Row],[sp_e]],Data[[#This Row],[sp_c]])),"/","-")))</f>
        <v>+</v>
      </c>
      <c r="K2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" spans="1:11" x14ac:dyDescent="0.25">
      <c r="A25">
        <v>235</v>
      </c>
      <c r="B25">
        <v>1</v>
      </c>
      <c r="C25" t="s">
        <v>155</v>
      </c>
      <c r="D25" t="s">
        <v>156</v>
      </c>
      <c r="E25" t="s">
        <v>22</v>
      </c>
      <c r="F25" t="s">
        <v>3</v>
      </c>
      <c r="G25" t="s">
        <v>22</v>
      </c>
      <c r="H25" t="s">
        <v>3</v>
      </c>
      <c r="I25" s="13" t="str">
        <f>IF(Data[[#This Row],[gen_c]]="","o",IF(Data[[#This Row],[gen_e]]=Data[[#This Row],[gen_c]],"+",IF(ISNUMBER(SEARCH(Data[[#This Row],[gen_e]],Data[[#This Row],[gen_c]])),"/","-")))</f>
        <v>+</v>
      </c>
      <c r="J25" s="13" t="str">
        <f>IF(Data[[#This Row],[sp_c]]="","o",IF(Data[[#This Row],[sp_e]]=Data[[#This Row],[sp_c]],"+",IF(ISNUMBER(SEARCH(Data[[#This Row],[sp_e]],Data[[#This Row],[sp_c]])),"/","-")))</f>
        <v>+</v>
      </c>
      <c r="K2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" spans="1:11" x14ac:dyDescent="0.25">
      <c r="A26">
        <v>236</v>
      </c>
      <c r="B26">
        <v>1</v>
      </c>
      <c r="C26" t="s">
        <v>155</v>
      </c>
      <c r="D26" t="s">
        <v>156</v>
      </c>
      <c r="E26" t="s">
        <v>22</v>
      </c>
      <c r="F26" t="s">
        <v>3</v>
      </c>
      <c r="G26" t="s">
        <v>22</v>
      </c>
      <c r="H26" t="s">
        <v>3</v>
      </c>
      <c r="I26" s="13" t="str">
        <f>IF(Data[[#This Row],[gen_c]]="","o",IF(Data[[#This Row],[gen_e]]=Data[[#This Row],[gen_c]],"+",IF(ISNUMBER(SEARCH(Data[[#This Row],[gen_e]],Data[[#This Row],[gen_c]])),"/","-")))</f>
        <v>+</v>
      </c>
      <c r="J26" s="13" t="str">
        <f>IF(Data[[#This Row],[sp_c]]="","o",IF(Data[[#This Row],[sp_e]]=Data[[#This Row],[sp_c]],"+",IF(ISNUMBER(SEARCH(Data[[#This Row],[sp_e]],Data[[#This Row],[sp_c]])),"/","-")))</f>
        <v>+</v>
      </c>
      <c r="K2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" spans="1:11" x14ac:dyDescent="0.25">
      <c r="A27">
        <v>237</v>
      </c>
      <c r="B27">
        <v>1</v>
      </c>
      <c r="C27" t="s">
        <v>155</v>
      </c>
      <c r="D27" t="s">
        <v>156</v>
      </c>
      <c r="E27" t="s">
        <v>22</v>
      </c>
      <c r="F27" t="s">
        <v>3</v>
      </c>
      <c r="G27" t="s">
        <v>22</v>
      </c>
      <c r="H27" t="s">
        <v>3</v>
      </c>
      <c r="I27" s="13" t="str">
        <f>IF(Data[[#This Row],[gen_c]]="","o",IF(Data[[#This Row],[gen_e]]=Data[[#This Row],[gen_c]],"+",IF(ISNUMBER(SEARCH(Data[[#This Row],[gen_e]],Data[[#This Row],[gen_c]])),"/","-")))</f>
        <v>+</v>
      </c>
      <c r="J27" s="13" t="str">
        <f>IF(Data[[#This Row],[sp_c]]="","o",IF(Data[[#This Row],[sp_e]]=Data[[#This Row],[sp_c]],"+",IF(ISNUMBER(SEARCH(Data[[#This Row],[sp_e]],Data[[#This Row],[sp_c]])),"/","-")))</f>
        <v>+</v>
      </c>
      <c r="K2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8" spans="1:11" x14ac:dyDescent="0.25">
      <c r="A28">
        <v>238</v>
      </c>
      <c r="B28">
        <v>1</v>
      </c>
      <c r="C28" t="s">
        <v>155</v>
      </c>
      <c r="D28" t="s">
        <v>156</v>
      </c>
      <c r="E28" t="s">
        <v>22</v>
      </c>
      <c r="F28" t="s">
        <v>3</v>
      </c>
      <c r="G28" t="s">
        <v>22</v>
      </c>
      <c r="H28" t="s">
        <v>3</v>
      </c>
      <c r="I28" s="13" t="str">
        <f>IF(Data[[#This Row],[gen_c]]="","o",IF(Data[[#This Row],[gen_e]]=Data[[#This Row],[gen_c]],"+",IF(ISNUMBER(SEARCH(Data[[#This Row],[gen_e]],Data[[#This Row],[gen_c]])),"/","-")))</f>
        <v>+</v>
      </c>
      <c r="J28" s="13" t="str">
        <f>IF(Data[[#This Row],[sp_c]]="","o",IF(Data[[#This Row],[sp_e]]=Data[[#This Row],[sp_c]],"+",IF(ISNUMBER(SEARCH(Data[[#This Row],[sp_e]],Data[[#This Row],[sp_c]])),"/","-")))</f>
        <v>+</v>
      </c>
      <c r="K2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9" spans="1:11" x14ac:dyDescent="0.25">
      <c r="A29">
        <v>219</v>
      </c>
      <c r="B29">
        <v>0</v>
      </c>
      <c r="C29" t="s">
        <v>155</v>
      </c>
      <c r="D29" t="s">
        <v>157</v>
      </c>
      <c r="E29" t="s">
        <v>22</v>
      </c>
      <c r="F29" t="s">
        <v>3</v>
      </c>
      <c r="H29" t="s">
        <v>3</v>
      </c>
      <c r="I29" s="13" t="str">
        <f>IF(Data[[#This Row],[gen_c]]="","o",IF(Data[[#This Row],[gen_e]]=Data[[#This Row],[gen_c]],"+",IF(ISNUMBER(SEARCH(Data[[#This Row],[gen_e]],Data[[#This Row],[gen_c]])),"/","-")))</f>
        <v>o</v>
      </c>
      <c r="J29" s="13" t="str">
        <f>IF(Data[[#This Row],[sp_c]]="","o",IF(Data[[#This Row],[sp_e]]=Data[[#This Row],[sp_c]],"+",IF(ISNUMBER(SEARCH(Data[[#This Row],[sp_e]],Data[[#This Row],[sp_c]])),"/","-")))</f>
        <v>+</v>
      </c>
      <c r="K2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0" spans="1:11" x14ac:dyDescent="0.25">
      <c r="A30">
        <v>1</v>
      </c>
      <c r="B30">
        <v>0</v>
      </c>
      <c r="C30" t="s">
        <v>155</v>
      </c>
      <c r="D30" t="s">
        <v>157</v>
      </c>
      <c r="E30" t="s">
        <v>0</v>
      </c>
      <c r="F30" t="s">
        <v>3</v>
      </c>
      <c r="G30" t="s">
        <v>0</v>
      </c>
      <c r="H30" t="s">
        <v>3</v>
      </c>
      <c r="I30" s="13" t="str">
        <f>IF(Data[[#This Row],[gen_c]]="","o",IF(Data[[#This Row],[gen_e]]=Data[[#This Row],[gen_c]],"+",IF(ISNUMBER(SEARCH(Data[[#This Row],[gen_e]],Data[[#This Row],[gen_c]])),"/","-")))</f>
        <v>+</v>
      </c>
      <c r="J30" s="13" t="str">
        <f>IF(Data[[#This Row],[sp_c]]="","o",IF(Data[[#This Row],[sp_e]]=Data[[#This Row],[sp_c]],"+",IF(ISNUMBER(SEARCH(Data[[#This Row],[sp_e]],Data[[#This Row],[sp_c]])),"/","-")))</f>
        <v>+</v>
      </c>
      <c r="K3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" spans="1:11" x14ac:dyDescent="0.25">
      <c r="A31">
        <v>8</v>
      </c>
      <c r="B31">
        <v>0</v>
      </c>
      <c r="C31" t="s">
        <v>155</v>
      </c>
      <c r="D31" t="s">
        <v>157</v>
      </c>
      <c r="E31" t="s">
        <v>0</v>
      </c>
      <c r="F31" t="s">
        <v>3</v>
      </c>
      <c r="G31" t="s">
        <v>0</v>
      </c>
      <c r="H31" t="s">
        <v>3</v>
      </c>
      <c r="I31" s="13" t="str">
        <f>IF(Data[[#This Row],[gen_c]]="","o",IF(Data[[#This Row],[gen_e]]=Data[[#This Row],[gen_c]],"+",IF(ISNUMBER(SEARCH(Data[[#This Row],[gen_e]],Data[[#This Row],[gen_c]])),"/","-")))</f>
        <v>+</v>
      </c>
      <c r="J31" s="13" t="str">
        <f>IF(Data[[#This Row],[sp_c]]="","o",IF(Data[[#This Row],[sp_e]]=Data[[#This Row],[sp_c]],"+",IF(ISNUMBER(SEARCH(Data[[#This Row],[sp_e]],Data[[#This Row],[sp_c]])),"/","-")))</f>
        <v>+</v>
      </c>
      <c r="K3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" spans="1:11" x14ac:dyDescent="0.25">
      <c r="A32">
        <v>9</v>
      </c>
      <c r="B32">
        <v>0</v>
      </c>
      <c r="C32" t="s">
        <v>155</v>
      </c>
      <c r="D32" t="s">
        <v>157</v>
      </c>
      <c r="E32" t="s">
        <v>0</v>
      </c>
      <c r="F32" t="s">
        <v>3</v>
      </c>
      <c r="G32" t="s">
        <v>0</v>
      </c>
      <c r="H32" t="s">
        <v>3</v>
      </c>
      <c r="I32" s="13" t="str">
        <f>IF(Data[[#This Row],[gen_c]]="","o",IF(Data[[#This Row],[gen_e]]=Data[[#This Row],[gen_c]],"+",IF(ISNUMBER(SEARCH(Data[[#This Row],[gen_e]],Data[[#This Row],[gen_c]])),"/","-")))</f>
        <v>+</v>
      </c>
      <c r="J32" s="13" t="str">
        <f>IF(Data[[#This Row],[sp_c]]="","o",IF(Data[[#This Row],[sp_e]]=Data[[#This Row],[sp_c]],"+",IF(ISNUMBER(SEARCH(Data[[#This Row],[sp_e]],Data[[#This Row],[sp_c]])),"/","-")))</f>
        <v>+</v>
      </c>
      <c r="K3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" spans="1:11" x14ac:dyDescent="0.25">
      <c r="A33">
        <v>11</v>
      </c>
      <c r="B33">
        <v>0</v>
      </c>
      <c r="C33" t="s">
        <v>155</v>
      </c>
      <c r="D33" t="s">
        <v>157</v>
      </c>
      <c r="E33" t="s">
        <v>0</v>
      </c>
      <c r="F33" t="s">
        <v>3</v>
      </c>
      <c r="G33" t="s">
        <v>0</v>
      </c>
      <c r="H33" t="s">
        <v>3</v>
      </c>
      <c r="I33" s="13" t="str">
        <f>IF(Data[[#This Row],[gen_c]]="","o",IF(Data[[#This Row],[gen_e]]=Data[[#This Row],[gen_c]],"+",IF(ISNUMBER(SEARCH(Data[[#This Row],[gen_e]],Data[[#This Row],[gen_c]])),"/","-")))</f>
        <v>+</v>
      </c>
      <c r="J33" s="13" t="str">
        <f>IF(Data[[#This Row],[sp_c]]="","o",IF(Data[[#This Row],[sp_e]]=Data[[#This Row],[sp_c]],"+",IF(ISNUMBER(SEARCH(Data[[#This Row],[sp_e]],Data[[#This Row],[sp_c]])),"/","-")))</f>
        <v>+</v>
      </c>
      <c r="K3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" spans="1:11" x14ac:dyDescent="0.25">
      <c r="A34">
        <v>13</v>
      </c>
      <c r="B34">
        <v>1</v>
      </c>
      <c r="C34" t="s">
        <v>155</v>
      </c>
      <c r="D34" t="s">
        <v>156</v>
      </c>
      <c r="E34" t="s">
        <v>0</v>
      </c>
      <c r="F34" t="s">
        <v>3</v>
      </c>
      <c r="G34" t="s">
        <v>0</v>
      </c>
      <c r="H34" t="s">
        <v>3</v>
      </c>
      <c r="I34" s="13" t="str">
        <f>IF(Data[[#This Row],[gen_c]]="","o",IF(Data[[#This Row],[gen_e]]=Data[[#This Row],[gen_c]],"+",IF(ISNUMBER(SEARCH(Data[[#This Row],[gen_e]],Data[[#This Row],[gen_c]])),"/","-")))</f>
        <v>+</v>
      </c>
      <c r="J34" s="13" t="str">
        <f>IF(Data[[#This Row],[sp_c]]="","o",IF(Data[[#This Row],[sp_e]]=Data[[#This Row],[sp_c]],"+",IF(ISNUMBER(SEARCH(Data[[#This Row],[sp_e]],Data[[#This Row],[sp_c]])),"/","-")))</f>
        <v>+</v>
      </c>
      <c r="K3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" spans="1:11" x14ac:dyDescent="0.25">
      <c r="A35">
        <v>14</v>
      </c>
      <c r="B35">
        <v>1</v>
      </c>
      <c r="C35" t="s">
        <v>155</v>
      </c>
      <c r="D35" t="s">
        <v>156</v>
      </c>
      <c r="E35" t="s">
        <v>0</v>
      </c>
      <c r="F35" t="s">
        <v>3</v>
      </c>
      <c r="G35" t="s">
        <v>11</v>
      </c>
      <c r="H35" t="s">
        <v>3</v>
      </c>
      <c r="I35" s="13" t="str">
        <f>IF(Data[[#This Row],[gen_c]]="","o",IF(Data[[#This Row],[gen_e]]=Data[[#This Row],[gen_c]],"+",IF(ISNUMBER(SEARCH(Data[[#This Row],[gen_e]],Data[[#This Row],[gen_c]])),"/","-")))</f>
        <v>-</v>
      </c>
      <c r="J35" s="13" t="str">
        <f>IF(Data[[#This Row],[sp_c]]="","o",IF(Data[[#This Row],[sp_e]]=Data[[#This Row],[sp_c]],"+",IF(ISNUMBER(SEARCH(Data[[#This Row],[sp_e]],Data[[#This Row],[sp_c]])),"/","-")))</f>
        <v>+</v>
      </c>
      <c r="K3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36" spans="1:11" x14ac:dyDescent="0.25">
      <c r="A36">
        <v>2</v>
      </c>
      <c r="B36">
        <v>0</v>
      </c>
      <c r="C36" t="s">
        <v>155</v>
      </c>
      <c r="D36" t="s">
        <v>157</v>
      </c>
      <c r="E36" t="s">
        <v>0</v>
      </c>
      <c r="F36" t="s">
        <v>3</v>
      </c>
      <c r="H36" t="s">
        <v>3</v>
      </c>
      <c r="I36" s="13" t="str">
        <f>IF(Data[[#This Row],[gen_c]]="","o",IF(Data[[#This Row],[gen_e]]=Data[[#This Row],[gen_c]],"+",IF(ISNUMBER(SEARCH(Data[[#This Row],[gen_e]],Data[[#This Row],[gen_c]])),"/","-")))</f>
        <v>o</v>
      </c>
      <c r="J36" s="13" t="str">
        <f>IF(Data[[#This Row],[sp_c]]="","o",IF(Data[[#This Row],[sp_e]]=Data[[#This Row],[sp_c]],"+",IF(ISNUMBER(SEARCH(Data[[#This Row],[sp_e]],Data[[#This Row],[sp_c]])),"/","-")))</f>
        <v>+</v>
      </c>
      <c r="K3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7" spans="1:11" x14ac:dyDescent="0.25">
      <c r="A37">
        <v>3</v>
      </c>
      <c r="B37">
        <v>0</v>
      </c>
      <c r="C37" t="s">
        <v>155</v>
      </c>
      <c r="D37" t="s">
        <v>157</v>
      </c>
      <c r="E37" t="s">
        <v>0</v>
      </c>
      <c r="F37" t="s">
        <v>3</v>
      </c>
      <c r="H37" t="s">
        <v>3</v>
      </c>
      <c r="I37" s="13" t="str">
        <f>IF(Data[[#This Row],[gen_c]]="","o",IF(Data[[#This Row],[gen_e]]=Data[[#This Row],[gen_c]],"+",IF(ISNUMBER(SEARCH(Data[[#This Row],[gen_e]],Data[[#This Row],[gen_c]])),"/","-")))</f>
        <v>o</v>
      </c>
      <c r="J37" s="13" t="str">
        <f>IF(Data[[#This Row],[sp_c]]="","o",IF(Data[[#This Row],[sp_e]]=Data[[#This Row],[sp_c]],"+",IF(ISNUMBER(SEARCH(Data[[#This Row],[sp_e]],Data[[#This Row],[sp_c]])),"/","-")))</f>
        <v>+</v>
      </c>
      <c r="K3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8" spans="1:11" x14ac:dyDescent="0.25">
      <c r="A38">
        <v>4</v>
      </c>
      <c r="B38">
        <v>0</v>
      </c>
      <c r="C38" t="s">
        <v>155</v>
      </c>
      <c r="D38" t="s">
        <v>157</v>
      </c>
      <c r="E38" t="s">
        <v>0</v>
      </c>
      <c r="F38" t="s">
        <v>3</v>
      </c>
      <c r="H38" t="s">
        <v>3</v>
      </c>
      <c r="I38" s="13" t="str">
        <f>IF(Data[[#This Row],[gen_c]]="","o",IF(Data[[#This Row],[gen_e]]=Data[[#This Row],[gen_c]],"+",IF(ISNUMBER(SEARCH(Data[[#This Row],[gen_e]],Data[[#This Row],[gen_c]])),"/","-")))</f>
        <v>o</v>
      </c>
      <c r="J38" s="13" t="str">
        <f>IF(Data[[#This Row],[sp_c]]="","o",IF(Data[[#This Row],[sp_e]]=Data[[#This Row],[sp_c]],"+",IF(ISNUMBER(SEARCH(Data[[#This Row],[sp_e]],Data[[#This Row],[sp_c]])),"/","-")))</f>
        <v>+</v>
      </c>
      <c r="K3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9" spans="1:11" x14ac:dyDescent="0.25">
      <c r="A39">
        <v>5</v>
      </c>
      <c r="B39">
        <v>0</v>
      </c>
      <c r="C39" t="s">
        <v>155</v>
      </c>
      <c r="D39" t="s">
        <v>157</v>
      </c>
      <c r="E39" t="s">
        <v>0</v>
      </c>
      <c r="F39" t="s">
        <v>3</v>
      </c>
      <c r="H39" t="s">
        <v>3</v>
      </c>
      <c r="I39" s="13" t="str">
        <f>IF(Data[[#This Row],[gen_c]]="","o",IF(Data[[#This Row],[gen_e]]=Data[[#This Row],[gen_c]],"+",IF(ISNUMBER(SEARCH(Data[[#This Row],[gen_e]],Data[[#This Row],[gen_c]])),"/","-")))</f>
        <v>o</v>
      </c>
      <c r="J39" s="13" t="str">
        <f>IF(Data[[#This Row],[sp_c]]="","o",IF(Data[[#This Row],[sp_e]]=Data[[#This Row],[sp_c]],"+",IF(ISNUMBER(SEARCH(Data[[#This Row],[sp_e]],Data[[#This Row],[sp_c]])),"/","-")))</f>
        <v>+</v>
      </c>
      <c r="K3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0" spans="1:11" x14ac:dyDescent="0.25">
      <c r="A40">
        <v>6</v>
      </c>
      <c r="B40">
        <v>0</v>
      </c>
      <c r="C40" t="s">
        <v>155</v>
      </c>
      <c r="D40" t="s">
        <v>157</v>
      </c>
      <c r="E40" t="s">
        <v>0</v>
      </c>
      <c r="F40" t="s">
        <v>3</v>
      </c>
      <c r="H40" t="s">
        <v>3</v>
      </c>
      <c r="I40" s="13" t="str">
        <f>IF(Data[[#This Row],[gen_c]]="","o",IF(Data[[#This Row],[gen_e]]=Data[[#This Row],[gen_c]],"+",IF(ISNUMBER(SEARCH(Data[[#This Row],[gen_e]],Data[[#This Row],[gen_c]])),"/","-")))</f>
        <v>o</v>
      </c>
      <c r="J40" s="13" t="str">
        <f>IF(Data[[#This Row],[sp_c]]="","o",IF(Data[[#This Row],[sp_e]]=Data[[#This Row],[sp_c]],"+",IF(ISNUMBER(SEARCH(Data[[#This Row],[sp_e]],Data[[#This Row],[sp_c]])),"/","-")))</f>
        <v>+</v>
      </c>
      <c r="K4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1" spans="1:11" x14ac:dyDescent="0.25">
      <c r="A41">
        <v>7</v>
      </c>
      <c r="B41">
        <v>0</v>
      </c>
      <c r="C41" t="s">
        <v>155</v>
      </c>
      <c r="D41" t="s">
        <v>157</v>
      </c>
      <c r="E41" t="s">
        <v>0</v>
      </c>
      <c r="F41" t="s">
        <v>3</v>
      </c>
      <c r="H41" t="s">
        <v>3</v>
      </c>
      <c r="I41" s="13" t="str">
        <f>IF(Data[[#This Row],[gen_c]]="","o",IF(Data[[#This Row],[gen_e]]=Data[[#This Row],[gen_c]],"+",IF(ISNUMBER(SEARCH(Data[[#This Row],[gen_e]],Data[[#This Row],[gen_c]])),"/","-")))</f>
        <v>o</v>
      </c>
      <c r="J41" s="13" t="str">
        <f>IF(Data[[#This Row],[sp_c]]="","o",IF(Data[[#This Row],[sp_e]]=Data[[#This Row],[sp_c]],"+",IF(ISNUMBER(SEARCH(Data[[#This Row],[sp_e]],Data[[#This Row],[sp_c]])),"/","-")))</f>
        <v>+</v>
      </c>
      <c r="K4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2" spans="1:11" x14ac:dyDescent="0.25">
      <c r="A42">
        <v>10</v>
      </c>
      <c r="B42">
        <v>0</v>
      </c>
      <c r="C42" t="s">
        <v>155</v>
      </c>
      <c r="D42" t="s">
        <v>157</v>
      </c>
      <c r="E42" t="s">
        <v>0</v>
      </c>
      <c r="F42" t="s">
        <v>3</v>
      </c>
      <c r="H42" t="s">
        <v>3</v>
      </c>
      <c r="I42" s="13" t="str">
        <f>IF(Data[[#This Row],[gen_c]]="","o",IF(Data[[#This Row],[gen_e]]=Data[[#This Row],[gen_c]],"+",IF(ISNUMBER(SEARCH(Data[[#This Row],[gen_e]],Data[[#This Row],[gen_c]])),"/","-")))</f>
        <v>o</v>
      </c>
      <c r="J42" s="13" t="str">
        <f>IF(Data[[#This Row],[sp_c]]="","o",IF(Data[[#This Row],[sp_e]]=Data[[#This Row],[sp_c]],"+",IF(ISNUMBER(SEARCH(Data[[#This Row],[sp_e]],Data[[#This Row],[sp_c]])),"/","-")))</f>
        <v>+</v>
      </c>
      <c r="K4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3" spans="1:11" x14ac:dyDescent="0.25">
      <c r="A43">
        <v>12</v>
      </c>
      <c r="B43">
        <v>1</v>
      </c>
      <c r="C43" t="s">
        <v>155</v>
      </c>
      <c r="D43" t="s">
        <v>156</v>
      </c>
      <c r="E43" t="s">
        <v>0</v>
      </c>
      <c r="F43" t="s">
        <v>3</v>
      </c>
      <c r="H43" t="s">
        <v>3</v>
      </c>
      <c r="I43" s="13" t="str">
        <f>IF(Data[[#This Row],[gen_c]]="","o",IF(Data[[#This Row],[gen_e]]=Data[[#This Row],[gen_c]],"+",IF(ISNUMBER(SEARCH(Data[[#This Row],[gen_e]],Data[[#This Row],[gen_c]])),"/","-")))</f>
        <v>o</v>
      </c>
      <c r="J43" s="13" t="str">
        <f>IF(Data[[#This Row],[sp_c]]="","o",IF(Data[[#This Row],[sp_e]]=Data[[#This Row],[sp_c]],"+",IF(ISNUMBER(SEARCH(Data[[#This Row],[sp_e]],Data[[#This Row],[sp_c]])),"/","-")))</f>
        <v>+</v>
      </c>
      <c r="K4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4" spans="1:11" x14ac:dyDescent="0.25">
      <c r="A44">
        <v>15</v>
      </c>
      <c r="B44">
        <v>1</v>
      </c>
      <c r="C44" t="s">
        <v>155</v>
      </c>
      <c r="D44" t="s">
        <v>156</v>
      </c>
      <c r="E44" t="s">
        <v>0</v>
      </c>
      <c r="F44" t="s">
        <v>3</v>
      </c>
      <c r="H44" t="s">
        <v>3</v>
      </c>
      <c r="I44" s="13" t="str">
        <f>IF(Data[[#This Row],[gen_c]]="","o",IF(Data[[#This Row],[gen_e]]=Data[[#This Row],[gen_c]],"+",IF(ISNUMBER(SEARCH(Data[[#This Row],[gen_e]],Data[[#This Row],[gen_c]])),"/","-")))</f>
        <v>o</v>
      </c>
      <c r="J44" s="13" t="str">
        <f>IF(Data[[#This Row],[sp_c]]="","o",IF(Data[[#This Row],[sp_e]]=Data[[#This Row],[sp_c]],"+",IF(ISNUMBER(SEARCH(Data[[#This Row],[sp_e]],Data[[#This Row],[sp_c]])),"/","-")))</f>
        <v>+</v>
      </c>
      <c r="K4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5" spans="1:11" x14ac:dyDescent="0.25">
      <c r="A45">
        <v>16</v>
      </c>
      <c r="B45">
        <v>1</v>
      </c>
      <c r="C45" t="s">
        <v>155</v>
      </c>
      <c r="D45" t="s">
        <v>156</v>
      </c>
      <c r="E45" t="s">
        <v>0</v>
      </c>
      <c r="F45" t="s">
        <v>3</v>
      </c>
      <c r="H45" t="s">
        <v>3</v>
      </c>
      <c r="I45" s="13" t="str">
        <f>IF(Data[[#This Row],[gen_c]]="","o",IF(Data[[#This Row],[gen_e]]=Data[[#This Row],[gen_c]],"+",IF(ISNUMBER(SEARCH(Data[[#This Row],[gen_e]],Data[[#This Row],[gen_c]])),"/","-")))</f>
        <v>o</v>
      </c>
      <c r="J45" s="13" t="str">
        <f>IF(Data[[#This Row],[sp_c]]="","o",IF(Data[[#This Row],[sp_e]]=Data[[#This Row],[sp_c]],"+",IF(ISNUMBER(SEARCH(Data[[#This Row],[sp_e]],Data[[#This Row],[sp_c]])),"/","-")))</f>
        <v>+</v>
      </c>
      <c r="K4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6" spans="1:11" x14ac:dyDescent="0.25">
      <c r="A46">
        <v>17</v>
      </c>
      <c r="B46">
        <v>1</v>
      </c>
      <c r="C46" t="s">
        <v>155</v>
      </c>
      <c r="D46" t="s">
        <v>156</v>
      </c>
      <c r="E46" t="s">
        <v>0</v>
      </c>
      <c r="F46" t="s">
        <v>3</v>
      </c>
      <c r="H46" t="s">
        <v>3</v>
      </c>
      <c r="I46" s="13" t="str">
        <f>IF(Data[[#This Row],[gen_c]]="","o",IF(Data[[#This Row],[gen_e]]=Data[[#This Row],[gen_c]],"+",IF(ISNUMBER(SEARCH(Data[[#This Row],[gen_e]],Data[[#This Row],[gen_c]])),"/","-")))</f>
        <v>o</v>
      </c>
      <c r="J46" s="13" t="str">
        <f>IF(Data[[#This Row],[sp_c]]="","o",IF(Data[[#This Row],[sp_e]]=Data[[#This Row],[sp_c]],"+",IF(ISNUMBER(SEARCH(Data[[#This Row],[sp_e]],Data[[#This Row],[sp_c]])),"/","-")))</f>
        <v>+</v>
      </c>
      <c r="K4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7" spans="1:11" x14ac:dyDescent="0.25">
      <c r="A47">
        <v>18</v>
      </c>
      <c r="B47">
        <v>1</v>
      </c>
      <c r="C47" t="s">
        <v>155</v>
      </c>
      <c r="D47" t="s">
        <v>156</v>
      </c>
      <c r="E47" t="s">
        <v>0</v>
      </c>
      <c r="F47" t="s">
        <v>3</v>
      </c>
      <c r="H47" t="s">
        <v>3</v>
      </c>
      <c r="I47" s="13" t="str">
        <f>IF(Data[[#This Row],[gen_c]]="","o",IF(Data[[#This Row],[gen_e]]=Data[[#This Row],[gen_c]],"+",IF(ISNUMBER(SEARCH(Data[[#This Row],[gen_e]],Data[[#This Row],[gen_c]])),"/","-")))</f>
        <v>o</v>
      </c>
      <c r="J47" s="13" t="str">
        <f>IF(Data[[#This Row],[sp_c]]="","o",IF(Data[[#This Row],[sp_e]]=Data[[#This Row],[sp_c]],"+",IF(ISNUMBER(SEARCH(Data[[#This Row],[sp_e]],Data[[#This Row],[sp_c]])),"/","-")))</f>
        <v>+</v>
      </c>
      <c r="K4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8" spans="1:11" x14ac:dyDescent="0.25">
      <c r="A48">
        <v>19</v>
      </c>
      <c r="B48">
        <v>1</v>
      </c>
      <c r="C48" t="s">
        <v>155</v>
      </c>
      <c r="D48" t="s">
        <v>156</v>
      </c>
      <c r="E48" t="s">
        <v>0</v>
      </c>
      <c r="F48" t="s">
        <v>3</v>
      </c>
      <c r="H48" t="s">
        <v>3</v>
      </c>
      <c r="I48" s="13" t="str">
        <f>IF(Data[[#This Row],[gen_c]]="","o",IF(Data[[#This Row],[gen_e]]=Data[[#This Row],[gen_c]],"+",IF(ISNUMBER(SEARCH(Data[[#This Row],[gen_e]],Data[[#This Row],[gen_c]])),"/","-")))</f>
        <v>o</v>
      </c>
      <c r="J48" s="13" t="str">
        <f>IF(Data[[#This Row],[sp_c]]="","o",IF(Data[[#This Row],[sp_e]]=Data[[#This Row],[sp_c]],"+",IF(ISNUMBER(SEARCH(Data[[#This Row],[sp_e]],Data[[#This Row],[sp_c]])),"/","-")))</f>
        <v>+</v>
      </c>
      <c r="K4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9" spans="1:11" x14ac:dyDescent="0.25">
      <c r="A49">
        <v>20</v>
      </c>
      <c r="B49">
        <v>1</v>
      </c>
      <c r="C49" t="s">
        <v>155</v>
      </c>
      <c r="D49" t="s">
        <v>156</v>
      </c>
      <c r="E49" t="s">
        <v>0</v>
      </c>
      <c r="F49" t="s">
        <v>3</v>
      </c>
      <c r="H49" t="s">
        <v>3</v>
      </c>
      <c r="I49" s="13" t="str">
        <f>IF(Data[[#This Row],[gen_c]]="","o",IF(Data[[#This Row],[gen_e]]=Data[[#This Row],[gen_c]],"+",IF(ISNUMBER(SEARCH(Data[[#This Row],[gen_e]],Data[[#This Row],[gen_c]])),"/","-")))</f>
        <v>o</v>
      </c>
      <c r="J49" s="13" t="str">
        <f>IF(Data[[#This Row],[sp_c]]="","o",IF(Data[[#This Row],[sp_e]]=Data[[#This Row],[sp_c]],"+",IF(ISNUMBER(SEARCH(Data[[#This Row],[sp_e]],Data[[#This Row],[sp_c]])),"/","-")))</f>
        <v>+</v>
      </c>
      <c r="K4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50" spans="1:11" x14ac:dyDescent="0.25">
      <c r="A50">
        <v>21</v>
      </c>
      <c r="B50">
        <v>1</v>
      </c>
      <c r="C50" t="s">
        <v>155</v>
      </c>
      <c r="D50" t="s">
        <v>156</v>
      </c>
      <c r="E50" t="s">
        <v>0</v>
      </c>
      <c r="F50" t="s">
        <v>3</v>
      </c>
      <c r="H50" t="s">
        <v>3</v>
      </c>
      <c r="I50" s="13" t="str">
        <f>IF(Data[[#This Row],[gen_c]]="","o",IF(Data[[#This Row],[gen_e]]=Data[[#This Row],[gen_c]],"+",IF(ISNUMBER(SEARCH(Data[[#This Row],[gen_e]],Data[[#This Row],[gen_c]])),"/","-")))</f>
        <v>o</v>
      </c>
      <c r="J50" s="13" t="str">
        <f>IF(Data[[#This Row],[sp_c]]="","o",IF(Data[[#This Row],[sp_e]]=Data[[#This Row],[sp_c]],"+",IF(ISNUMBER(SEARCH(Data[[#This Row],[sp_e]],Data[[#This Row],[sp_c]])),"/","-")))</f>
        <v>+</v>
      </c>
      <c r="K5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51" spans="1:11" x14ac:dyDescent="0.25">
      <c r="A51">
        <v>22</v>
      </c>
      <c r="B51">
        <v>1</v>
      </c>
      <c r="C51" t="s">
        <v>155</v>
      </c>
      <c r="D51" t="s">
        <v>156</v>
      </c>
      <c r="E51" t="s">
        <v>0</v>
      </c>
      <c r="F51" t="s">
        <v>3</v>
      </c>
      <c r="H51" t="s">
        <v>3</v>
      </c>
      <c r="I51" s="13" t="str">
        <f>IF(Data[[#This Row],[gen_c]]="","o",IF(Data[[#This Row],[gen_e]]=Data[[#This Row],[gen_c]],"+",IF(ISNUMBER(SEARCH(Data[[#This Row],[gen_e]],Data[[#This Row],[gen_c]])),"/","-")))</f>
        <v>o</v>
      </c>
      <c r="J51" s="13" t="str">
        <f>IF(Data[[#This Row],[sp_c]]="","o",IF(Data[[#This Row],[sp_e]]=Data[[#This Row],[sp_c]],"+",IF(ISNUMBER(SEARCH(Data[[#This Row],[sp_e]],Data[[#This Row],[sp_c]])),"/","-")))</f>
        <v>+</v>
      </c>
      <c r="K5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52" spans="1:11" x14ac:dyDescent="0.25">
      <c r="A52">
        <v>23</v>
      </c>
      <c r="B52">
        <v>0</v>
      </c>
      <c r="C52" t="s">
        <v>155</v>
      </c>
      <c r="D52" t="s">
        <v>157</v>
      </c>
      <c r="E52" t="s">
        <v>11</v>
      </c>
      <c r="F52" t="s">
        <v>12</v>
      </c>
      <c r="G52" t="s">
        <v>11</v>
      </c>
      <c r="H52" t="s">
        <v>12</v>
      </c>
      <c r="I52" s="13" t="str">
        <f>IF(Data[[#This Row],[gen_c]]="","o",IF(Data[[#This Row],[gen_e]]=Data[[#This Row],[gen_c]],"+",IF(ISNUMBER(SEARCH(Data[[#This Row],[gen_e]],Data[[#This Row],[gen_c]])),"/","-")))</f>
        <v>+</v>
      </c>
      <c r="J52" s="13" t="str">
        <f>IF(Data[[#This Row],[sp_c]]="","o",IF(Data[[#This Row],[sp_e]]=Data[[#This Row],[sp_c]],"+",IF(ISNUMBER(SEARCH(Data[[#This Row],[sp_e]],Data[[#This Row],[sp_c]])),"/","-")))</f>
        <v>+</v>
      </c>
      <c r="K5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3" spans="1:11" x14ac:dyDescent="0.25">
      <c r="A53">
        <v>24</v>
      </c>
      <c r="B53">
        <v>0</v>
      </c>
      <c r="C53" t="s">
        <v>155</v>
      </c>
      <c r="D53" t="s">
        <v>157</v>
      </c>
      <c r="E53" t="s">
        <v>11</v>
      </c>
      <c r="F53" t="s">
        <v>12</v>
      </c>
      <c r="G53" t="s">
        <v>11</v>
      </c>
      <c r="H53" t="s">
        <v>12</v>
      </c>
      <c r="I53" s="13" t="str">
        <f>IF(Data[[#This Row],[gen_c]]="","o",IF(Data[[#This Row],[gen_e]]=Data[[#This Row],[gen_c]],"+",IF(ISNUMBER(SEARCH(Data[[#This Row],[gen_e]],Data[[#This Row],[gen_c]])),"/","-")))</f>
        <v>+</v>
      </c>
      <c r="J53" s="13" t="str">
        <f>IF(Data[[#This Row],[sp_c]]="","o",IF(Data[[#This Row],[sp_e]]=Data[[#This Row],[sp_c]],"+",IF(ISNUMBER(SEARCH(Data[[#This Row],[sp_e]],Data[[#This Row],[sp_c]])),"/","-")))</f>
        <v>+</v>
      </c>
      <c r="K5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4" spans="1:11" x14ac:dyDescent="0.25">
      <c r="A54">
        <v>25</v>
      </c>
      <c r="B54">
        <v>0</v>
      </c>
      <c r="C54" t="s">
        <v>155</v>
      </c>
      <c r="D54" t="s">
        <v>157</v>
      </c>
      <c r="E54" t="s">
        <v>11</v>
      </c>
      <c r="F54" t="s">
        <v>12</v>
      </c>
      <c r="G54" t="s">
        <v>11</v>
      </c>
      <c r="H54" t="s">
        <v>12</v>
      </c>
      <c r="I54" s="13" t="str">
        <f>IF(Data[[#This Row],[gen_c]]="","o",IF(Data[[#This Row],[gen_e]]=Data[[#This Row],[gen_c]],"+",IF(ISNUMBER(SEARCH(Data[[#This Row],[gen_e]],Data[[#This Row],[gen_c]])),"/","-")))</f>
        <v>+</v>
      </c>
      <c r="J54" s="13" t="str">
        <f>IF(Data[[#This Row],[sp_c]]="","o",IF(Data[[#This Row],[sp_e]]=Data[[#This Row],[sp_c]],"+",IF(ISNUMBER(SEARCH(Data[[#This Row],[sp_e]],Data[[#This Row],[sp_c]])),"/","-")))</f>
        <v>+</v>
      </c>
      <c r="K5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5" spans="1:11" x14ac:dyDescent="0.25">
      <c r="A55">
        <v>26</v>
      </c>
      <c r="B55">
        <v>0</v>
      </c>
      <c r="C55" t="s">
        <v>155</v>
      </c>
      <c r="D55" t="s">
        <v>157</v>
      </c>
      <c r="E55" t="s">
        <v>11</v>
      </c>
      <c r="F55" t="s">
        <v>12</v>
      </c>
      <c r="G55" t="s">
        <v>11</v>
      </c>
      <c r="H55" t="s">
        <v>12</v>
      </c>
      <c r="I55" s="13" t="str">
        <f>IF(Data[[#This Row],[gen_c]]="","o",IF(Data[[#This Row],[gen_e]]=Data[[#This Row],[gen_c]],"+",IF(ISNUMBER(SEARCH(Data[[#This Row],[gen_e]],Data[[#This Row],[gen_c]])),"/","-")))</f>
        <v>+</v>
      </c>
      <c r="J55" s="13" t="str">
        <f>IF(Data[[#This Row],[sp_c]]="","o",IF(Data[[#This Row],[sp_e]]=Data[[#This Row],[sp_c]],"+",IF(ISNUMBER(SEARCH(Data[[#This Row],[sp_e]],Data[[#This Row],[sp_c]])),"/","-")))</f>
        <v>+</v>
      </c>
      <c r="K5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6" spans="1:11" x14ac:dyDescent="0.25">
      <c r="A56">
        <v>27</v>
      </c>
      <c r="B56">
        <v>0</v>
      </c>
      <c r="C56" t="s">
        <v>155</v>
      </c>
      <c r="D56" t="s">
        <v>157</v>
      </c>
      <c r="E56" t="s">
        <v>11</v>
      </c>
      <c r="F56" t="s">
        <v>12</v>
      </c>
      <c r="G56" t="s">
        <v>11</v>
      </c>
      <c r="I56" s="13" t="str">
        <f>IF(Data[[#This Row],[gen_c]]="","o",IF(Data[[#This Row],[gen_e]]=Data[[#This Row],[gen_c]],"+",IF(ISNUMBER(SEARCH(Data[[#This Row],[gen_e]],Data[[#This Row],[gen_c]])),"/","-")))</f>
        <v>+</v>
      </c>
      <c r="J56" s="13" t="str">
        <f>IF(Data[[#This Row],[sp_c]]="","o",IF(Data[[#This Row],[sp_e]]=Data[[#This Row],[sp_c]],"+",IF(ISNUMBER(SEARCH(Data[[#This Row],[sp_e]],Data[[#This Row],[sp_c]])),"/","-")))</f>
        <v>o</v>
      </c>
      <c r="K5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7" spans="1:11" x14ac:dyDescent="0.25">
      <c r="A57">
        <v>28</v>
      </c>
      <c r="B57">
        <v>0</v>
      </c>
      <c r="C57" t="s">
        <v>155</v>
      </c>
      <c r="D57" t="s">
        <v>157</v>
      </c>
      <c r="E57" t="s">
        <v>11</v>
      </c>
      <c r="F57" t="s">
        <v>12</v>
      </c>
      <c r="G57" t="s">
        <v>11</v>
      </c>
      <c r="H57" t="s">
        <v>12</v>
      </c>
      <c r="I57" s="13" t="str">
        <f>IF(Data[[#This Row],[gen_c]]="","o",IF(Data[[#This Row],[gen_e]]=Data[[#This Row],[gen_c]],"+",IF(ISNUMBER(SEARCH(Data[[#This Row],[gen_e]],Data[[#This Row],[gen_c]])),"/","-")))</f>
        <v>+</v>
      </c>
      <c r="J57" s="13" t="str">
        <f>IF(Data[[#This Row],[sp_c]]="","o",IF(Data[[#This Row],[sp_e]]=Data[[#This Row],[sp_c]],"+",IF(ISNUMBER(SEARCH(Data[[#This Row],[sp_e]],Data[[#This Row],[sp_c]])),"/","-")))</f>
        <v>+</v>
      </c>
      <c r="K5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" spans="1:11" x14ac:dyDescent="0.25">
      <c r="A58">
        <v>30</v>
      </c>
      <c r="B58">
        <v>0</v>
      </c>
      <c r="C58" t="s">
        <v>155</v>
      </c>
      <c r="D58" t="s">
        <v>157</v>
      </c>
      <c r="E58" t="s">
        <v>11</v>
      </c>
      <c r="F58" t="s">
        <v>12</v>
      </c>
      <c r="G58" t="s">
        <v>11</v>
      </c>
      <c r="H58" t="s">
        <v>12</v>
      </c>
      <c r="I58" s="13" t="str">
        <f>IF(Data[[#This Row],[gen_c]]="","o",IF(Data[[#This Row],[gen_e]]=Data[[#This Row],[gen_c]],"+",IF(ISNUMBER(SEARCH(Data[[#This Row],[gen_e]],Data[[#This Row],[gen_c]])),"/","-")))</f>
        <v>+</v>
      </c>
      <c r="J58" s="13" t="str">
        <f>IF(Data[[#This Row],[sp_c]]="","o",IF(Data[[#This Row],[sp_e]]=Data[[#This Row],[sp_c]],"+",IF(ISNUMBER(SEARCH(Data[[#This Row],[sp_e]],Data[[#This Row],[sp_c]])),"/","-")))</f>
        <v>+</v>
      </c>
      <c r="K5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9" spans="1:11" x14ac:dyDescent="0.25">
      <c r="A59">
        <v>31</v>
      </c>
      <c r="B59">
        <v>0</v>
      </c>
      <c r="C59" t="s">
        <v>155</v>
      </c>
      <c r="D59" t="s">
        <v>157</v>
      </c>
      <c r="E59" t="s">
        <v>11</v>
      </c>
      <c r="F59" t="s">
        <v>12</v>
      </c>
      <c r="G59" t="s">
        <v>11</v>
      </c>
      <c r="H59" t="s">
        <v>12</v>
      </c>
      <c r="I59" s="13" t="str">
        <f>IF(Data[[#This Row],[gen_c]]="","o",IF(Data[[#This Row],[gen_e]]=Data[[#This Row],[gen_c]],"+",IF(ISNUMBER(SEARCH(Data[[#This Row],[gen_e]],Data[[#This Row],[gen_c]])),"/","-")))</f>
        <v>+</v>
      </c>
      <c r="J59" s="13" t="str">
        <f>IF(Data[[#This Row],[sp_c]]="","o",IF(Data[[#This Row],[sp_e]]=Data[[#This Row],[sp_c]],"+",IF(ISNUMBER(SEARCH(Data[[#This Row],[sp_e]],Data[[#This Row],[sp_c]])),"/","-")))</f>
        <v>+</v>
      </c>
      <c r="K5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0" spans="1:11" x14ac:dyDescent="0.25">
      <c r="A60">
        <v>32</v>
      </c>
      <c r="B60">
        <v>0</v>
      </c>
      <c r="C60" t="s">
        <v>155</v>
      </c>
      <c r="D60" t="s">
        <v>157</v>
      </c>
      <c r="E60" t="s">
        <v>11</v>
      </c>
      <c r="F60" t="s">
        <v>12</v>
      </c>
      <c r="G60" t="s">
        <v>11</v>
      </c>
      <c r="H60" t="s">
        <v>12</v>
      </c>
      <c r="I60" s="13" t="str">
        <f>IF(Data[[#This Row],[gen_c]]="","o",IF(Data[[#This Row],[gen_e]]=Data[[#This Row],[gen_c]],"+",IF(ISNUMBER(SEARCH(Data[[#This Row],[gen_e]],Data[[#This Row],[gen_c]])),"/","-")))</f>
        <v>+</v>
      </c>
      <c r="J60" s="13" t="str">
        <f>IF(Data[[#This Row],[sp_c]]="","o",IF(Data[[#This Row],[sp_e]]=Data[[#This Row],[sp_c]],"+",IF(ISNUMBER(SEARCH(Data[[#This Row],[sp_e]],Data[[#This Row],[sp_c]])),"/","-")))</f>
        <v>+</v>
      </c>
      <c r="K6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1" spans="1:11" x14ac:dyDescent="0.25">
      <c r="A61">
        <v>33</v>
      </c>
      <c r="B61">
        <v>0</v>
      </c>
      <c r="C61" t="s">
        <v>155</v>
      </c>
      <c r="D61" t="s">
        <v>157</v>
      </c>
      <c r="E61" t="s">
        <v>11</v>
      </c>
      <c r="F61" t="s">
        <v>12</v>
      </c>
      <c r="G61" t="s">
        <v>11</v>
      </c>
      <c r="H61" t="s">
        <v>12</v>
      </c>
      <c r="I61" s="13" t="str">
        <f>IF(Data[[#This Row],[gen_c]]="","o",IF(Data[[#This Row],[gen_e]]=Data[[#This Row],[gen_c]],"+",IF(ISNUMBER(SEARCH(Data[[#This Row],[gen_e]],Data[[#This Row],[gen_c]])),"/","-")))</f>
        <v>+</v>
      </c>
      <c r="J61" s="13" t="str">
        <f>IF(Data[[#This Row],[sp_c]]="","o",IF(Data[[#This Row],[sp_e]]=Data[[#This Row],[sp_c]],"+",IF(ISNUMBER(SEARCH(Data[[#This Row],[sp_e]],Data[[#This Row],[sp_c]])),"/","-")))</f>
        <v>+</v>
      </c>
      <c r="K6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2" spans="1:11" x14ac:dyDescent="0.25">
      <c r="A62">
        <v>34</v>
      </c>
      <c r="B62">
        <v>0</v>
      </c>
      <c r="C62" t="s">
        <v>155</v>
      </c>
      <c r="D62" t="s">
        <v>157</v>
      </c>
      <c r="E62" t="s">
        <v>11</v>
      </c>
      <c r="F62" t="s">
        <v>12</v>
      </c>
      <c r="G62" t="s">
        <v>11</v>
      </c>
      <c r="I62" s="13" t="str">
        <f>IF(Data[[#This Row],[gen_c]]="","o",IF(Data[[#This Row],[gen_e]]=Data[[#This Row],[gen_c]],"+",IF(ISNUMBER(SEARCH(Data[[#This Row],[gen_e]],Data[[#This Row],[gen_c]])),"/","-")))</f>
        <v>+</v>
      </c>
      <c r="J62" s="13" t="str">
        <f>IF(Data[[#This Row],[sp_c]]="","o",IF(Data[[#This Row],[sp_e]]=Data[[#This Row],[sp_c]],"+",IF(ISNUMBER(SEARCH(Data[[#This Row],[sp_e]],Data[[#This Row],[sp_c]])),"/","-")))</f>
        <v>o</v>
      </c>
      <c r="K6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3" spans="1:11" x14ac:dyDescent="0.25">
      <c r="A63">
        <v>35</v>
      </c>
      <c r="B63">
        <v>0</v>
      </c>
      <c r="C63" t="s">
        <v>155</v>
      </c>
      <c r="D63" t="s">
        <v>157</v>
      </c>
      <c r="E63" t="s">
        <v>11</v>
      </c>
      <c r="F63" t="s">
        <v>12</v>
      </c>
      <c r="G63" t="s">
        <v>11</v>
      </c>
      <c r="H63" t="s">
        <v>12</v>
      </c>
      <c r="I63" s="13" t="str">
        <f>IF(Data[[#This Row],[gen_c]]="","o",IF(Data[[#This Row],[gen_e]]=Data[[#This Row],[gen_c]],"+",IF(ISNUMBER(SEARCH(Data[[#This Row],[gen_e]],Data[[#This Row],[gen_c]])),"/","-")))</f>
        <v>+</v>
      </c>
      <c r="J63" s="13" t="str">
        <f>IF(Data[[#This Row],[sp_c]]="","o",IF(Data[[#This Row],[sp_e]]=Data[[#This Row],[sp_c]],"+",IF(ISNUMBER(SEARCH(Data[[#This Row],[sp_e]],Data[[#This Row],[sp_c]])),"/","-")))</f>
        <v>+</v>
      </c>
      <c r="K6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" spans="1:11" x14ac:dyDescent="0.25">
      <c r="A64">
        <v>36</v>
      </c>
      <c r="B64">
        <v>0</v>
      </c>
      <c r="C64" t="s">
        <v>155</v>
      </c>
      <c r="D64" t="s">
        <v>157</v>
      </c>
      <c r="E64" t="s">
        <v>11</v>
      </c>
      <c r="F64" t="s">
        <v>12</v>
      </c>
      <c r="G64" t="s">
        <v>11</v>
      </c>
      <c r="H64" t="s">
        <v>12</v>
      </c>
      <c r="I64" s="13" t="str">
        <f>IF(Data[[#This Row],[gen_c]]="","o",IF(Data[[#This Row],[gen_e]]=Data[[#This Row],[gen_c]],"+",IF(ISNUMBER(SEARCH(Data[[#This Row],[gen_e]],Data[[#This Row],[gen_c]])),"/","-")))</f>
        <v>+</v>
      </c>
      <c r="J64" s="13" t="str">
        <f>IF(Data[[#This Row],[sp_c]]="","o",IF(Data[[#This Row],[sp_e]]=Data[[#This Row],[sp_c]],"+",IF(ISNUMBER(SEARCH(Data[[#This Row],[sp_e]],Data[[#This Row],[sp_c]])),"/","-")))</f>
        <v>+</v>
      </c>
      <c r="K6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" spans="1:11" x14ac:dyDescent="0.25">
      <c r="A65">
        <v>37</v>
      </c>
      <c r="B65">
        <v>0</v>
      </c>
      <c r="C65" t="s">
        <v>155</v>
      </c>
      <c r="D65" t="s">
        <v>157</v>
      </c>
      <c r="E65" t="s">
        <v>11</v>
      </c>
      <c r="F65" t="s">
        <v>12</v>
      </c>
      <c r="G65" t="s">
        <v>11</v>
      </c>
      <c r="H65" t="s">
        <v>12</v>
      </c>
      <c r="I65" s="13" t="str">
        <f>IF(Data[[#This Row],[gen_c]]="","o",IF(Data[[#This Row],[gen_e]]=Data[[#This Row],[gen_c]],"+",IF(ISNUMBER(SEARCH(Data[[#This Row],[gen_e]],Data[[#This Row],[gen_c]])),"/","-")))</f>
        <v>+</v>
      </c>
      <c r="J65" s="13" t="str">
        <f>IF(Data[[#This Row],[sp_c]]="","o",IF(Data[[#This Row],[sp_e]]=Data[[#This Row],[sp_c]],"+",IF(ISNUMBER(SEARCH(Data[[#This Row],[sp_e]],Data[[#This Row],[sp_c]])),"/","-")))</f>
        <v>+</v>
      </c>
      <c r="K6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6" spans="1:11" x14ac:dyDescent="0.25">
      <c r="A66">
        <v>38</v>
      </c>
      <c r="B66">
        <v>0</v>
      </c>
      <c r="C66" t="s">
        <v>155</v>
      </c>
      <c r="D66" t="s">
        <v>157</v>
      </c>
      <c r="E66" t="s">
        <v>11</v>
      </c>
      <c r="F66" t="s">
        <v>12</v>
      </c>
      <c r="G66" t="s">
        <v>11</v>
      </c>
      <c r="H66" t="s">
        <v>12</v>
      </c>
      <c r="I66" s="13" t="str">
        <f>IF(Data[[#This Row],[gen_c]]="","o",IF(Data[[#This Row],[gen_e]]=Data[[#This Row],[gen_c]],"+",IF(ISNUMBER(SEARCH(Data[[#This Row],[gen_e]],Data[[#This Row],[gen_c]])),"/","-")))</f>
        <v>+</v>
      </c>
      <c r="J66" s="13" t="str">
        <f>IF(Data[[#This Row],[sp_c]]="","o",IF(Data[[#This Row],[sp_e]]=Data[[#This Row],[sp_c]],"+",IF(ISNUMBER(SEARCH(Data[[#This Row],[sp_e]],Data[[#This Row],[sp_c]])),"/","-")))</f>
        <v>+</v>
      </c>
      <c r="K6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7" spans="1:11" x14ac:dyDescent="0.25">
      <c r="A67">
        <v>39</v>
      </c>
      <c r="B67">
        <v>0</v>
      </c>
      <c r="C67" t="s">
        <v>155</v>
      </c>
      <c r="D67" t="s">
        <v>157</v>
      </c>
      <c r="E67" t="s">
        <v>11</v>
      </c>
      <c r="F67" t="s">
        <v>12</v>
      </c>
      <c r="G67" t="s">
        <v>11</v>
      </c>
      <c r="H67" t="s">
        <v>12</v>
      </c>
      <c r="I67" s="13" t="str">
        <f>IF(Data[[#This Row],[gen_c]]="","o",IF(Data[[#This Row],[gen_e]]=Data[[#This Row],[gen_c]],"+",IF(ISNUMBER(SEARCH(Data[[#This Row],[gen_e]],Data[[#This Row],[gen_c]])),"/","-")))</f>
        <v>+</v>
      </c>
      <c r="J67" s="13" t="str">
        <f>IF(Data[[#This Row],[sp_c]]="","o",IF(Data[[#This Row],[sp_e]]=Data[[#This Row],[sp_c]],"+",IF(ISNUMBER(SEARCH(Data[[#This Row],[sp_e]],Data[[#This Row],[sp_c]])),"/","-")))</f>
        <v>+</v>
      </c>
      <c r="K6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" spans="1:11" x14ac:dyDescent="0.25">
      <c r="A68">
        <v>40</v>
      </c>
      <c r="B68">
        <v>0</v>
      </c>
      <c r="C68" t="s">
        <v>155</v>
      </c>
      <c r="D68" t="s">
        <v>157</v>
      </c>
      <c r="E68" t="s">
        <v>11</v>
      </c>
      <c r="F68" t="s">
        <v>12</v>
      </c>
      <c r="G68" t="s">
        <v>11</v>
      </c>
      <c r="H68" t="s">
        <v>12</v>
      </c>
      <c r="I68" s="13" t="str">
        <f>IF(Data[[#This Row],[gen_c]]="","o",IF(Data[[#This Row],[gen_e]]=Data[[#This Row],[gen_c]],"+",IF(ISNUMBER(SEARCH(Data[[#This Row],[gen_e]],Data[[#This Row],[gen_c]])),"/","-")))</f>
        <v>+</v>
      </c>
      <c r="J68" s="13" t="str">
        <f>IF(Data[[#This Row],[sp_c]]="","o",IF(Data[[#This Row],[sp_e]]=Data[[#This Row],[sp_c]],"+",IF(ISNUMBER(SEARCH(Data[[#This Row],[sp_e]],Data[[#This Row],[sp_c]])),"/","-")))</f>
        <v>+</v>
      </c>
      <c r="K6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9" spans="1:11" x14ac:dyDescent="0.25">
      <c r="A69">
        <v>41</v>
      </c>
      <c r="B69">
        <v>0</v>
      </c>
      <c r="C69" t="s">
        <v>155</v>
      </c>
      <c r="D69" t="s">
        <v>157</v>
      </c>
      <c r="E69" t="s">
        <v>11</v>
      </c>
      <c r="F69" t="s">
        <v>12</v>
      </c>
      <c r="G69" t="s">
        <v>11</v>
      </c>
      <c r="H69" t="s">
        <v>12</v>
      </c>
      <c r="I69" s="13" t="str">
        <f>IF(Data[[#This Row],[gen_c]]="","o",IF(Data[[#This Row],[gen_e]]=Data[[#This Row],[gen_c]],"+",IF(ISNUMBER(SEARCH(Data[[#This Row],[gen_e]],Data[[#This Row],[gen_c]])),"/","-")))</f>
        <v>+</v>
      </c>
      <c r="J69" s="13" t="str">
        <f>IF(Data[[#This Row],[sp_c]]="","o",IF(Data[[#This Row],[sp_e]]=Data[[#This Row],[sp_c]],"+",IF(ISNUMBER(SEARCH(Data[[#This Row],[sp_e]],Data[[#This Row],[sp_c]])),"/","-")))</f>
        <v>+</v>
      </c>
      <c r="K6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0" spans="1:11" x14ac:dyDescent="0.25">
      <c r="A70">
        <v>42</v>
      </c>
      <c r="B70">
        <v>0</v>
      </c>
      <c r="C70" t="s">
        <v>155</v>
      </c>
      <c r="D70" t="s">
        <v>157</v>
      </c>
      <c r="E70" t="s">
        <v>11</v>
      </c>
      <c r="F70" t="s">
        <v>12</v>
      </c>
      <c r="G70" t="s">
        <v>11</v>
      </c>
      <c r="H70" t="s">
        <v>12</v>
      </c>
      <c r="I70" s="13" t="str">
        <f>IF(Data[[#This Row],[gen_c]]="","o",IF(Data[[#This Row],[gen_e]]=Data[[#This Row],[gen_c]],"+",IF(ISNUMBER(SEARCH(Data[[#This Row],[gen_e]],Data[[#This Row],[gen_c]])),"/","-")))</f>
        <v>+</v>
      </c>
      <c r="J70" s="13" t="str">
        <f>IF(Data[[#This Row],[sp_c]]="","o",IF(Data[[#This Row],[sp_e]]=Data[[#This Row],[sp_c]],"+",IF(ISNUMBER(SEARCH(Data[[#This Row],[sp_e]],Data[[#This Row],[sp_c]])),"/","-")))</f>
        <v>+</v>
      </c>
      <c r="K7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1" spans="1:11" x14ac:dyDescent="0.25">
      <c r="A71">
        <v>43</v>
      </c>
      <c r="B71">
        <v>0</v>
      </c>
      <c r="C71" t="s">
        <v>155</v>
      </c>
      <c r="D71" t="s">
        <v>157</v>
      </c>
      <c r="E71" t="s">
        <v>11</v>
      </c>
      <c r="F71" t="s">
        <v>12</v>
      </c>
      <c r="G71" t="s">
        <v>11</v>
      </c>
      <c r="H71" t="s">
        <v>12</v>
      </c>
      <c r="I71" s="13" t="str">
        <f>IF(Data[[#This Row],[gen_c]]="","o",IF(Data[[#This Row],[gen_e]]=Data[[#This Row],[gen_c]],"+",IF(ISNUMBER(SEARCH(Data[[#This Row],[gen_e]],Data[[#This Row],[gen_c]])),"/","-")))</f>
        <v>+</v>
      </c>
      <c r="J71" s="13" t="str">
        <f>IF(Data[[#This Row],[sp_c]]="","o",IF(Data[[#This Row],[sp_e]]=Data[[#This Row],[sp_c]],"+",IF(ISNUMBER(SEARCH(Data[[#This Row],[sp_e]],Data[[#This Row],[sp_c]])),"/","-")))</f>
        <v>+</v>
      </c>
      <c r="K7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2" spans="1:11" x14ac:dyDescent="0.25">
      <c r="A72">
        <v>44</v>
      </c>
      <c r="B72">
        <v>0</v>
      </c>
      <c r="C72" t="s">
        <v>155</v>
      </c>
      <c r="D72" t="s">
        <v>157</v>
      </c>
      <c r="E72" t="s">
        <v>11</v>
      </c>
      <c r="F72" t="s">
        <v>12</v>
      </c>
      <c r="G72" t="s">
        <v>11</v>
      </c>
      <c r="H72" t="s">
        <v>12</v>
      </c>
      <c r="I72" s="13" t="str">
        <f>IF(Data[[#This Row],[gen_c]]="","o",IF(Data[[#This Row],[gen_e]]=Data[[#This Row],[gen_c]],"+",IF(ISNUMBER(SEARCH(Data[[#This Row],[gen_e]],Data[[#This Row],[gen_c]])),"/","-")))</f>
        <v>+</v>
      </c>
      <c r="J72" s="13" t="str">
        <f>IF(Data[[#This Row],[sp_c]]="","o",IF(Data[[#This Row],[sp_e]]=Data[[#This Row],[sp_c]],"+",IF(ISNUMBER(SEARCH(Data[[#This Row],[sp_e]],Data[[#This Row],[sp_c]])),"/","-")))</f>
        <v>+</v>
      </c>
      <c r="K7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3" spans="1:11" x14ac:dyDescent="0.25">
      <c r="A73">
        <v>45</v>
      </c>
      <c r="B73">
        <v>0</v>
      </c>
      <c r="C73" t="s">
        <v>155</v>
      </c>
      <c r="D73" t="s">
        <v>157</v>
      </c>
      <c r="E73" t="s">
        <v>11</v>
      </c>
      <c r="F73" t="s">
        <v>12</v>
      </c>
      <c r="G73" t="s">
        <v>11</v>
      </c>
      <c r="I73" s="13" t="str">
        <f>IF(Data[[#This Row],[gen_c]]="","o",IF(Data[[#This Row],[gen_e]]=Data[[#This Row],[gen_c]],"+",IF(ISNUMBER(SEARCH(Data[[#This Row],[gen_e]],Data[[#This Row],[gen_c]])),"/","-")))</f>
        <v>+</v>
      </c>
      <c r="J73" s="13" t="str">
        <f>IF(Data[[#This Row],[sp_c]]="","o",IF(Data[[#This Row],[sp_e]]=Data[[#This Row],[sp_c]],"+",IF(ISNUMBER(SEARCH(Data[[#This Row],[sp_e]],Data[[#This Row],[sp_c]])),"/","-")))</f>
        <v>o</v>
      </c>
      <c r="K7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74" spans="1:11" x14ac:dyDescent="0.25">
      <c r="A74">
        <v>46</v>
      </c>
      <c r="B74">
        <v>0</v>
      </c>
      <c r="C74" t="s">
        <v>155</v>
      </c>
      <c r="D74" t="s">
        <v>157</v>
      </c>
      <c r="E74" t="s">
        <v>11</v>
      </c>
      <c r="F74" t="s">
        <v>12</v>
      </c>
      <c r="G74" t="s">
        <v>11</v>
      </c>
      <c r="H74" t="s">
        <v>12</v>
      </c>
      <c r="I74" s="13" t="str">
        <f>IF(Data[[#This Row],[gen_c]]="","o",IF(Data[[#This Row],[gen_e]]=Data[[#This Row],[gen_c]],"+",IF(ISNUMBER(SEARCH(Data[[#This Row],[gen_e]],Data[[#This Row],[gen_c]])),"/","-")))</f>
        <v>+</v>
      </c>
      <c r="J74" s="13" t="str">
        <f>IF(Data[[#This Row],[sp_c]]="","o",IF(Data[[#This Row],[sp_e]]=Data[[#This Row],[sp_c]],"+",IF(ISNUMBER(SEARCH(Data[[#This Row],[sp_e]],Data[[#This Row],[sp_c]])),"/","-")))</f>
        <v>+</v>
      </c>
      <c r="K7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" spans="1:11" x14ac:dyDescent="0.25">
      <c r="A75">
        <v>47</v>
      </c>
      <c r="B75">
        <v>0</v>
      </c>
      <c r="C75" t="s">
        <v>155</v>
      </c>
      <c r="D75" t="s">
        <v>157</v>
      </c>
      <c r="E75" t="s">
        <v>11</v>
      </c>
      <c r="F75" t="s">
        <v>12</v>
      </c>
      <c r="G75" t="s">
        <v>11</v>
      </c>
      <c r="H75" t="s">
        <v>12</v>
      </c>
      <c r="I75" s="13" t="str">
        <f>IF(Data[[#This Row],[gen_c]]="","o",IF(Data[[#This Row],[gen_e]]=Data[[#This Row],[gen_c]],"+",IF(ISNUMBER(SEARCH(Data[[#This Row],[gen_e]],Data[[#This Row],[gen_c]])),"/","-")))</f>
        <v>+</v>
      </c>
      <c r="J75" s="13" t="str">
        <f>IF(Data[[#This Row],[sp_c]]="","o",IF(Data[[#This Row],[sp_e]]=Data[[#This Row],[sp_c]],"+",IF(ISNUMBER(SEARCH(Data[[#This Row],[sp_e]],Data[[#This Row],[sp_c]])),"/","-")))</f>
        <v>+</v>
      </c>
      <c r="K7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6" spans="1:11" x14ac:dyDescent="0.25">
      <c r="A76">
        <v>48</v>
      </c>
      <c r="B76">
        <v>1</v>
      </c>
      <c r="C76" t="s">
        <v>155</v>
      </c>
      <c r="D76" t="s">
        <v>156</v>
      </c>
      <c r="E76" t="s">
        <v>11</v>
      </c>
      <c r="F76" t="s">
        <v>12</v>
      </c>
      <c r="G76" t="s">
        <v>11</v>
      </c>
      <c r="H76" t="s">
        <v>12</v>
      </c>
      <c r="I76" s="13" t="str">
        <f>IF(Data[[#This Row],[gen_c]]="","o",IF(Data[[#This Row],[gen_e]]=Data[[#This Row],[gen_c]],"+",IF(ISNUMBER(SEARCH(Data[[#This Row],[gen_e]],Data[[#This Row],[gen_c]])),"/","-")))</f>
        <v>+</v>
      </c>
      <c r="J76" s="13" t="str">
        <f>IF(Data[[#This Row],[sp_c]]="","o",IF(Data[[#This Row],[sp_e]]=Data[[#This Row],[sp_c]],"+",IF(ISNUMBER(SEARCH(Data[[#This Row],[sp_e]],Data[[#This Row],[sp_c]])),"/","-")))</f>
        <v>+</v>
      </c>
      <c r="K7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" spans="1:11" x14ac:dyDescent="0.25">
      <c r="A77">
        <v>49</v>
      </c>
      <c r="B77">
        <v>1</v>
      </c>
      <c r="C77" t="s">
        <v>155</v>
      </c>
      <c r="D77" t="s">
        <v>156</v>
      </c>
      <c r="E77" t="s">
        <v>11</v>
      </c>
      <c r="F77" t="s">
        <v>12</v>
      </c>
      <c r="G77" t="s">
        <v>11</v>
      </c>
      <c r="H77" t="s">
        <v>12</v>
      </c>
      <c r="I77" s="13" t="str">
        <f>IF(Data[[#This Row],[gen_c]]="","o",IF(Data[[#This Row],[gen_e]]=Data[[#This Row],[gen_c]],"+",IF(ISNUMBER(SEARCH(Data[[#This Row],[gen_e]],Data[[#This Row],[gen_c]])),"/","-")))</f>
        <v>+</v>
      </c>
      <c r="J77" s="13" t="str">
        <f>IF(Data[[#This Row],[sp_c]]="","o",IF(Data[[#This Row],[sp_e]]=Data[[#This Row],[sp_c]],"+",IF(ISNUMBER(SEARCH(Data[[#This Row],[sp_e]],Data[[#This Row],[sp_c]])),"/","-")))</f>
        <v>+</v>
      </c>
      <c r="K7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" spans="1:11" x14ac:dyDescent="0.25">
      <c r="A78">
        <v>50</v>
      </c>
      <c r="B78">
        <v>1</v>
      </c>
      <c r="C78" t="s">
        <v>155</v>
      </c>
      <c r="D78" t="s">
        <v>156</v>
      </c>
      <c r="E78" t="s">
        <v>11</v>
      </c>
      <c r="F78" t="s">
        <v>12</v>
      </c>
      <c r="G78" t="s">
        <v>11</v>
      </c>
      <c r="H78" t="s">
        <v>12</v>
      </c>
      <c r="I78" s="13" t="str">
        <f>IF(Data[[#This Row],[gen_c]]="","o",IF(Data[[#This Row],[gen_e]]=Data[[#This Row],[gen_c]],"+",IF(ISNUMBER(SEARCH(Data[[#This Row],[gen_e]],Data[[#This Row],[gen_c]])),"/","-")))</f>
        <v>+</v>
      </c>
      <c r="J78" s="13" t="str">
        <f>IF(Data[[#This Row],[sp_c]]="","o",IF(Data[[#This Row],[sp_e]]=Data[[#This Row],[sp_c]],"+",IF(ISNUMBER(SEARCH(Data[[#This Row],[sp_e]],Data[[#This Row],[sp_c]])),"/","-")))</f>
        <v>+</v>
      </c>
      <c r="K7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9" spans="1:11" x14ac:dyDescent="0.25">
      <c r="A79">
        <v>51</v>
      </c>
      <c r="B79">
        <v>1</v>
      </c>
      <c r="C79" t="s">
        <v>155</v>
      </c>
      <c r="D79" t="s">
        <v>156</v>
      </c>
      <c r="E79" t="s">
        <v>11</v>
      </c>
      <c r="F79" t="s">
        <v>12</v>
      </c>
      <c r="G79" t="s">
        <v>11</v>
      </c>
      <c r="I79" s="13" t="str">
        <f>IF(Data[[#This Row],[gen_c]]="","o",IF(Data[[#This Row],[gen_e]]=Data[[#This Row],[gen_c]],"+",IF(ISNUMBER(SEARCH(Data[[#This Row],[gen_e]],Data[[#This Row],[gen_c]])),"/","-")))</f>
        <v>+</v>
      </c>
      <c r="J79" s="13" t="str">
        <f>IF(Data[[#This Row],[sp_c]]="","o",IF(Data[[#This Row],[sp_e]]=Data[[#This Row],[sp_c]],"+",IF(ISNUMBER(SEARCH(Data[[#This Row],[sp_e]],Data[[#This Row],[sp_c]])),"/","-")))</f>
        <v>o</v>
      </c>
      <c r="K7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0" spans="1:11" x14ac:dyDescent="0.25">
      <c r="A80">
        <v>52</v>
      </c>
      <c r="B80">
        <v>1</v>
      </c>
      <c r="C80" t="s">
        <v>155</v>
      </c>
      <c r="D80" t="s">
        <v>156</v>
      </c>
      <c r="E80" t="s">
        <v>11</v>
      </c>
      <c r="F80" t="s">
        <v>12</v>
      </c>
      <c r="G80" t="s">
        <v>11</v>
      </c>
      <c r="H80" t="s">
        <v>12</v>
      </c>
      <c r="I80" s="13" t="str">
        <f>IF(Data[[#This Row],[gen_c]]="","o",IF(Data[[#This Row],[gen_e]]=Data[[#This Row],[gen_c]],"+",IF(ISNUMBER(SEARCH(Data[[#This Row],[gen_e]],Data[[#This Row],[gen_c]])),"/","-")))</f>
        <v>+</v>
      </c>
      <c r="J80" s="13" t="str">
        <f>IF(Data[[#This Row],[sp_c]]="","o",IF(Data[[#This Row],[sp_e]]=Data[[#This Row],[sp_c]],"+",IF(ISNUMBER(SEARCH(Data[[#This Row],[sp_e]],Data[[#This Row],[sp_c]])),"/","-")))</f>
        <v>+</v>
      </c>
      <c r="K8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" spans="1:11" x14ac:dyDescent="0.25">
      <c r="A81">
        <v>53</v>
      </c>
      <c r="B81">
        <v>1</v>
      </c>
      <c r="C81" t="s">
        <v>155</v>
      </c>
      <c r="D81" t="s">
        <v>156</v>
      </c>
      <c r="E81" t="s">
        <v>11</v>
      </c>
      <c r="F81" t="s">
        <v>12</v>
      </c>
      <c r="G81" t="s">
        <v>11</v>
      </c>
      <c r="H81" t="s">
        <v>12</v>
      </c>
      <c r="I81" s="13" t="str">
        <f>IF(Data[[#This Row],[gen_c]]="","o",IF(Data[[#This Row],[gen_e]]=Data[[#This Row],[gen_c]],"+",IF(ISNUMBER(SEARCH(Data[[#This Row],[gen_e]],Data[[#This Row],[gen_c]])),"/","-")))</f>
        <v>+</v>
      </c>
      <c r="J81" s="13" t="str">
        <f>IF(Data[[#This Row],[sp_c]]="","o",IF(Data[[#This Row],[sp_e]]=Data[[#This Row],[sp_c]],"+",IF(ISNUMBER(SEARCH(Data[[#This Row],[sp_e]],Data[[#This Row],[sp_c]])),"/","-")))</f>
        <v>+</v>
      </c>
      <c r="K8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" spans="1:11" x14ac:dyDescent="0.25">
      <c r="A82">
        <v>54</v>
      </c>
      <c r="B82">
        <v>1</v>
      </c>
      <c r="C82" t="s">
        <v>155</v>
      </c>
      <c r="D82" t="s">
        <v>156</v>
      </c>
      <c r="E82" t="s">
        <v>11</v>
      </c>
      <c r="F82" t="s">
        <v>12</v>
      </c>
      <c r="G82" t="s">
        <v>11</v>
      </c>
      <c r="H82" t="s">
        <v>12</v>
      </c>
      <c r="I82" s="13" t="str">
        <f>IF(Data[[#This Row],[gen_c]]="","o",IF(Data[[#This Row],[gen_e]]=Data[[#This Row],[gen_c]],"+",IF(ISNUMBER(SEARCH(Data[[#This Row],[gen_e]],Data[[#This Row],[gen_c]])),"/","-")))</f>
        <v>+</v>
      </c>
      <c r="J82" s="13" t="str">
        <f>IF(Data[[#This Row],[sp_c]]="","o",IF(Data[[#This Row],[sp_e]]=Data[[#This Row],[sp_c]],"+",IF(ISNUMBER(SEARCH(Data[[#This Row],[sp_e]],Data[[#This Row],[sp_c]])),"/","-")))</f>
        <v>+</v>
      </c>
      <c r="K8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" spans="1:11" x14ac:dyDescent="0.25">
      <c r="A83">
        <v>55</v>
      </c>
      <c r="B83">
        <v>1</v>
      </c>
      <c r="C83" t="s">
        <v>155</v>
      </c>
      <c r="D83" t="s">
        <v>156</v>
      </c>
      <c r="E83" t="s">
        <v>11</v>
      </c>
      <c r="F83" t="s">
        <v>12</v>
      </c>
      <c r="G83" t="s">
        <v>11</v>
      </c>
      <c r="H83" t="s">
        <v>12</v>
      </c>
      <c r="I83" s="13" t="str">
        <f>IF(Data[[#This Row],[gen_c]]="","o",IF(Data[[#This Row],[gen_e]]=Data[[#This Row],[gen_c]],"+",IF(ISNUMBER(SEARCH(Data[[#This Row],[gen_e]],Data[[#This Row],[gen_c]])),"/","-")))</f>
        <v>+</v>
      </c>
      <c r="J83" s="13" t="str">
        <f>IF(Data[[#This Row],[sp_c]]="","o",IF(Data[[#This Row],[sp_e]]=Data[[#This Row],[sp_c]],"+",IF(ISNUMBER(SEARCH(Data[[#This Row],[sp_e]],Data[[#This Row],[sp_c]])),"/","-")))</f>
        <v>+</v>
      </c>
      <c r="K8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4" spans="1:11" x14ac:dyDescent="0.25">
      <c r="A84">
        <v>56</v>
      </c>
      <c r="B84">
        <v>1</v>
      </c>
      <c r="C84" t="s">
        <v>155</v>
      </c>
      <c r="D84" t="s">
        <v>156</v>
      </c>
      <c r="E84" t="s">
        <v>11</v>
      </c>
      <c r="F84" t="s">
        <v>12</v>
      </c>
      <c r="G84" t="s">
        <v>11</v>
      </c>
      <c r="H84" t="s">
        <v>12</v>
      </c>
      <c r="I84" s="13" t="str">
        <f>IF(Data[[#This Row],[gen_c]]="","o",IF(Data[[#This Row],[gen_e]]=Data[[#This Row],[gen_c]],"+",IF(ISNUMBER(SEARCH(Data[[#This Row],[gen_e]],Data[[#This Row],[gen_c]])),"/","-")))</f>
        <v>+</v>
      </c>
      <c r="J84" s="13" t="str">
        <f>IF(Data[[#This Row],[sp_c]]="","o",IF(Data[[#This Row],[sp_e]]=Data[[#This Row],[sp_c]],"+",IF(ISNUMBER(SEARCH(Data[[#This Row],[sp_e]],Data[[#This Row],[sp_c]])),"/","-")))</f>
        <v>+</v>
      </c>
      <c r="K8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" spans="1:11" x14ac:dyDescent="0.25">
      <c r="A85">
        <v>57</v>
      </c>
      <c r="B85">
        <v>1</v>
      </c>
      <c r="C85" t="s">
        <v>155</v>
      </c>
      <c r="D85" t="s">
        <v>156</v>
      </c>
      <c r="E85" t="s">
        <v>11</v>
      </c>
      <c r="F85" t="s">
        <v>12</v>
      </c>
      <c r="G85" t="s">
        <v>11</v>
      </c>
      <c r="H85" t="s">
        <v>12</v>
      </c>
      <c r="I85" s="13" t="str">
        <f>IF(Data[[#This Row],[gen_c]]="","o",IF(Data[[#This Row],[gen_e]]=Data[[#This Row],[gen_c]],"+",IF(ISNUMBER(SEARCH(Data[[#This Row],[gen_e]],Data[[#This Row],[gen_c]])),"/","-")))</f>
        <v>+</v>
      </c>
      <c r="J85" s="13" t="str">
        <f>IF(Data[[#This Row],[sp_c]]="","o",IF(Data[[#This Row],[sp_e]]=Data[[#This Row],[sp_c]],"+",IF(ISNUMBER(SEARCH(Data[[#This Row],[sp_e]],Data[[#This Row],[sp_c]])),"/","-")))</f>
        <v>+</v>
      </c>
      <c r="K8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" spans="1:11" x14ac:dyDescent="0.25">
      <c r="A86">
        <v>58</v>
      </c>
      <c r="B86">
        <v>1</v>
      </c>
      <c r="C86" t="s">
        <v>155</v>
      </c>
      <c r="D86" t="s">
        <v>156</v>
      </c>
      <c r="E86" t="s">
        <v>11</v>
      </c>
      <c r="F86" t="s">
        <v>12</v>
      </c>
      <c r="G86" t="s">
        <v>11</v>
      </c>
      <c r="H86" t="s">
        <v>12</v>
      </c>
      <c r="I86" s="13" t="str">
        <f>IF(Data[[#This Row],[gen_c]]="","o",IF(Data[[#This Row],[gen_e]]=Data[[#This Row],[gen_c]],"+",IF(ISNUMBER(SEARCH(Data[[#This Row],[gen_e]],Data[[#This Row],[gen_c]])),"/","-")))</f>
        <v>+</v>
      </c>
      <c r="J86" s="13" t="str">
        <f>IF(Data[[#This Row],[sp_c]]="","o",IF(Data[[#This Row],[sp_e]]=Data[[#This Row],[sp_c]],"+",IF(ISNUMBER(SEARCH(Data[[#This Row],[sp_e]],Data[[#This Row],[sp_c]])),"/","-")))</f>
        <v>+</v>
      </c>
      <c r="K8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7" spans="1:11" x14ac:dyDescent="0.25">
      <c r="A87">
        <v>60</v>
      </c>
      <c r="B87">
        <v>1</v>
      </c>
      <c r="C87" t="s">
        <v>155</v>
      </c>
      <c r="D87" t="s">
        <v>156</v>
      </c>
      <c r="E87" t="s">
        <v>11</v>
      </c>
      <c r="F87" t="s">
        <v>12</v>
      </c>
      <c r="G87" t="s">
        <v>11</v>
      </c>
      <c r="H87" t="s">
        <v>12</v>
      </c>
      <c r="I87" s="13" t="str">
        <f>IF(Data[[#This Row],[gen_c]]="","o",IF(Data[[#This Row],[gen_e]]=Data[[#This Row],[gen_c]],"+",IF(ISNUMBER(SEARCH(Data[[#This Row],[gen_e]],Data[[#This Row],[gen_c]])),"/","-")))</f>
        <v>+</v>
      </c>
      <c r="J87" s="13" t="str">
        <f>IF(Data[[#This Row],[sp_c]]="","o",IF(Data[[#This Row],[sp_e]]=Data[[#This Row],[sp_c]],"+",IF(ISNUMBER(SEARCH(Data[[#This Row],[sp_e]],Data[[#This Row],[sp_c]])),"/","-")))</f>
        <v>+</v>
      </c>
      <c r="K8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8" spans="1:11" x14ac:dyDescent="0.25">
      <c r="A88">
        <v>61</v>
      </c>
      <c r="B88">
        <v>1</v>
      </c>
      <c r="C88" t="s">
        <v>155</v>
      </c>
      <c r="D88" t="s">
        <v>156</v>
      </c>
      <c r="E88" t="s">
        <v>11</v>
      </c>
      <c r="F88" t="s">
        <v>12</v>
      </c>
      <c r="G88" t="s">
        <v>11</v>
      </c>
      <c r="H88" t="s">
        <v>12</v>
      </c>
      <c r="I88" s="13" t="str">
        <f>IF(Data[[#This Row],[gen_c]]="","o",IF(Data[[#This Row],[gen_e]]=Data[[#This Row],[gen_c]],"+",IF(ISNUMBER(SEARCH(Data[[#This Row],[gen_e]],Data[[#This Row],[gen_c]])),"/","-")))</f>
        <v>+</v>
      </c>
      <c r="J88" s="13" t="str">
        <f>IF(Data[[#This Row],[sp_c]]="","o",IF(Data[[#This Row],[sp_e]]=Data[[#This Row],[sp_c]],"+",IF(ISNUMBER(SEARCH(Data[[#This Row],[sp_e]],Data[[#This Row],[sp_c]])),"/","-")))</f>
        <v>+</v>
      </c>
      <c r="K8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9" spans="1:11" x14ac:dyDescent="0.25">
      <c r="A89">
        <v>62</v>
      </c>
      <c r="B89">
        <v>1</v>
      </c>
      <c r="C89" t="s">
        <v>155</v>
      </c>
      <c r="D89" t="s">
        <v>156</v>
      </c>
      <c r="E89" t="s">
        <v>11</v>
      </c>
      <c r="F89" t="s">
        <v>12</v>
      </c>
      <c r="G89" t="s">
        <v>11</v>
      </c>
      <c r="I89" s="13" t="str">
        <f>IF(Data[[#This Row],[gen_c]]="","o",IF(Data[[#This Row],[gen_e]]=Data[[#This Row],[gen_c]],"+",IF(ISNUMBER(SEARCH(Data[[#This Row],[gen_e]],Data[[#This Row],[gen_c]])),"/","-")))</f>
        <v>+</v>
      </c>
      <c r="J89" s="13" t="str">
        <f>IF(Data[[#This Row],[sp_c]]="","o",IF(Data[[#This Row],[sp_e]]=Data[[#This Row],[sp_c]],"+",IF(ISNUMBER(SEARCH(Data[[#This Row],[sp_e]],Data[[#This Row],[sp_c]])),"/","-")))</f>
        <v>o</v>
      </c>
      <c r="K8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90" spans="1:11" x14ac:dyDescent="0.25">
      <c r="A90">
        <v>63</v>
      </c>
      <c r="B90">
        <v>1</v>
      </c>
      <c r="C90" t="s">
        <v>155</v>
      </c>
      <c r="D90" t="s">
        <v>156</v>
      </c>
      <c r="E90" t="s">
        <v>11</v>
      </c>
      <c r="F90" t="s">
        <v>12</v>
      </c>
      <c r="G90" t="s">
        <v>11</v>
      </c>
      <c r="H90" t="s">
        <v>12</v>
      </c>
      <c r="I90" s="13" t="str">
        <f>IF(Data[[#This Row],[gen_c]]="","o",IF(Data[[#This Row],[gen_e]]=Data[[#This Row],[gen_c]],"+",IF(ISNUMBER(SEARCH(Data[[#This Row],[gen_e]],Data[[#This Row],[gen_c]])),"/","-")))</f>
        <v>+</v>
      </c>
      <c r="J90" s="13" t="str">
        <f>IF(Data[[#This Row],[sp_c]]="","o",IF(Data[[#This Row],[sp_e]]=Data[[#This Row],[sp_c]],"+",IF(ISNUMBER(SEARCH(Data[[#This Row],[sp_e]],Data[[#This Row],[sp_c]])),"/","-")))</f>
        <v>+</v>
      </c>
      <c r="K9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1" spans="1:11" x14ac:dyDescent="0.25">
      <c r="A91">
        <v>64</v>
      </c>
      <c r="B91">
        <v>1</v>
      </c>
      <c r="C91" t="s">
        <v>155</v>
      </c>
      <c r="D91" t="s">
        <v>156</v>
      </c>
      <c r="E91" t="s">
        <v>11</v>
      </c>
      <c r="F91" t="s">
        <v>12</v>
      </c>
      <c r="G91" t="s">
        <v>11</v>
      </c>
      <c r="H91" t="s">
        <v>12</v>
      </c>
      <c r="I91" s="13" t="str">
        <f>IF(Data[[#This Row],[gen_c]]="","o",IF(Data[[#This Row],[gen_e]]=Data[[#This Row],[gen_c]],"+",IF(ISNUMBER(SEARCH(Data[[#This Row],[gen_e]],Data[[#This Row],[gen_c]])),"/","-")))</f>
        <v>+</v>
      </c>
      <c r="J91" s="13" t="str">
        <f>IF(Data[[#This Row],[sp_c]]="","o",IF(Data[[#This Row],[sp_e]]=Data[[#This Row],[sp_c]],"+",IF(ISNUMBER(SEARCH(Data[[#This Row],[sp_e]],Data[[#This Row],[sp_c]])),"/","-")))</f>
        <v>+</v>
      </c>
      <c r="K9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" spans="1:11" x14ac:dyDescent="0.25">
      <c r="A92">
        <v>65</v>
      </c>
      <c r="B92">
        <v>1</v>
      </c>
      <c r="C92" t="s">
        <v>155</v>
      </c>
      <c r="D92" t="s">
        <v>156</v>
      </c>
      <c r="E92" t="s">
        <v>11</v>
      </c>
      <c r="F92" t="s">
        <v>12</v>
      </c>
      <c r="G92" t="s">
        <v>11</v>
      </c>
      <c r="H92" t="s">
        <v>12</v>
      </c>
      <c r="I92" s="13" t="str">
        <f>IF(Data[[#This Row],[gen_c]]="","o",IF(Data[[#This Row],[gen_e]]=Data[[#This Row],[gen_c]],"+",IF(ISNUMBER(SEARCH(Data[[#This Row],[gen_e]],Data[[#This Row],[gen_c]])),"/","-")))</f>
        <v>+</v>
      </c>
      <c r="J92" s="13" t="str">
        <f>IF(Data[[#This Row],[sp_c]]="","o",IF(Data[[#This Row],[sp_e]]=Data[[#This Row],[sp_c]],"+",IF(ISNUMBER(SEARCH(Data[[#This Row],[sp_e]],Data[[#This Row],[sp_c]])),"/","-")))</f>
        <v>+</v>
      </c>
      <c r="K9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" spans="1:11" x14ac:dyDescent="0.25">
      <c r="A93">
        <v>66</v>
      </c>
      <c r="B93">
        <v>1</v>
      </c>
      <c r="C93" t="s">
        <v>155</v>
      </c>
      <c r="D93" t="s">
        <v>156</v>
      </c>
      <c r="E93" t="s">
        <v>11</v>
      </c>
      <c r="F93" t="s">
        <v>12</v>
      </c>
      <c r="G93" t="s">
        <v>11</v>
      </c>
      <c r="H93" t="s">
        <v>12</v>
      </c>
      <c r="I93" s="13" t="str">
        <f>IF(Data[[#This Row],[gen_c]]="","o",IF(Data[[#This Row],[gen_e]]=Data[[#This Row],[gen_c]],"+",IF(ISNUMBER(SEARCH(Data[[#This Row],[gen_e]],Data[[#This Row],[gen_c]])),"/","-")))</f>
        <v>+</v>
      </c>
      <c r="J93" s="13" t="str">
        <f>IF(Data[[#This Row],[sp_c]]="","o",IF(Data[[#This Row],[sp_e]]=Data[[#This Row],[sp_c]],"+",IF(ISNUMBER(SEARCH(Data[[#This Row],[sp_e]],Data[[#This Row],[sp_c]])),"/","-")))</f>
        <v>+</v>
      </c>
      <c r="K9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" spans="1:11" x14ac:dyDescent="0.25">
      <c r="A94">
        <v>67</v>
      </c>
      <c r="B94">
        <v>1</v>
      </c>
      <c r="C94" t="s">
        <v>155</v>
      </c>
      <c r="D94" t="s">
        <v>156</v>
      </c>
      <c r="E94" t="s">
        <v>11</v>
      </c>
      <c r="F94" t="s">
        <v>12</v>
      </c>
      <c r="G94" t="s">
        <v>11</v>
      </c>
      <c r="H94" t="s">
        <v>12</v>
      </c>
      <c r="I94" s="13" t="str">
        <f>IF(Data[[#This Row],[gen_c]]="","o",IF(Data[[#This Row],[gen_e]]=Data[[#This Row],[gen_c]],"+",IF(ISNUMBER(SEARCH(Data[[#This Row],[gen_e]],Data[[#This Row],[gen_c]])),"/","-")))</f>
        <v>+</v>
      </c>
      <c r="J94" s="13" t="str">
        <f>IF(Data[[#This Row],[sp_c]]="","o",IF(Data[[#This Row],[sp_e]]=Data[[#This Row],[sp_c]],"+",IF(ISNUMBER(SEARCH(Data[[#This Row],[sp_e]],Data[[#This Row],[sp_c]])),"/","-")))</f>
        <v>+</v>
      </c>
      <c r="K9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5" spans="1:11" x14ac:dyDescent="0.25">
      <c r="A95">
        <v>68</v>
      </c>
      <c r="B95">
        <v>1</v>
      </c>
      <c r="C95" t="s">
        <v>155</v>
      </c>
      <c r="D95" t="s">
        <v>156</v>
      </c>
      <c r="E95" t="s">
        <v>11</v>
      </c>
      <c r="F95" t="s">
        <v>12</v>
      </c>
      <c r="G95" t="s">
        <v>11</v>
      </c>
      <c r="H95" t="s">
        <v>12</v>
      </c>
      <c r="I95" s="13" t="str">
        <f>IF(Data[[#This Row],[gen_c]]="","o",IF(Data[[#This Row],[gen_e]]=Data[[#This Row],[gen_c]],"+",IF(ISNUMBER(SEARCH(Data[[#This Row],[gen_e]],Data[[#This Row],[gen_c]])),"/","-")))</f>
        <v>+</v>
      </c>
      <c r="J95" s="13" t="str">
        <f>IF(Data[[#This Row],[sp_c]]="","o",IF(Data[[#This Row],[sp_e]]=Data[[#This Row],[sp_c]],"+",IF(ISNUMBER(SEARCH(Data[[#This Row],[sp_e]],Data[[#This Row],[sp_c]])),"/","-")))</f>
        <v>+</v>
      </c>
      <c r="K9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6" spans="1:11" x14ac:dyDescent="0.25">
      <c r="A96">
        <v>69</v>
      </c>
      <c r="B96">
        <v>1</v>
      </c>
      <c r="C96" t="s">
        <v>155</v>
      </c>
      <c r="D96" t="s">
        <v>156</v>
      </c>
      <c r="E96" t="s">
        <v>11</v>
      </c>
      <c r="F96" t="s">
        <v>12</v>
      </c>
      <c r="G96" t="s">
        <v>11</v>
      </c>
      <c r="H96" t="s">
        <v>12</v>
      </c>
      <c r="I96" s="13" t="str">
        <f>IF(Data[[#This Row],[gen_c]]="","o",IF(Data[[#This Row],[gen_e]]=Data[[#This Row],[gen_c]],"+",IF(ISNUMBER(SEARCH(Data[[#This Row],[gen_e]],Data[[#This Row],[gen_c]])),"/","-")))</f>
        <v>+</v>
      </c>
      <c r="J96" s="13" t="str">
        <f>IF(Data[[#This Row],[sp_c]]="","o",IF(Data[[#This Row],[sp_e]]=Data[[#This Row],[sp_c]],"+",IF(ISNUMBER(SEARCH(Data[[#This Row],[sp_e]],Data[[#This Row],[sp_c]])),"/","-")))</f>
        <v>+</v>
      </c>
      <c r="K9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" spans="1:11" x14ac:dyDescent="0.25">
      <c r="A97">
        <v>70</v>
      </c>
      <c r="B97">
        <v>1</v>
      </c>
      <c r="C97" t="s">
        <v>155</v>
      </c>
      <c r="D97" t="s">
        <v>156</v>
      </c>
      <c r="E97" t="s">
        <v>11</v>
      </c>
      <c r="F97" t="s">
        <v>12</v>
      </c>
      <c r="G97" t="s">
        <v>11</v>
      </c>
      <c r="H97" t="s">
        <v>12</v>
      </c>
      <c r="I97" s="13" t="str">
        <f>IF(Data[[#This Row],[gen_c]]="","o",IF(Data[[#This Row],[gen_e]]=Data[[#This Row],[gen_c]],"+",IF(ISNUMBER(SEARCH(Data[[#This Row],[gen_e]],Data[[#This Row],[gen_c]])),"/","-")))</f>
        <v>+</v>
      </c>
      <c r="J97" s="13" t="str">
        <f>IF(Data[[#This Row],[sp_c]]="","o",IF(Data[[#This Row],[sp_e]]=Data[[#This Row],[sp_c]],"+",IF(ISNUMBER(SEARCH(Data[[#This Row],[sp_e]],Data[[#This Row],[sp_c]])),"/","-")))</f>
        <v>+</v>
      </c>
      <c r="K9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" spans="1:11" x14ac:dyDescent="0.25">
      <c r="A98">
        <v>71</v>
      </c>
      <c r="B98">
        <v>1</v>
      </c>
      <c r="C98" t="s">
        <v>155</v>
      </c>
      <c r="D98" t="s">
        <v>156</v>
      </c>
      <c r="E98" t="s">
        <v>11</v>
      </c>
      <c r="F98" t="s">
        <v>12</v>
      </c>
      <c r="G98" t="s">
        <v>11</v>
      </c>
      <c r="H98" t="s">
        <v>12</v>
      </c>
      <c r="I98" s="13" t="str">
        <f>IF(Data[[#This Row],[gen_c]]="","o",IF(Data[[#This Row],[gen_e]]=Data[[#This Row],[gen_c]],"+",IF(ISNUMBER(SEARCH(Data[[#This Row],[gen_e]],Data[[#This Row],[gen_c]])),"/","-")))</f>
        <v>+</v>
      </c>
      <c r="J98" s="13" t="str">
        <f>IF(Data[[#This Row],[sp_c]]="","o",IF(Data[[#This Row],[sp_e]]=Data[[#This Row],[sp_c]],"+",IF(ISNUMBER(SEARCH(Data[[#This Row],[sp_e]],Data[[#This Row],[sp_c]])),"/","-")))</f>
        <v>+</v>
      </c>
      <c r="K9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9" spans="1:11" x14ac:dyDescent="0.25">
      <c r="A99">
        <v>72</v>
      </c>
      <c r="B99">
        <v>1</v>
      </c>
      <c r="C99" t="s">
        <v>155</v>
      </c>
      <c r="D99" t="s">
        <v>156</v>
      </c>
      <c r="E99" t="s">
        <v>11</v>
      </c>
      <c r="F99" t="s">
        <v>12</v>
      </c>
      <c r="G99" t="s">
        <v>11</v>
      </c>
      <c r="H99" t="s">
        <v>12</v>
      </c>
      <c r="I99" s="13" t="str">
        <f>IF(Data[[#This Row],[gen_c]]="","o",IF(Data[[#This Row],[gen_e]]=Data[[#This Row],[gen_c]],"+",IF(ISNUMBER(SEARCH(Data[[#This Row],[gen_e]],Data[[#This Row],[gen_c]])),"/","-")))</f>
        <v>+</v>
      </c>
      <c r="J99" s="13" t="str">
        <f>IF(Data[[#This Row],[sp_c]]="","o",IF(Data[[#This Row],[sp_e]]=Data[[#This Row],[sp_c]],"+",IF(ISNUMBER(SEARCH(Data[[#This Row],[sp_e]],Data[[#This Row],[sp_c]])),"/","-")))</f>
        <v>+</v>
      </c>
      <c r="K9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0" spans="1:11" x14ac:dyDescent="0.25">
      <c r="A100">
        <v>29</v>
      </c>
      <c r="B100">
        <v>0</v>
      </c>
      <c r="C100" t="s">
        <v>155</v>
      </c>
      <c r="D100" t="s">
        <v>157</v>
      </c>
      <c r="E100" t="s">
        <v>11</v>
      </c>
      <c r="F100" t="s">
        <v>12</v>
      </c>
      <c r="H100" t="s">
        <v>12</v>
      </c>
      <c r="I100" s="13" t="str">
        <f>IF(Data[[#This Row],[gen_c]]="","o",IF(Data[[#This Row],[gen_e]]=Data[[#This Row],[gen_c]],"+",IF(ISNUMBER(SEARCH(Data[[#This Row],[gen_e]],Data[[#This Row],[gen_c]])),"/","-")))</f>
        <v>o</v>
      </c>
      <c r="J100" s="13" t="str">
        <f>IF(Data[[#This Row],[sp_c]]="","o",IF(Data[[#This Row],[sp_e]]=Data[[#This Row],[sp_c]],"+",IF(ISNUMBER(SEARCH(Data[[#This Row],[sp_e]],Data[[#This Row],[sp_c]])),"/","-")))</f>
        <v>+</v>
      </c>
      <c r="K10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1" spans="1:11" x14ac:dyDescent="0.25">
      <c r="A101">
        <v>59</v>
      </c>
      <c r="B101">
        <v>1</v>
      </c>
      <c r="C101" t="s">
        <v>155</v>
      </c>
      <c r="D101" t="s">
        <v>156</v>
      </c>
      <c r="E101" t="s">
        <v>11</v>
      </c>
      <c r="F101" t="s">
        <v>12</v>
      </c>
      <c r="H101" t="s">
        <v>12</v>
      </c>
      <c r="I101" s="13" t="str">
        <f>IF(Data[[#This Row],[gen_c]]="","o",IF(Data[[#This Row],[gen_e]]=Data[[#This Row],[gen_c]],"+",IF(ISNUMBER(SEARCH(Data[[#This Row],[gen_e]],Data[[#This Row],[gen_c]])),"/","-")))</f>
        <v>o</v>
      </c>
      <c r="J101" s="13" t="str">
        <f>IF(Data[[#This Row],[sp_c]]="","o",IF(Data[[#This Row],[sp_e]]=Data[[#This Row],[sp_c]],"+",IF(ISNUMBER(SEARCH(Data[[#This Row],[sp_e]],Data[[#This Row],[sp_c]])),"/","-")))</f>
        <v>+</v>
      </c>
      <c r="K10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2" spans="1:11" x14ac:dyDescent="0.25">
      <c r="A102">
        <v>73</v>
      </c>
      <c r="B102">
        <v>0</v>
      </c>
      <c r="C102" t="s">
        <v>155</v>
      </c>
      <c r="D102" t="s">
        <v>157</v>
      </c>
      <c r="E102" t="s">
        <v>11</v>
      </c>
      <c r="F102" t="s">
        <v>15</v>
      </c>
      <c r="G102" t="s">
        <v>11</v>
      </c>
      <c r="I102" s="13" t="str">
        <f>IF(Data[[#This Row],[gen_c]]="","o",IF(Data[[#This Row],[gen_e]]=Data[[#This Row],[gen_c]],"+",IF(ISNUMBER(SEARCH(Data[[#This Row],[gen_e]],Data[[#This Row],[gen_c]])),"/","-")))</f>
        <v>+</v>
      </c>
      <c r="J102" s="13" t="str">
        <f>IF(Data[[#This Row],[sp_c]]="","o",IF(Data[[#This Row],[sp_e]]=Data[[#This Row],[sp_c]],"+",IF(ISNUMBER(SEARCH(Data[[#This Row],[sp_e]],Data[[#This Row],[sp_c]])),"/","-")))</f>
        <v>o</v>
      </c>
      <c r="K10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3" spans="1:11" x14ac:dyDescent="0.25">
      <c r="A103">
        <v>74</v>
      </c>
      <c r="B103">
        <v>0</v>
      </c>
      <c r="C103" t="s">
        <v>155</v>
      </c>
      <c r="D103" t="s">
        <v>157</v>
      </c>
      <c r="E103" t="s">
        <v>11</v>
      </c>
      <c r="F103" t="s">
        <v>15</v>
      </c>
      <c r="G103" t="s">
        <v>11</v>
      </c>
      <c r="H103" t="s">
        <v>15</v>
      </c>
      <c r="I103" s="13" t="str">
        <f>IF(Data[[#This Row],[gen_c]]="","o",IF(Data[[#This Row],[gen_e]]=Data[[#This Row],[gen_c]],"+",IF(ISNUMBER(SEARCH(Data[[#This Row],[gen_e]],Data[[#This Row],[gen_c]])),"/","-")))</f>
        <v>+</v>
      </c>
      <c r="J103" s="13" t="str">
        <f>IF(Data[[#This Row],[sp_c]]="","o",IF(Data[[#This Row],[sp_e]]=Data[[#This Row],[sp_c]],"+",IF(ISNUMBER(SEARCH(Data[[#This Row],[sp_e]],Data[[#This Row],[sp_c]])),"/","-")))</f>
        <v>+</v>
      </c>
      <c r="K10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" spans="1:11" x14ac:dyDescent="0.25">
      <c r="A104">
        <v>75</v>
      </c>
      <c r="B104">
        <v>0</v>
      </c>
      <c r="C104" t="s">
        <v>155</v>
      </c>
      <c r="D104" t="s">
        <v>157</v>
      </c>
      <c r="E104" t="s">
        <v>11</v>
      </c>
      <c r="F104" t="s">
        <v>15</v>
      </c>
      <c r="G104" t="s">
        <v>11</v>
      </c>
      <c r="H104" t="s">
        <v>15</v>
      </c>
      <c r="I104" s="13" t="str">
        <f>IF(Data[[#This Row],[gen_c]]="","o",IF(Data[[#This Row],[gen_e]]=Data[[#This Row],[gen_c]],"+",IF(ISNUMBER(SEARCH(Data[[#This Row],[gen_e]],Data[[#This Row],[gen_c]])),"/","-")))</f>
        <v>+</v>
      </c>
      <c r="J104" s="13" t="str">
        <f>IF(Data[[#This Row],[sp_c]]="","o",IF(Data[[#This Row],[sp_e]]=Data[[#This Row],[sp_c]],"+",IF(ISNUMBER(SEARCH(Data[[#This Row],[sp_e]],Data[[#This Row],[sp_c]])),"/","-")))</f>
        <v>+</v>
      </c>
      <c r="K10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" spans="1:11" x14ac:dyDescent="0.25">
      <c r="A105">
        <v>76</v>
      </c>
      <c r="B105">
        <v>0</v>
      </c>
      <c r="C105" t="s">
        <v>155</v>
      </c>
      <c r="D105" t="s">
        <v>157</v>
      </c>
      <c r="E105" t="s">
        <v>11</v>
      </c>
      <c r="F105" t="s">
        <v>15</v>
      </c>
      <c r="G105" t="s">
        <v>11</v>
      </c>
      <c r="H105" t="s">
        <v>15</v>
      </c>
      <c r="I105" s="13" t="str">
        <f>IF(Data[[#This Row],[gen_c]]="","o",IF(Data[[#This Row],[gen_e]]=Data[[#This Row],[gen_c]],"+",IF(ISNUMBER(SEARCH(Data[[#This Row],[gen_e]],Data[[#This Row],[gen_c]])),"/","-")))</f>
        <v>+</v>
      </c>
      <c r="J105" s="13" t="str">
        <f>IF(Data[[#This Row],[sp_c]]="","o",IF(Data[[#This Row],[sp_e]]=Data[[#This Row],[sp_c]],"+",IF(ISNUMBER(SEARCH(Data[[#This Row],[sp_e]],Data[[#This Row],[sp_c]])),"/","-")))</f>
        <v>+</v>
      </c>
      <c r="K10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" spans="1:11" x14ac:dyDescent="0.25">
      <c r="A106">
        <v>77</v>
      </c>
      <c r="B106">
        <v>0</v>
      </c>
      <c r="C106" t="s">
        <v>155</v>
      </c>
      <c r="D106" t="s">
        <v>157</v>
      </c>
      <c r="E106" t="s">
        <v>11</v>
      </c>
      <c r="F106" t="s">
        <v>15</v>
      </c>
      <c r="G106" t="s">
        <v>11</v>
      </c>
      <c r="H106" t="s">
        <v>15</v>
      </c>
      <c r="I106" s="13" t="str">
        <f>IF(Data[[#This Row],[gen_c]]="","o",IF(Data[[#This Row],[gen_e]]=Data[[#This Row],[gen_c]],"+",IF(ISNUMBER(SEARCH(Data[[#This Row],[gen_e]],Data[[#This Row],[gen_c]])),"/","-")))</f>
        <v>+</v>
      </c>
      <c r="J106" s="13" t="str">
        <f>IF(Data[[#This Row],[sp_c]]="","o",IF(Data[[#This Row],[sp_e]]=Data[[#This Row],[sp_c]],"+",IF(ISNUMBER(SEARCH(Data[[#This Row],[sp_e]],Data[[#This Row],[sp_c]])),"/","-")))</f>
        <v>+</v>
      </c>
      <c r="K10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" spans="1:11" x14ac:dyDescent="0.25">
      <c r="A107">
        <v>78</v>
      </c>
      <c r="B107">
        <v>0</v>
      </c>
      <c r="C107" t="s">
        <v>155</v>
      </c>
      <c r="D107" t="s">
        <v>157</v>
      </c>
      <c r="E107" t="s">
        <v>11</v>
      </c>
      <c r="F107" t="s">
        <v>15</v>
      </c>
      <c r="G107" t="s">
        <v>11</v>
      </c>
      <c r="I107" s="13" t="str">
        <f>IF(Data[[#This Row],[gen_c]]="","o",IF(Data[[#This Row],[gen_e]]=Data[[#This Row],[gen_c]],"+",IF(ISNUMBER(SEARCH(Data[[#This Row],[gen_e]],Data[[#This Row],[gen_c]])),"/","-")))</f>
        <v>+</v>
      </c>
      <c r="J107" s="13" t="str">
        <f>IF(Data[[#This Row],[sp_c]]="","o",IF(Data[[#This Row],[sp_e]]=Data[[#This Row],[sp_c]],"+",IF(ISNUMBER(SEARCH(Data[[#This Row],[sp_e]],Data[[#This Row],[sp_c]])),"/","-")))</f>
        <v>o</v>
      </c>
      <c r="K10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8" spans="1:11" x14ac:dyDescent="0.25">
      <c r="A108">
        <v>79</v>
      </c>
      <c r="B108">
        <v>0</v>
      </c>
      <c r="C108" t="s">
        <v>155</v>
      </c>
      <c r="D108" t="s">
        <v>157</v>
      </c>
      <c r="E108" t="s">
        <v>11</v>
      </c>
      <c r="F108" t="s">
        <v>15</v>
      </c>
      <c r="G108" t="s">
        <v>11</v>
      </c>
      <c r="H108" t="s">
        <v>15</v>
      </c>
      <c r="I108" s="13" t="str">
        <f>IF(Data[[#This Row],[gen_c]]="","o",IF(Data[[#This Row],[gen_e]]=Data[[#This Row],[gen_c]],"+",IF(ISNUMBER(SEARCH(Data[[#This Row],[gen_e]],Data[[#This Row],[gen_c]])),"/","-")))</f>
        <v>+</v>
      </c>
      <c r="J108" s="13" t="str">
        <f>IF(Data[[#This Row],[sp_c]]="","o",IF(Data[[#This Row],[sp_e]]=Data[[#This Row],[sp_c]],"+",IF(ISNUMBER(SEARCH(Data[[#This Row],[sp_e]],Data[[#This Row],[sp_c]])),"/","-")))</f>
        <v>+</v>
      </c>
      <c r="K10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9" spans="1:11" x14ac:dyDescent="0.25">
      <c r="A109">
        <v>80</v>
      </c>
      <c r="B109">
        <v>0</v>
      </c>
      <c r="C109" t="s">
        <v>155</v>
      </c>
      <c r="D109" t="s">
        <v>157</v>
      </c>
      <c r="E109" t="s">
        <v>11</v>
      </c>
      <c r="F109" t="s">
        <v>15</v>
      </c>
      <c r="G109" t="s">
        <v>11</v>
      </c>
      <c r="H109" t="s">
        <v>15</v>
      </c>
      <c r="I109" s="13" t="str">
        <f>IF(Data[[#This Row],[gen_c]]="","o",IF(Data[[#This Row],[gen_e]]=Data[[#This Row],[gen_c]],"+",IF(ISNUMBER(SEARCH(Data[[#This Row],[gen_e]],Data[[#This Row],[gen_c]])),"/","-")))</f>
        <v>+</v>
      </c>
      <c r="J109" s="13" t="str">
        <f>IF(Data[[#This Row],[sp_c]]="","o",IF(Data[[#This Row],[sp_e]]=Data[[#This Row],[sp_c]],"+",IF(ISNUMBER(SEARCH(Data[[#This Row],[sp_e]],Data[[#This Row],[sp_c]])),"/","-")))</f>
        <v>+</v>
      </c>
      <c r="K10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0" spans="1:11" x14ac:dyDescent="0.25">
      <c r="A110">
        <v>81</v>
      </c>
      <c r="B110">
        <v>0</v>
      </c>
      <c r="C110" t="s">
        <v>155</v>
      </c>
      <c r="D110" t="s">
        <v>157</v>
      </c>
      <c r="E110" t="s">
        <v>11</v>
      </c>
      <c r="F110" t="s">
        <v>15</v>
      </c>
      <c r="G110" t="s">
        <v>11</v>
      </c>
      <c r="I110" s="13" t="str">
        <f>IF(Data[[#This Row],[gen_c]]="","o",IF(Data[[#This Row],[gen_e]]=Data[[#This Row],[gen_c]],"+",IF(ISNUMBER(SEARCH(Data[[#This Row],[gen_e]],Data[[#This Row],[gen_c]])),"/","-")))</f>
        <v>+</v>
      </c>
      <c r="J110" s="13" t="str">
        <f>IF(Data[[#This Row],[sp_c]]="","o",IF(Data[[#This Row],[sp_e]]=Data[[#This Row],[sp_c]],"+",IF(ISNUMBER(SEARCH(Data[[#This Row],[sp_e]],Data[[#This Row],[sp_c]])),"/","-")))</f>
        <v>o</v>
      </c>
      <c r="K11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1" spans="1:11" x14ac:dyDescent="0.25">
      <c r="A111">
        <v>82</v>
      </c>
      <c r="B111">
        <v>0</v>
      </c>
      <c r="C111" t="s">
        <v>155</v>
      </c>
      <c r="D111" t="s">
        <v>157</v>
      </c>
      <c r="E111" t="s">
        <v>11</v>
      </c>
      <c r="F111" t="s">
        <v>15</v>
      </c>
      <c r="G111" t="s">
        <v>11</v>
      </c>
      <c r="H111" t="s">
        <v>15</v>
      </c>
      <c r="I111" s="13" t="str">
        <f>IF(Data[[#This Row],[gen_c]]="","o",IF(Data[[#This Row],[gen_e]]=Data[[#This Row],[gen_c]],"+",IF(ISNUMBER(SEARCH(Data[[#This Row],[gen_e]],Data[[#This Row],[gen_c]])),"/","-")))</f>
        <v>+</v>
      </c>
      <c r="J111" s="13" t="str">
        <f>IF(Data[[#This Row],[sp_c]]="","o",IF(Data[[#This Row],[sp_e]]=Data[[#This Row],[sp_c]],"+",IF(ISNUMBER(SEARCH(Data[[#This Row],[sp_e]],Data[[#This Row],[sp_c]])),"/","-")))</f>
        <v>+</v>
      </c>
      <c r="K11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" spans="1:11" x14ac:dyDescent="0.25">
      <c r="A112">
        <v>83</v>
      </c>
      <c r="B112">
        <v>0</v>
      </c>
      <c r="C112" t="s">
        <v>155</v>
      </c>
      <c r="D112" t="s">
        <v>157</v>
      </c>
      <c r="E112" t="s">
        <v>11</v>
      </c>
      <c r="F112" t="s">
        <v>15</v>
      </c>
      <c r="G112" t="s">
        <v>11</v>
      </c>
      <c r="H112" t="s">
        <v>15</v>
      </c>
      <c r="I112" s="13" t="str">
        <f>IF(Data[[#This Row],[gen_c]]="","o",IF(Data[[#This Row],[gen_e]]=Data[[#This Row],[gen_c]],"+",IF(ISNUMBER(SEARCH(Data[[#This Row],[gen_e]],Data[[#This Row],[gen_c]])),"/","-")))</f>
        <v>+</v>
      </c>
      <c r="J112" s="13" t="str">
        <f>IF(Data[[#This Row],[sp_c]]="","o",IF(Data[[#This Row],[sp_e]]=Data[[#This Row],[sp_c]],"+",IF(ISNUMBER(SEARCH(Data[[#This Row],[sp_e]],Data[[#This Row],[sp_c]])),"/","-")))</f>
        <v>+</v>
      </c>
      <c r="K11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" spans="1:11" x14ac:dyDescent="0.25">
      <c r="A113">
        <v>84</v>
      </c>
      <c r="B113">
        <v>0</v>
      </c>
      <c r="C113" t="s">
        <v>155</v>
      </c>
      <c r="D113" t="s">
        <v>157</v>
      </c>
      <c r="E113" t="s">
        <v>11</v>
      </c>
      <c r="F113" t="s">
        <v>15</v>
      </c>
      <c r="G113" t="s">
        <v>11</v>
      </c>
      <c r="H113" t="s">
        <v>15</v>
      </c>
      <c r="I113" s="13" t="str">
        <f>IF(Data[[#This Row],[gen_c]]="","o",IF(Data[[#This Row],[gen_e]]=Data[[#This Row],[gen_c]],"+",IF(ISNUMBER(SEARCH(Data[[#This Row],[gen_e]],Data[[#This Row],[gen_c]])),"/","-")))</f>
        <v>+</v>
      </c>
      <c r="J113" s="13" t="str">
        <f>IF(Data[[#This Row],[sp_c]]="","o",IF(Data[[#This Row],[sp_e]]=Data[[#This Row],[sp_c]],"+",IF(ISNUMBER(SEARCH(Data[[#This Row],[sp_e]],Data[[#This Row],[sp_c]])),"/","-")))</f>
        <v>+</v>
      </c>
      <c r="K11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4" spans="1:11" x14ac:dyDescent="0.25">
      <c r="A114">
        <v>85</v>
      </c>
      <c r="B114">
        <v>0</v>
      </c>
      <c r="C114" t="s">
        <v>155</v>
      </c>
      <c r="D114" t="s">
        <v>157</v>
      </c>
      <c r="E114" t="s">
        <v>11</v>
      </c>
      <c r="F114" t="s">
        <v>15</v>
      </c>
      <c r="G114" t="s">
        <v>11</v>
      </c>
      <c r="H114" t="s">
        <v>15</v>
      </c>
      <c r="I114" s="13" t="str">
        <f>IF(Data[[#This Row],[gen_c]]="","o",IF(Data[[#This Row],[gen_e]]=Data[[#This Row],[gen_c]],"+",IF(ISNUMBER(SEARCH(Data[[#This Row],[gen_e]],Data[[#This Row],[gen_c]])),"/","-")))</f>
        <v>+</v>
      </c>
      <c r="J114" s="13" t="str">
        <f>IF(Data[[#This Row],[sp_c]]="","o",IF(Data[[#This Row],[sp_e]]=Data[[#This Row],[sp_c]],"+",IF(ISNUMBER(SEARCH(Data[[#This Row],[sp_e]],Data[[#This Row],[sp_c]])),"/","-")))</f>
        <v>+</v>
      </c>
      <c r="K11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5" spans="1:11" x14ac:dyDescent="0.25">
      <c r="A115">
        <v>86</v>
      </c>
      <c r="B115">
        <v>0</v>
      </c>
      <c r="C115" t="s">
        <v>155</v>
      </c>
      <c r="D115" t="s">
        <v>157</v>
      </c>
      <c r="E115" t="s">
        <v>11</v>
      </c>
      <c r="F115" t="s">
        <v>15</v>
      </c>
      <c r="G115" t="s">
        <v>11</v>
      </c>
      <c r="H115" t="s">
        <v>15</v>
      </c>
      <c r="I115" s="13" t="str">
        <f>IF(Data[[#This Row],[gen_c]]="","o",IF(Data[[#This Row],[gen_e]]=Data[[#This Row],[gen_c]],"+",IF(ISNUMBER(SEARCH(Data[[#This Row],[gen_e]],Data[[#This Row],[gen_c]])),"/","-")))</f>
        <v>+</v>
      </c>
      <c r="J115" s="13" t="str">
        <f>IF(Data[[#This Row],[sp_c]]="","o",IF(Data[[#This Row],[sp_e]]=Data[[#This Row],[sp_c]],"+",IF(ISNUMBER(SEARCH(Data[[#This Row],[sp_e]],Data[[#This Row],[sp_c]])),"/","-")))</f>
        <v>+</v>
      </c>
      <c r="K11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" spans="1:11" x14ac:dyDescent="0.25">
      <c r="A116">
        <v>87</v>
      </c>
      <c r="B116">
        <v>0</v>
      </c>
      <c r="C116" t="s">
        <v>155</v>
      </c>
      <c r="D116" t="s">
        <v>157</v>
      </c>
      <c r="E116" t="s">
        <v>11</v>
      </c>
      <c r="F116" t="s">
        <v>15</v>
      </c>
      <c r="G116" t="s">
        <v>11</v>
      </c>
      <c r="H116" t="s">
        <v>15</v>
      </c>
      <c r="I116" s="13" t="str">
        <f>IF(Data[[#This Row],[gen_c]]="","o",IF(Data[[#This Row],[gen_e]]=Data[[#This Row],[gen_c]],"+",IF(ISNUMBER(SEARCH(Data[[#This Row],[gen_e]],Data[[#This Row],[gen_c]])),"/","-")))</f>
        <v>+</v>
      </c>
      <c r="J116" s="13" t="str">
        <f>IF(Data[[#This Row],[sp_c]]="","o",IF(Data[[#This Row],[sp_e]]=Data[[#This Row],[sp_c]],"+",IF(ISNUMBER(SEARCH(Data[[#This Row],[sp_e]],Data[[#This Row],[sp_c]])),"/","-")))</f>
        <v>+</v>
      </c>
      <c r="K11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7" spans="1:11" x14ac:dyDescent="0.25">
      <c r="A117">
        <v>88</v>
      </c>
      <c r="B117">
        <v>1</v>
      </c>
      <c r="C117" t="s">
        <v>155</v>
      </c>
      <c r="D117" t="s">
        <v>156</v>
      </c>
      <c r="E117" t="s">
        <v>11</v>
      </c>
      <c r="F117" t="s">
        <v>15</v>
      </c>
      <c r="G117" t="s">
        <v>11</v>
      </c>
      <c r="I117" s="13" t="str">
        <f>IF(Data[[#This Row],[gen_c]]="","o",IF(Data[[#This Row],[gen_e]]=Data[[#This Row],[gen_c]],"+",IF(ISNUMBER(SEARCH(Data[[#This Row],[gen_e]],Data[[#This Row],[gen_c]])),"/","-")))</f>
        <v>+</v>
      </c>
      <c r="J117" s="13" t="str">
        <f>IF(Data[[#This Row],[sp_c]]="","o",IF(Data[[#This Row],[sp_e]]=Data[[#This Row],[sp_c]],"+",IF(ISNUMBER(SEARCH(Data[[#This Row],[sp_e]],Data[[#This Row],[sp_c]])),"/","-")))</f>
        <v>o</v>
      </c>
      <c r="K11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8" spans="1:11" x14ac:dyDescent="0.25">
      <c r="A118">
        <v>89</v>
      </c>
      <c r="B118">
        <v>1</v>
      </c>
      <c r="C118" t="s">
        <v>155</v>
      </c>
      <c r="D118" t="s">
        <v>156</v>
      </c>
      <c r="E118" t="s">
        <v>11</v>
      </c>
      <c r="F118" t="s">
        <v>15</v>
      </c>
      <c r="G118" t="s">
        <v>11</v>
      </c>
      <c r="I118" s="13" t="str">
        <f>IF(Data[[#This Row],[gen_c]]="","o",IF(Data[[#This Row],[gen_e]]=Data[[#This Row],[gen_c]],"+",IF(ISNUMBER(SEARCH(Data[[#This Row],[gen_e]],Data[[#This Row],[gen_c]])),"/","-")))</f>
        <v>+</v>
      </c>
      <c r="J118" s="13" t="str">
        <f>IF(Data[[#This Row],[sp_c]]="","o",IF(Data[[#This Row],[sp_e]]=Data[[#This Row],[sp_c]],"+",IF(ISNUMBER(SEARCH(Data[[#This Row],[sp_e]],Data[[#This Row],[sp_c]])),"/","-")))</f>
        <v>o</v>
      </c>
      <c r="K11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9" spans="1:11" x14ac:dyDescent="0.25">
      <c r="A119">
        <v>90</v>
      </c>
      <c r="B119">
        <v>1</v>
      </c>
      <c r="C119" t="s">
        <v>155</v>
      </c>
      <c r="D119" t="s">
        <v>156</v>
      </c>
      <c r="E119" t="s">
        <v>11</v>
      </c>
      <c r="F119" t="s">
        <v>15</v>
      </c>
      <c r="G119" t="s">
        <v>11</v>
      </c>
      <c r="I119" s="13" t="str">
        <f>IF(Data[[#This Row],[gen_c]]="","o",IF(Data[[#This Row],[gen_e]]=Data[[#This Row],[gen_c]],"+",IF(ISNUMBER(SEARCH(Data[[#This Row],[gen_e]],Data[[#This Row],[gen_c]])),"/","-")))</f>
        <v>+</v>
      </c>
      <c r="J119" s="13" t="str">
        <f>IF(Data[[#This Row],[sp_c]]="","o",IF(Data[[#This Row],[sp_e]]=Data[[#This Row],[sp_c]],"+",IF(ISNUMBER(SEARCH(Data[[#This Row],[sp_e]],Data[[#This Row],[sp_c]])),"/","-")))</f>
        <v>o</v>
      </c>
      <c r="K11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0" spans="1:11" x14ac:dyDescent="0.25">
      <c r="A120">
        <v>91</v>
      </c>
      <c r="B120">
        <v>1</v>
      </c>
      <c r="C120" t="s">
        <v>155</v>
      </c>
      <c r="D120" t="s">
        <v>156</v>
      </c>
      <c r="E120" t="s">
        <v>11</v>
      </c>
      <c r="F120" t="s">
        <v>15</v>
      </c>
      <c r="G120" t="s">
        <v>11</v>
      </c>
      <c r="I120" s="13" t="str">
        <f>IF(Data[[#This Row],[gen_c]]="","o",IF(Data[[#This Row],[gen_e]]=Data[[#This Row],[gen_c]],"+",IF(ISNUMBER(SEARCH(Data[[#This Row],[gen_e]],Data[[#This Row],[gen_c]])),"/","-")))</f>
        <v>+</v>
      </c>
      <c r="J120" s="13" t="str">
        <f>IF(Data[[#This Row],[sp_c]]="","o",IF(Data[[#This Row],[sp_e]]=Data[[#This Row],[sp_c]],"+",IF(ISNUMBER(SEARCH(Data[[#This Row],[sp_e]],Data[[#This Row],[sp_c]])),"/","-")))</f>
        <v>o</v>
      </c>
      <c r="K12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1" spans="1:11" x14ac:dyDescent="0.25">
      <c r="A121">
        <v>92</v>
      </c>
      <c r="B121">
        <v>1</v>
      </c>
      <c r="C121" t="s">
        <v>155</v>
      </c>
      <c r="D121" t="s">
        <v>156</v>
      </c>
      <c r="E121" t="s">
        <v>11</v>
      </c>
      <c r="F121" t="s">
        <v>15</v>
      </c>
      <c r="G121" t="s">
        <v>11</v>
      </c>
      <c r="H121" t="s">
        <v>15</v>
      </c>
      <c r="I121" s="13" t="str">
        <f>IF(Data[[#This Row],[gen_c]]="","o",IF(Data[[#This Row],[gen_e]]=Data[[#This Row],[gen_c]],"+",IF(ISNUMBER(SEARCH(Data[[#This Row],[gen_e]],Data[[#This Row],[gen_c]])),"/","-")))</f>
        <v>+</v>
      </c>
      <c r="J121" s="13" t="str">
        <f>IF(Data[[#This Row],[sp_c]]="","o",IF(Data[[#This Row],[sp_e]]=Data[[#This Row],[sp_c]],"+",IF(ISNUMBER(SEARCH(Data[[#This Row],[sp_e]],Data[[#This Row],[sp_c]])),"/","-")))</f>
        <v>+</v>
      </c>
      <c r="K12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" spans="1:11" x14ac:dyDescent="0.25">
      <c r="A122">
        <v>93</v>
      </c>
      <c r="B122">
        <v>1</v>
      </c>
      <c r="C122" t="s">
        <v>155</v>
      </c>
      <c r="D122" t="s">
        <v>156</v>
      </c>
      <c r="E122" t="s">
        <v>11</v>
      </c>
      <c r="F122" t="s">
        <v>15</v>
      </c>
      <c r="G122" t="s">
        <v>11</v>
      </c>
      <c r="H122" t="s">
        <v>12</v>
      </c>
      <c r="I122" s="13" t="str">
        <f>IF(Data[[#This Row],[gen_c]]="","o",IF(Data[[#This Row],[gen_e]]=Data[[#This Row],[gen_c]],"+",IF(ISNUMBER(SEARCH(Data[[#This Row],[gen_e]],Data[[#This Row],[gen_c]])),"/","-")))</f>
        <v>+</v>
      </c>
      <c r="J122" s="13" t="str">
        <f>IF(Data[[#This Row],[sp_c]]="","o",IF(Data[[#This Row],[sp_e]]=Data[[#This Row],[sp_c]],"+",IF(ISNUMBER(SEARCH(Data[[#This Row],[sp_e]],Data[[#This Row],[sp_c]])),"/","-")))</f>
        <v>-</v>
      </c>
      <c r="K12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23" spans="1:11" x14ac:dyDescent="0.25">
      <c r="A123">
        <v>94</v>
      </c>
      <c r="B123">
        <v>1</v>
      </c>
      <c r="C123" t="s">
        <v>155</v>
      </c>
      <c r="D123" t="s">
        <v>156</v>
      </c>
      <c r="E123" t="s">
        <v>11</v>
      </c>
      <c r="F123" t="s">
        <v>15</v>
      </c>
      <c r="G123" t="s">
        <v>11</v>
      </c>
      <c r="I123" s="13" t="str">
        <f>IF(Data[[#This Row],[gen_c]]="","o",IF(Data[[#This Row],[gen_e]]=Data[[#This Row],[gen_c]],"+",IF(ISNUMBER(SEARCH(Data[[#This Row],[gen_e]],Data[[#This Row],[gen_c]])),"/","-")))</f>
        <v>+</v>
      </c>
      <c r="J123" s="13" t="str">
        <f>IF(Data[[#This Row],[sp_c]]="","o",IF(Data[[#This Row],[sp_e]]=Data[[#This Row],[sp_c]],"+",IF(ISNUMBER(SEARCH(Data[[#This Row],[sp_e]],Data[[#This Row],[sp_c]])),"/","-")))</f>
        <v>o</v>
      </c>
      <c r="K12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4" spans="1:11" x14ac:dyDescent="0.25">
      <c r="A124">
        <v>95</v>
      </c>
      <c r="B124">
        <v>1</v>
      </c>
      <c r="C124" t="s">
        <v>155</v>
      </c>
      <c r="D124" t="s">
        <v>156</v>
      </c>
      <c r="E124" t="s">
        <v>11</v>
      </c>
      <c r="F124" t="s">
        <v>15</v>
      </c>
      <c r="G124" t="s">
        <v>11</v>
      </c>
      <c r="I124" s="13" t="str">
        <f>IF(Data[[#This Row],[gen_c]]="","o",IF(Data[[#This Row],[gen_e]]=Data[[#This Row],[gen_c]],"+",IF(ISNUMBER(SEARCH(Data[[#This Row],[gen_e]],Data[[#This Row],[gen_c]])),"/","-")))</f>
        <v>+</v>
      </c>
      <c r="J124" s="13" t="str">
        <f>IF(Data[[#This Row],[sp_c]]="","o",IF(Data[[#This Row],[sp_e]]=Data[[#This Row],[sp_c]],"+",IF(ISNUMBER(SEARCH(Data[[#This Row],[sp_e]],Data[[#This Row],[sp_c]])),"/","-")))</f>
        <v>o</v>
      </c>
      <c r="K12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5" spans="1:11" x14ac:dyDescent="0.25">
      <c r="A125">
        <v>96</v>
      </c>
      <c r="B125">
        <v>1</v>
      </c>
      <c r="C125" t="s">
        <v>155</v>
      </c>
      <c r="D125" t="s">
        <v>156</v>
      </c>
      <c r="E125" t="s">
        <v>11</v>
      </c>
      <c r="F125" t="s">
        <v>15</v>
      </c>
      <c r="G125" t="s">
        <v>11</v>
      </c>
      <c r="H125" t="s">
        <v>15</v>
      </c>
      <c r="I125" s="13" t="str">
        <f>IF(Data[[#This Row],[gen_c]]="","o",IF(Data[[#This Row],[gen_e]]=Data[[#This Row],[gen_c]],"+",IF(ISNUMBER(SEARCH(Data[[#This Row],[gen_e]],Data[[#This Row],[gen_c]])),"/","-")))</f>
        <v>+</v>
      </c>
      <c r="J125" s="13" t="str">
        <f>IF(Data[[#This Row],[sp_c]]="","o",IF(Data[[#This Row],[sp_e]]=Data[[#This Row],[sp_c]],"+",IF(ISNUMBER(SEARCH(Data[[#This Row],[sp_e]],Data[[#This Row],[sp_c]])),"/","-")))</f>
        <v>+</v>
      </c>
      <c r="K12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6" spans="1:11" x14ac:dyDescent="0.25">
      <c r="A126">
        <v>97</v>
      </c>
      <c r="B126">
        <v>1</v>
      </c>
      <c r="C126" t="s">
        <v>155</v>
      </c>
      <c r="D126" t="s">
        <v>156</v>
      </c>
      <c r="E126" t="s">
        <v>11</v>
      </c>
      <c r="F126" t="s">
        <v>15</v>
      </c>
      <c r="G126" t="s">
        <v>11</v>
      </c>
      <c r="I126" s="13" t="str">
        <f>IF(Data[[#This Row],[gen_c]]="","o",IF(Data[[#This Row],[gen_e]]=Data[[#This Row],[gen_c]],"+",IF(ISNUMBER(SEARCH(Data[[#This Row],[gen_e]],Data[[#This Row],[gen_c]])),"/","-")))</f>
        <v>+</v>
      </c>
      <c r="J126" s="13" t="str">
        <f>IF(Data[[#This Row],[sp_c]]="","o",IF(Data[[#This Row],[sp_e]]=Data[[#This Row],[sp_c]],"+",IF(ISNUMBER(SEARCH(Data[[#This Row],[sp_e]],Data[[#This Row],[sp_c]])),"/","-")))</f>
        <v>o</v>
      </c>
      <c r="K12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7" spans="1:11" x14ac:dyDescent="0.25">
      <c r="A127">
        <v>98</v>
      </c>
      <c r="B127">
        <v>1</v>
      </c>
      <c r="C127" t="s">
        <v>155</v>
      </c>
      <c r="D127" t="s">
        <v>156</v>
      </c>
      <c r="E127" t="s">
        <v>11</v>
      </c>
      <c r="F127" t="s">
        <v>15</v>
      </c>
      <c r="G127" t="s">
        <v>11</v>
      </c>
      <c r="I127" s="13" t="str">
        <f>IF(Data[[#This Row],[gen_c]]="","o",IF(Data[[#This Row],[gen_e]]=Data[[#This Row],[gen_c]],"+",IF(ISNUMBER(SEARCH(Data[[#This Row],[gen_e]],Data[[#This Row],[gen_c]])),"/","-")))</f>
        <v>+</v>
      </c>
      <c r="J127" s="13" t="str">
        <f>IF(Data[[#This Row],[sp_c]]="","o",IF(Data[[#This Row],[sp_e]]=Data[[#This Row],[sp_c]],"+",IF(ISNUMBER(SEARCH(Data[[#This Row],[sp_e]],Data[[#This Row],[sp_c]])),"/","-")))</f>
        <v>o</v>
      </c>
      <c r="K12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8" spans="1:11" x14ac:dyDescent="0.25">
      <c r="A128">
        <v>99</v>
      </c>
      <c r="B128">
        <v>1</v>
      </c>
      <c r="C128" t="s">
        <v>155</v>
      </c>
      <c r="D128" t="s">
        <v>156</v>
      </c>
      <c r="E128" t="s">
        <v>11</v>
      </c>
      <c r="F128" t="s">
        <v>15</v>
      </c>
      <c r="G128" t="s">
        <v>11</v>
      </c>
      <c r="I128" s="13" t="str">
        <f>IF(Data[[#This Row],[gen_c]]="","o",IF(Data[[#This Row],[gen_e]]=Data[[#This Row],[gen_c]],"+",IF(ISNUMBER(SEARCH(Data[[#This Row],[gen_e]],Data[[#This Row],[gen_c]])),"/","-")))</f>
        <v>+</v>
      </c>
      <c r="J128" s="13" t="str">
        <f>IF(Data[[#This Row],[sp_c]]="","o",IF(Data[[#This Row],[sp_e]]=Data[[#This Row],[sp_c]],"+",IF(ISNUMBER(SEARCH(Data[[#This Row],[sp_e]],Data[[#This Row],[sp_c]])),"/","-")))</f>
        <v>o</v>
      </c>
      <c r="K12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9" spans="1:11" x14ac:dyDescent="0.25">
      <c r="A129">
        <v>100</v>
      </c>
      <c r="B129">
        <v>1</v>
      </c>
      <c r="C129" t="s">
        <v>155</v>
      </c>
      <c r="D129" t="s">
        <v>156</v>
      </c>
      <c r="E129" t="s">
        <v>11</v>
      </c>
      <c r="F129" t="s">
        <v>15</v>
      </c>
      <c r="G129" t="s">
        <v>11</v>
      </c>
      <c r="I129" s="13" t="str">
        <f>IF(Data[[#This Row],[gen_c]]="","o",IF(Data[[#This Row],[gen_e]]=Data[[#This Row],[gen_c]],"+",IF(ISNUMBER(SEARCH(Data[[#This Row],[gen_e]],Data[[#This Row],[gen_c]])),"/","-")))</f>
        <v>+</v>
      </c>
      <c r="J129" s="13" t="str">
        <f>IF(Data[[#This Row],[sp_c]]="","o",IF(Data[[#This Row],[sp_e]]=Data[[#This Row],[sp_c]],"+",IF(ISNUMBER(SEARCH(Data[[#This Row],[sp_e]],Data[[#This Row],[sp_c]])),"/","-")))</f>
        <v>o</v>
      </c>
      <c r="K12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0" spans="1:11" x14ac:dyDescent="0.25">
      <c r="A130">
        <v>101</v>
      </c>
      <c r="B130">
        <v>1</v>
      </c>
      <c r="C130" t="s">
        <v>155</v>
      </c>
      <c r="D130" t="s">
        <v>156</v>
      </c>
      <c r="E130" t="s">
        <v>11</v>
      </c>
      <c r="F130" t="s">
        <v>15</v>
      </c>
      <c r="G130" t="s">
        <v>11</v>
      </c>
      <c r="I130" s="13" t="str">
        <f>IF(Data[[#This Row],[gen_c]]="","o",IF(Data[[#This Row],[gen_e]]=Data[[#This Row],[gen_c]],"+",IF(ISNUMBER(SEARCH(Data[[#This Row],[gen_e]],Data[[#This Row],[gen_c]])),"/","-")))</f>
        <v>+</v>
      </c>
      <c r="J130" s="13" t="str">
        <f>IF(Data[[#This Row],[sp_c]]="","o",IF(Data[[#This Row],[sp_e]]=Data[[#This Row],[sp_c]],"+",IF(ISNUMBER(SEARCH(Data[[#This Row],[sp_e]],Data[[#This Row],[sp_c]])),"/","-")))</f>
        <v>o</v>
      </c>
      <c r="K13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1" spans="1:11" x14ac:dyDescent="0.25">
      <c r="A131">
        <v>195</v>
      </c>
      <c r="B131">
        <v>0</v>
      </c>
      <c r="C131" t="s">
        <v>155</v>
      </c>
      <c r="D131" t="s">
        <v>157</v>
      </c>
      <c r="E131" t="s">
        <v>11</v>
      </c>
      <c r="F131" t="s">
        <v>20</v>
      </c>
      <c r="G131" t="s">
        <v>11</v>
      </c>
      <c r="H131" t="s">
        <v>20</v>
      </c>
      <c r="I131" s="13" t="str">
        <f>IF(Data[[#This Row],[gen_c]]="","o",IF(Data[[#This Row],[gen_e]]=Data[[#This Row],[gen_c]],"+",IF(ISNUMBER(SEARCH(Data[[#This Row],[gen_e]],Data[[#This Row],[gen_c]])),"/","-")))</f>
        <v>+</v>
      </c>
      <c r="J131" s="13" t="str">
        <f>IF(Data[[#This Row],[sp_c]]="","o",IF(Data[[#This Row],[sp_e]]=Data[[#This Row],[sp_c]],"+",IF(ISNUMBER(SEARCH(Data[[#This Row],[sp_e]],Data[[#This Row],[sp_c]])),"/","-")))</f>
        <v>+</v>
      </c>
      <c r="K13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" spans="1:11" x14ac:dyDescent="0.25">
      <c r="A132">
        <v>196</v>
      </c>
      <c r="B132">
        <v>0</v>
      </c>
      <c r="C132" t="s">
        <v>155</v>
      </c>
      <c r="D132" t="s">
        <v>157</v>
      </c>
      <c r="E132" t="s">
        <v>11</v>
      </c>
      <c r="F132" t="s">
        <v>20</v>
      </c>
      <c r="G132" t="s">
        <v>11</v>
      </c>
      <c r="H132" t="s">
        <v>20</v>
      </c>
      <c r="I132" s="13" t="str">
        <f>IF(Data[[#This Row],[gen_c]]="","o",IF(Data[[#This Row],[gen_e]]=Data[[#This Row],[gen_c]],"+",IF(ISNUMBER(SEARCH(Data[[#This Row],[gen_e]],Data[[#This Row],[gen_c]])),"/","-")))</f>
        <v>+</v>
      </c>
      <c r="J132" s="13" t="str">
        <f>IF(Data[[#This Row],[sp_c]]="","o",IF(Data[[#This Row],[sp_e]]=Data[[#This Row],[sp_c]],"+",IF(ISNUMBER(SEARCH(Data[[#This Row],[sp_e]],Data[[#This Row],[sp_c]])),"/","-")))</f>
        <v>+</v>
      </c>
      <c r="K13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3" spans="1:11" x14ac:dyDescent="0.25">
      <c r="A133">
        <v>197</v>
      </c>
      <c r="B133">
        <v>0</v>
      </c>
      <c r="C133" t="s">
        <v>155</v>
      </c>
      <c r="D133" t="s">
        <v>157</v>
      </c>
      <c r="E133" t="s">
        <v>11</v>
      </c>
      <c r="F133" t="s">
        <v>20</v>
      </c>
      <c r="G133" t="s">
        <v>11</v>
      </c>
      <c r="H133" t="s">
        <v>20</v>
      </c>
      <c r="I133" s="13" t="str">
        <f>IF(Data[[#This Row],[gen_c]]="","o",IF(Data[[#This Row],[gen_e]]=Data[[#This Row],[gen_c]],"+",IF(ISNUMBER(SEARCH(Data[[#This Row],[gen_e]],Data[[#This Row],[gen_c]])),"/","-")))</f>
        <v>+</v>
      </c>
      <c r="J133" s="13" t="str">
        <f>IF(Data[[#This Row],[sp_c]]="","o",IF(Data[[#This Row],[sp_e]]=Data[[#This Row],[sp_c]],"+",IF(ISNUMBER(SEARCH(Data[[#This Row],[sp_e]],Data[[#This Row],[sp_c]])),"/","-")))</f>
        <v>+</v>
      </c>
      <c r="K13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" spans="1:11" x14ac:dyDescent="0.25">
      <c r="A134">
        <v>198</v>
      </c>
      <c r="B134">
        <v>0</v>
      </c>
      <c r="C134" t="s">
        <v>155</v>
      </c>
      <c r="D134" t="s">
        <v>157</v>
      </c>
      <c r="E134" t="s">
        <v>11</v>
      </c>
      <c r="F134" t="s">
        <v>20</v>
      </c>
      <c r="G134" t="s">
        <v>11</v>
      </c>
      <c r="H134" t="s">
        <v>20</v>
      </c>
      <c r="I134" s="13" t="str">
        <f>IF(Data[[#This Row],[gen_c]]="","o",IF(Data[[#This Row],[gen_e]]=Data[[#This Row],[gen_c]],"+",IF(ISNUMBER(SEARCH(Data[[#This Row],[gen_e]],Data[[#This Row],[gen_c]])),"/","-")))</f>
        <v>+</v>
      </c>
      <c r="J134" s="13" t="str">
        <f>IF(Data[[#This Row],[sp_c]]="","o",IF(Data[[#This Row],[sp_e]]=Data[[#This Row],[sp_c]],"+",IF(ISNUMBER(SEARCH(Data[[#This Row],[sp_e]],Data[[#This Row],[sp_c]])),"/","-")))</f>
        <v>+</v>
      </c>
      <c r="K13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" spans="1:11" x14ac:dyDescent="0.25">
      <c r="A135">
        <v>199</v>
      </c>
      <c r="B135">
        <v>0</v>
      </c>
      <c r="C135" t="s">
        <v>155</v>
      </c>
      <c r="D135" t="s">
        <v>157</v>
      </c>
      <c r="E135" t="s">
        <v>11</v>
      </c>
      <c r="F135" t="s">
        <v>20</v>
      </c>
      <c r="G135" t="s">
        <v>11</v>
      </c>
      <c r="H135" t="s">
        <v>20</v>
      </c>
      <c r="I135" s="13" t="str">
        <f>IF(Data[[#This Row],[gen_c]]="","o",IF(Data[[#This Row],[gen_e]]=Data[[#This Row],[gen_c]],"+",IF(ISNUMBER(SEARCH(Data[[#This Row],[gen_e]],Data[[#This Row],[gen_c]])),"/","-")))</f>
        <v>+</v>
      </c>
      <c r="J135" s="13" t="str">
        <f>IF(Data[[#This Row],[sp_c]]="","o",IF(Data[[#This Row],[sp_e]]=Data[[#This Row],[sp_c]],"+",IF(ISNUMBER(SEARCH(Data[[#This Row],[sp_e]],Data[[#This Row],[sp_c]])),"/","-")))</f>
        <v>+</v>
      </c>
      <c r="K13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6" spans="1:11" x14ac:dyDescent="0.25">
      <c r="A136">
        <v>200</v>
      </c>
      <c r="B136">
        <v>0</v>
      </c>
      <c r="C136" t="s">
        <v>155</v>
      </c>
      <c r="D136" t="s">
        <v>157</v>
      </c>
      <c r="E136" t="s">
        <v>11</v>
      </c>
      <c r="F136" t="s">
        <v>20</v>
      </c>
      <c r="G136" t="s">
        <v>11</v>
      </c>
      <c r="I136" s="13" t="str">
        <f>IF(Data[[#This Row],[gen_c]]="","o",IF(Data[[#This Row],[gen_e]]=Data[[#This Row],[gen_c]],"+",IF(ISNUMBER(SEARCH(Data[[#This Row],[gen_e]],Data[[#This Row],[gen_c]])),"/","-")))</f>
        <v>+</v>
      </c>
      <c r="J136" s="13" t="str">
        <f>IF(Data[[#This Row],[sp_c]]="","o",IF(Data[[#This Row],[sp_e]]=Data[[#This Row],[sp_c]],"+",IF(ISNUMBER(SEARCH(Data[[#This Row],[sp_e]],Data[[#This Row],[sp_c]])),"/","-")))</f>
        <v>o</v>
      </c>
      <c r="K13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7" spans="1:11" x14ac:dyDescent="0.25">
      <c r="A137">
        <v>201</v>
      </c>
      <c r="B137">
        <v>0</v>
      </c>
      <c r="C137" t="s">
        <v>155</v>
      </c>
      <c r="D137" t="s">
        <v>157</v>
      </c>
      <c r="E137" t="s">
        <v>11</v>
      </c>
      <c r="F137" t="s">
        <v>20</v>
      </c>
      <c r="G137" t="s">
        <v>11</v>
      </c>
      <c r="H137" t="s">
        <v>20</v>
      </c>
      <c r="I137" s="13" t="str">
        <f>IF(Data[[#This Row],[gen_c]]="","o",IF(Data[[#This Row],[gen_e]]=Data[[#This Row],[gen_c]],"+",IF(ISNUMBER(SEARCH(Data[[#This Row],[gen_e]],Data[[#This Row],[gen_c]])),"/","-")))</f>
        <v>+</v>
      </c>
      <c r="J137" s="13" t="str">
        <f>IF(Data[[#This Row],[sp_c]]="","o",IF(Data[[#This Row],[sp_e]]=Data[[#This Row],[sp_c]],"+",IF(ISNUMBER(SEARCH(Data[[#This Row],[sp_e]],Data[[#This Row],[sp_c]])),"/","-")))</f>
        <v>+</v>
      </c>
      <c r="K13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8" spans="1:11" x14ac:dyDescent="0.25">
      <c r="A138">
        <v>202</v>
      </c>
      <c r="B138">
        <v>0</v>
      </c>
      <c r="C138" t="s">
        <v>155</v>
      </c>
      <c r="D138" t="s">
        <v>157</v>
      </c>
      <c r="E138" t="s">
        <v>11</v>
      </c>
      <c r="F138" t="s">
        <v>20</v>
      </c>
      <c r="G138" t="s">
        <v>11</v>
      </c>
      <c r="H138" t="s">
        <v>20</v>
      </c>
      <c r="I138" s="13" t="str">
        <f>IF(Data[[#This Row],[gen_c]]="","o",IF(Data[[#This Row],[gen_e]]=Data[[#This Row],[gen_c]],"+",IF(ISNUMBER(SEARCH(Data[[#This Row],[gen_e]],Data[[#This Row],[gen_c]])),"/","-")))</f>
        <v>+</v>
      </c>
      <c r="J138" s="13" t="str">
        <f>IF(Data[[#This Row],[sp_c]]="","o",IF(Data[[#This Row],[sp_e]]=Data[[#This Row],[sp_c]],"+",IF(ISNUMBER(SEARCH(Data[[#This Row],[sp_e]],Data[[#This Row],[sp_c]])),"/","-")))</f>
        <v>+</v>
      </c>
      <c r="K13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9" spans="1:11" x14ac:dyDescent="0.25">
      <c r="A139">
        <v>206</v>
      </c>
      <c r="B139">
        <v>1</v>
      </c>
      <c r="C139" t="s">
        <v>155</v>
      </c>
      <c r="D139" t="s">
        <v>156</v>
      </c>
      <c r="E139" t="s">
        <v>11</v>
      </c>
      <c r="F139" t="s">
        <v>20</v>
      </c>
      <c r="G139" t="s">
        <v>11</v>
      </c>
      <c r="H139" t="s">
        <v>20</v>
      </c>
      <c r="I139" s="13" t="str">
        <f>IF(Data[[#This Row],[gen_c]]="","o",IF(Data[[#This Row],[gen_e]]=Data[[#This Row],[gen_c]],"+",IF(ISNUMBER(SEARCH(Data[[#This Row],[gen_e]],Data[[#This Row],[gen_c]])),"/","-")))</f>
        <v>+</v>
      </c>
      <c r="J139" s="13" t="str">
        <f>IF(Data[[#This Row],[sp_c]]="","o",IF(Data[[#This Row],[sp_e]]=Data[[#This Row],[sp_c]],"+",IF(ISNUMBER(SEARCH(Data[[#This Row],[sp_e]],Data[[#This Row],[sp_c]])),"/","-")))</f>
        <v>+</v>
      </c>
      <c r="K13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0" spans="1:11" x14ac:dyDescent="0.25">
      <c r="A140">
        <v>209</v>
      </c>
      <c r="B140">
        <v>1</v>
      </c>
      <c r="C140" t="s">
        <v>155</v>
      </c>
      <c r="D140" t="s">
        <v>156</v>
      </c>
      <c r="E140" t="s">
        <v>11</v>
      </c>
      <c r="F140" t="s">
        <v>20</v>
      </c>
      <c r="G140" t="s">
        <v>11</v>
      </c>
      <c r="I140" s="13" t="str">
        <f>IF(Data[[#This Row],[gen_c]]="","o",IF(Data[[#This Row],[gen_e]]=Data[[#This Row],[gen_c]],"+",IF(ISNUMBER(SEARCH(Data[[#This Row],[gen_e]],Data[[#This Row],[gen_c]])),"/","-")))</f>
        <v>+</v>
      </c>
      <c r="J140" s="13" t="str">
        <f>IF(Data[[#This Row],[sp_c]]="","o",IF(Data[[#This Row],[sp_e]]=Data[[#This Row],[sp_c]],"+",IF(ISNUMBER(SEARCH(Data[[#This Row],[sp_e]],Data[[#This Row],[sp_c]])),"/","-")))</f>
        <v>o</v>
      </c>
      <c r="K14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41" spans="1:11" x14ac:dyDescent="0.25">
      <c r="A141">
        <v>203</v>
      </c>
      <c r="B141">
        <v>1</v>
      </c>
      <c r="C141" t="s">
        <v>155</v>
      </c>
      <c r="D141" t="s">
        <v>156</v>
      </c>
      <c r="E141" t="s">
        <v>11</v>
      </c>
      <c r="F141" t="s">
        <v>20</v>
      </c>
      <c r="H141" t="s">
        <v>20</v>
      </c>
      <c r="I141" s="13" t="str">
        <f>IF(Data[[#This Row],[gen_c]]="","o",IF(Data[[#This Row],[gen_e]]=Data[[#This Row],[gen_c]],"+",IF(ISNUMBER(SEARCH(Data[[#This Row],[gen_e]],Data[[#This Row],[gen_c]])),"/","-")))</f>
        <v>o</v>
      </c>
      <c r="J141" s="13" t="str">
        <f>IF(Data[[#This Row],[sp_c]]="","o",IF(Data[[#This Row],[sp_e]]=Data[[#This Row],[sp_c]],"+",IF(ISNUMBER(SEARCH(Data[[#This Row],[sp_e]],Data[[#This Row],[sp_c]])),"/","-")))</f>
        <v>+</v>
      </c>
      <c r="K14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2" spans="1:11" x14ac:dyDescent="0.25">
      <c r="A142">
        <v>204</v>
      </c>
      <c r="B142">
        <v>1</v>
      </c>
      <c r="C142" t="s">
        <v>155</v>
      </c>
      <c r="D142" t="s">
        <v>156</v>
      </c>
      <c r="E142" t="s">
        <v>11</v>
      </c>
      <c r="F142" t="s">
        <v>20</v>
      </c>
      <c r="H142" t="s">
        <v>20</v>
      </c>
      <c r="I142" s="13" t="str">
        <f>IF(Data[[#This Row],[gen_c]]="","o",IF(Data[[#This Row],[gen_e]]=Data[[#This Row],[gen_c]],"+",IF(ISNUMBER(SEARCH(Data[[#This Row],[gen_e]],Data[[#This Row],[gen_c]])),"/","-")))</f>
        <v>o</v>
      </c>
      <c r="J142" s="13" t="str">
        <f>IF(Data[[#This Row],[sp_c]]="","o",IF(Data[[#This Row],[sp_e]]=Data[[#This Row],[sp_c]],"+",IF(ISNUMBER(SEARCH(Data[[#This Row],[sp_e]],Data[[#This Row],[sp_c]])),"/","-")))</f>
        <v>+</v>
      </c>
      <c r="K14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3" spans="1:11" x14ac:dyDescent="0.25">
      <c r="A143">
        <v>205</v>
      </c>
      <c r="B143">
        <v>1</v>
      </c>
      <c r="C143" t="s">
        <v>155</v>
      </c>
      <c r="D143" t="s">
        <v>156</v>
      </c>
      <c r="E143" t="s">
        <v>11</v>
      </c>
      <c r="F143" t="s">
        <v>20</v>
      </c>
      <c r="H143" t="s">
        <v>20</v>
      </c>
      <c r="I143" s="13" t="str">
        <f>IF(Data[[#This Row],[gen_c]]="","o",IF(Data[[#This Row],[gen_e]]=Data[[#This Row],[gen_c]],"+",IF(ISNUMBER(SEARCH(Data[[#This Row],[gen_e]],Data[[#This Row],[gen_c]])),"/","-")))</f>
        <v>o</v>
      </c>
      <c r="J143" s="13" t="str">
        <f>IF(Data[[#This Row],[sp_c]]="","o",IF(Data[[#This Row],[sp_e]]=Data[[#This Row],[sp_c]],"+",IF(ISNUMBER(SEARCH(Data[[#This Row],[sp_e]],Data[[#This Row],[sp_c]])),"/","-")))</f>
        <v>+</v>
      </c>
      <c r="K14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4" spans="1:11" x14ac:dyDescent="0.25">
      <c r="A144">
        <v>207</v>
      </c>
      <c r="B144">
        <v>1</v>
      </c>
      <c r="C144" t="s">
        <v>155</v>
      </c>
      <c r="D144" t="s">
        <v>156</v>
      </c>
      <c r="E144" t="s">
        <v>11</v>
      </c>
      <c r="F144" t="s">
        <v>20</v>
      </c>
      <c r="H144" t="s">
        <v>20</v>
      </c>
      <c r="I144" s="13" t="str">
        <f>IF(Data[[#This Row],[gen_c]]="","o",IF(Data[[#This Row],[gen_e]]=Data[[#This Row],[gen_c]],"+",IF(ISNUMBER(SEARCH(Data[[#This Row],[gen_e]],Data[[#This Row],[gen_c]])),"/","-")))</f>
        <v>o</v>
      </c>
      <c r="J144" s="13" t="str">
        <f>IF(Data[[#This Row],[sp_c]]="","o",IF(Data[[#This Row],[sp_e]]=Data[[#This Row],[sp_c]],"+",IF(ISNUMBER(SEARCH(Data[[#This Row],[sp_e]],Data[[#This Row],[sp_c]])),"/","-")))</f>
        <v>+</v>
      </c>
      <c r="K14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5" spans="1:11" x14ac:dyDescent="0.25">
      <c r="A145">
        <v>208</v>
      </c>
      <c r="B145">
        <v>1</v>
      </c>
      <c r="C145" t="s">
        <v>155</v>
      </c>
      <c r="D145" t="s">
        <v>156</v>
      </c>
      <c r="E145" t="s">
        <v>11</v>
      </c>
      <c r="F145" t="s">
        <v>20</v>
      </c>
      <c r="H145" t="s">
        <v>20</v>
      </c>
      <c r="I145" s="13" t="str">
        <f>IF(Data[[#This Row],[gen_c]]="","o",IF(Data[[#This Row],[gen_e]]=Data[[#This Row],[gen_c]],"+",IF(ISNUMBER(SEARCH(Data[[#This Row],[gen_e]],Data[[#This Row],[gen_c]])),"/","-")))</f>
        <v>o</v>
      </c>
      <c r="J145" s="13" t="str">
        <f>IF(Data[[#This Row],[sp_c]]="","o",IF(Data[[#This Row],[sp_e]]=Data[[#This Row],[sp_c]],"+",IF(ISNUMBER(SEARCH(Data[[#This Row],[sp_e]],Data[[#This Row],[sp_c]])),"/","-")))</f>
        <v>+</v>
      </c>
      <c r="K14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" spans="1:11" x14ac:dyDescent="0.25">
      <c r="A146">
        <v>210</v>
      </c>
      <c r="B146">
        <v>1</v>
      </c>
      <c r="C146" t="s">
        <v>155</v>
      </c>
      <c r="D146" t="s">
        <v>156</v>
      </c>
      <c r="E146" t="s">
        <v>11</v>
      </c>
      <c r="F146" t="s">
        <v>20</v>
      </c>
      <c r="H146" t="s">
        <v>20</v>
      </c>
      <c r="I146" s="13" t="str">
        <f>IF(Data[[#This Row],[gen_c]]="","o",IF(Data[[#This Row],[gen_e]]=Data[[#This Row],[gen_c]],"+",IF(ISNUMBER(SEARCH(Data[[#This Row],[gen_e]],Data[[#This Row],[gen_c]])),"/","-")))</f>
        <v>o</v>
      </c>
      <c r="J146" s="13" t="str">
        <f>IF(Data[[#This Row],[sp_c]]="","o",IF(Data[[#This Row],[sp_e]]=Data[[#This Row],[sp_c]],"+",IF(ISNUMBER(SEARCH(Data[[#This Row],[sp_e]],Data[[#This Row],[sp_c]])),"/","-")))</f>
        <v>+</v>
      </c>
      <c r="K14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7" spans="1:11" x14ac:dyDescent="0.25">
      <c r="A147">
        <v>274</v>
      </c>
      <c r="B147">
        <v>0</v>
      </c>
      <c r="C147" t="s">
        <v>155</v>
      </c>
      <c r="D147" t="s">
        <v>157</v>
      </c>
      <c r="E147" t="s">
        <v>26</v>
      </c>
      <c r="F147" t="s">
        <v>29</v>
      </c>
      <c r="G147" t="s">
        <v>26</v>
      </c>
      <c r="H147" t="s">
        <v>27</v>
      </c>
      <c r="I147" s="13" t="str">
        <f>IF(Data[[#This Row],[gen_c]]="","o",IF(Data[[#This Row],[gen_e]]=Data[[#This Row],[gen_c]],"+",IF(ISNUMBER(SEARCH(Data[[#This Row],[gen_e]],Data[[#This Row],[gen_c]])),"/","-")))</f>
        <v>+</v>
      </c>
      <c r="J147" s="13" t="str">
        <f>IF(Data[[#This Row],[sp_c]]="","o",IF(Data[[#This Row],[sp_e]]=Data[[#This Row],[sp_c]],"+",IF(ISNUMBER(SEARCH(Data[[#This Row],[sp_e]],Data[[#This Row],[sp_c]])),"/","-")))</f>
        <v>-</v>
      </c>
      <c r="K14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48" spans="1:11" x14ac:dyDescent="0.25">
      <c r="A148">
        <v>277</v>
      </c>
      <c r="B148">
        <v>0</v>
      </c>
      <c r="C148" t="s">
        <v>155</v>
      </c>
      <c r="D148" t="s">
        <v>157</v>
      </c>
      <c r="E148" t="s">
        <v>26</v>
      </c>
      <c r="F148" t="s">
        <v>29</v>
      </c>
      <c r="G148" t="s">
        <v>26</v>
      </c>
      <c r="H148" t="s">
        <v>27</v>
      </c>
      <c r="I148" s="13" t="str">
        <f>IF(Data[[#This Row],[gen_c]]="","o",IF(Data[[#This Row],[gen_e]]=Data[[#This Row],[gen_c]],"+",IF(ISNUMBER(SEARCH(Data[[#This Row],[gen_e]],Data[[#This Row],[gen_c]])),"/","-")))</f>
        <v>+</v>
      </c>
      <c r="J148" s="13" t="str">
        <f>IF(Data[[#This Row],[sp_c]]="","o",IF(Data[[#This Row],[sp_e]]=Data[[#This Row],[sp_c]],"+",IF(ISNUMBER(SEARCH(Data[[#This Row],[sp_e]],Data[[#This Row],[sp_c]])),"/","-")))</f>
        <v>-</v>
      </c>
      <c r="K14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49" spans="1:11" x14ac:dyDescent="0.25">
      <c r="A149">
        <v>278</v>
      </c>
      <c r="B149">
        <v>0</v>
      </c>
      <c r="C149" t="s">
        <v>155</v>
      </c>
      <c r="D149" t="s">
        <v>157</v>
      </c>
      <c r="E149" t="s">
        <v>26</v>
      </c>
      <c r="F149" t="s">
        <v>29</v>
      </c>
      <c r="G149" t="s">
        <v>26</v>
      </c>
      <c r="H149" t="s">
        <v>27</v>
      </c>
      <c r="I149" s="13" t="str">
        <f>IF(Data[[#This Row],[gen_c]]="","o",IF(Data[[#This Row],[gen_e]]=Data[[#This Row],[gen_c]],"+",IF(ISNUMBER(SEARCH(Data[[#This Row],[gen_e]],Data[[#This Row],[gen_c]])),"/","-")))</f>
        <v>+</v>
      </c>
      <c r="J149" s="13" t="str">
        <f>IF(Data[[#This Row],[sp_c]]="","o",IF(Data[[#This Row],[sp_e]]=Data[[#This Row],[sp_c]],"+",IF(ISNUMBER(SEARCH(Data[[#This Row],[sp_e]],Data[[#This Row],[sp_c]])),"/","-")))</f>
        <v>-</v>
      </c>
      <c r="K14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50" spans="1:11" x14ac:dyDescent="0.25">
      <c r="A150">
        <v>280</v>
      </c>
      <c r="B150">
        <v>1</v>
      </c>
      <c r="C150" t="s">
        <v>155</v>
      </c>
      <c r="D150" t="s">
        <v>156</v>
      </c>
      <c r="E150" t="s">
        <v>26</v>
      </c>
      <c r="F150" t="s">
        <v>29</v>
      </c>
      <c r="G150" t="s">
        <v>26</v>
      </c>
      <c r="H150" t="s">
        <v>27</v>
      </c>
      <c r="I150" s="13" t="str">
        <f>IF(Data[[#This Row],[gen_c]]="","o",IF(Data[[#This Row],[gen_e]]=Data[[#This Row],[gen_c]],"+",IF(ISNUMBER(SEARCH(Data[[#This Row],[gen_e]],Data[[#This Row],[gen_c]])),"/","-")))</f>
        <v>+</v>
      </c>
      <c r="J150" s="13" t="str">
        <f>IF(Data[[#This Row],[sp_c]]="","o",IF(Data[[#This Row],[sp_e]]=Data[[#This Row],[sp_c]],"+",IF(ISNUMBER(SEARCH(Data[[#This Row],[sp_e]],Data[[#This Row],[sp_c]])),"/","-")))</f>
        <v>-</v>
      </c>
      <c r="K15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51" spans="1:11" x14ac:dyDescent="0.25">
      <c r="A151">
        <v>282</v>
      </c>
      <c r="B151">
        <v>1</v>
      </c>
      <c r="C151" t="s">
        <v>155</v>
      </c>
      <c r="D151" t="s">
        <v>156</v>
      </c>
      <c r="E151" t="s">
        <v>26</v>
      </c>
      <c r="F151" t="s">
        <v>29</v>
      </c>
      <c r="G151" t="s">
        <v>26</v>
      </c>
      <c r="H151" t="s">
        <v>27</v>
      </c>
      <c r="I151" s="13" t="str">
        <f>IF(Data[[#This Row],[gen_c]]="","o",IF(Data[[#This Row],[gen_e]]=Data[[#This Row],[gen_c]],"+",IF(ISNUMBER(SEARCH(Data[[#This Row],[gen_e]],Data[[#This Row],[gen_c]])),"/","-")))</f>
        <v>+</v>
      </c>
      <c r="J151" s="13" t="str">
        <f>IF(Data[[#This Row],[sp_c]]="","o",IF(Data[[#This Row],[sp_e]]=Data[[#This Row],[sp_c]],"+",IF(ISNUMBER(SEARCH(Data[[#This Row],[sp_e]],Data[[#This Row],[sp_c]])),"/","-")))</f>
        <v>-</v>
      </c>
      <c r="K15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52" spans="1:11" x14ac:dyDescent="0.25">
      <c r="A152">
        <v>275</v>
      </c>
      <c r="B152">
        <v>0</v>
      </c>
      <c r="C152" t="s">
        <v>155</v>
      </c>
      <c r="D152" t="s">
        <v>157</v>
      </c>
      <c r="E152" t="s">
        <v>26</v>
      </c>
      <c r="F152" t="s">
        <v>29</v>
      </c>
      <c r="I152" s="13" t="str">
        <f>IF(Data[[#This Row],[gen_c]]="","o",IF(Data[[#This Row],[gen_e]]=Data[[#This Row],[gen_c]],"+",IF(ISNUMBER(SEARCH(Data[[#This Row],[gen_e]],Data[[#This Row],[gen_c]])),"/","-")))</f>
        <v>o</v>
      </c>
      <c r="J152" s="13" t="str">
        <f>IF(Data[[#This Row],[sp_c]]="","o",IF(Data[[#This Row],[sp_e]]=Data[[#This Row],[sp_c]],"+",IF(ISNUMBER(SEARCH(Data[[#This Row],[sp_e]],Data[[#This Row],[sp_c]])),"/","-")))</f>
        <v>o</v>
      </c>
      <c r="K15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3" spans="1:11" x14ac:dyDescent="0.25">
      <c r="A153">
        <v>276</v>
      </c>
      <c r="B153">
        <v>0</v>
      </c>
      <c r="C153" t="s">
        <v>155</v>
      </c>
      <c r="D153" t="s">
        <v>157</v>
      </c>
      <c r="E153" t="s">
        <v>26</v>
      </c>
      <c r="F153" t="s">
        <v>29</v>
      </c>
      <c r="I153" s="13" t="str">
        <f>IF(Data[[#This Row],[gen_c]]="","o",IF(Data[[#This Row],[gen_e]]=Data[[#This Row],[gen_c]],"+",IF(ISNUMBER(SEARCH(Data[[#This Row],[gen_e]],Data[[#This Row],[gen_c]])),"/","-")))</f>
        <v>o</v>
      </c>
      <c r="J153" s="13" t="str">
        <f>IF(Data[[#This Row],[sp_c]]="","o",IF(Data[[#This Row],[sp_e]]=Data[[#This Row],[sp_c]],"+",IF(ISNUMBER(SEARCH(Data[[#This Row],[sp_e]],Data[[#This Row],[sp_c]])),"/","-")))</f>
        <v>o</v>
      </c>
      <c r="K15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4" spans="1:11" x14ac:dyDescent="0.25">
      <c r="A154">
        <v>279</v>
      </c>
      <c r="B154">
        <v>1</v>
      </c>
      <c r="C154" t="s">
        <v>155</v>
      </c>
      <c r="D154" t="s">
        <v>156</v>
      </c>
      <c r="E154" t="s">
        <v>26</v>
      </c>
      <c r="F154" t="s">
        <v>29</v>
      </c>
      <c r="H154" t="s">
        <v>27</v>
      </c>
      <c r="I154" s="13" t="str">
        <f>IF(Data[[#This Row],[gen_c]]="","o",IF(Data[[#This Row],[gen_e]]=Data[[#This Row],[gen_c]],"+",IF(ISNUMBER(SEARCH(Data[[#This Row],[gen_e]],Data[[#This Row],[gen_c]])),"/","-")))</f>
        <v>o</v>
      </c>
      <c r="J154" s="13" t="str">
        <f>IF(Data[[#This Row],[sp_c]]="","o",IF(Data[[#This Row],[sp_e]]=Data[[#This Row],[sp_c]],"+",IF(ISNUMBER(SEARCH(Data[[#This Row],[sp_e]],Data[[#This Row],[sp_c]])),"/","-")))</f>
        <v>-</v>
      </c>
      <c r="K15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55" spans="1:11" x14ac:dyDescent="0.25">
      <c r="A155">
        <v>281</v>
      </c>
      <c r="B155">
        <v>1</v>
      </c>
      <c r="C155" t="s">
        <v>155</v>
      </c>
      <c r="D155" t="s">
        <v>156</v>
      </c>
      <c r="E155" t="s">
        <v>26</v>
      </c>
      <c r="F155" t="s">
        <v>29</v>
      </c>
      <c r="H155" t="s">
        <v>27</v>
      </c>
      <c r="I155" s="13" t="str">
        <f>IF(Data[[#This Row],[gen_c]]="","o",IF(Data[[#This Row],[gen_e]]=Data[[#This Row],[gen_c]],"+",IF(ISNUMBER(SEARCH(Data[[#This Row],[gen_e]],Data[[#This Row],[gen_c]])),"/","-")))</f>
        <v>o</v>
      </c>
      <c r="J155" s="13" t="str">
        <f>IF(Data[[#This Row],[sp_c]]="","o",IF(Data[[#This Row],[sp_e]]=Data[[#This Row],[sp_c]],"+",IF(ISNUMBER(SEARCH(Data[[#This Row],[sp_e]],Data[[#This Row],[sp_c]])),"/","-")))</f>
        <v>-</v>
      </c>
      <c r="K15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56" spans="1:11" x14ac:dyDescent="0.25">
      <c r="A156">
        <v>239</v>
      </c>
      <c r="B156">
        <v>0</v>
      </c>
      <c r="C156" t="s">
        <v>155</v>
      </c>
      <c r="D156" t="s">
        <v>157</v>
      </c>
      <c r="E156" t="s">
        <v>26</v>
      </c>
      <c r="F156" t="s">
        <v>27</v>
      </c>
      <c r="G156" t="s">
        <v>26</v>
      </c>
      <c r="I156" s="13" t="str">
        <f>IF(Data[[#This Row],[gen_c]]="","o",IF(Data[[#This Row],[gen_e]]=Data[[#This Row],[gen_c]],"+",IF(ISNUMBER(SEARCH(Data[[#This Row],[gen_e]],Data[[#This Row],[gen_c]])),"/","-")))</f>
        <v>+</v>
      </c>
      <c r="J156" s="13" t="str">
        <f>IF(Data[[#This Row],[sp_c]]="","o",IF(Data[[#This Row],[sp_e]]=Data[[#This Row],[sp_c]],"+",IF(ISNUMBER(SEARCH(Data[[#This Row],[sp_e]],Data[[#This Row],[sp_c]])),"/","-")))</f>
        <v>o</v>
      </c>
      <c r="K15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" spans="1:11" x14ac:dyDescent="0.25">
      <c r="A157">
        <v>240</v>
      </c>
      <c r="B157">
        <v>0</v>
      </c>
      <c r="C157" t="s">
        <v>155</v>
      </c>
      <c r="D157" t="s">
        <v>157</v>
      </c>
      <c r="E157" t="s">
        <v>26</v>
      </c>
      <c r="F157" t="s">
        <v>27</v>
      </c>
      <c r="G157" t="s">
        <v>26</v>
      </c>
      <c r="H157" t="s">
        <v>27</v>
      </c>
      <c r="I157" s="13" t="str">
        <f>IF(Data[[#This Row],[gen_c]]="","o",IF(Data[[#This Row],[gen_e]]=Data[[#This Row],[gen_c]],"+",IF(ISNUMBER(SEARCH(Data[[#This Row],[gen_e]],Data[[#This Row],[gen_c]])),"/","-")))</f>
        <v>+</v>
      </c>
      <c r="J157" s="13" t="str">
        <f>IF(Data[[#This Row],[sp_c]]="","o",IF(Data[[#This Row],[sp_e]]=Data[[#This Row],[sp_c]],"+",IF(ISNUMBER(SEARCH(Data[[#This Row],[sp_e]],Data[[#This Row],[sp_c]])),"/","-")))</f>
        <v>+</v>
      </c>
      <c r="K15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8" spans="1:11" x14ac:dyDescent="0.25">
      <c r="A158">
        <v>241</v>
      </c>
      <c r="B158">
        <v>0</v>
      </c>
      <c r="C158" t="s">
        <v>155</v>
      </c>
      <c r="D158" t="s">
        <v>157</v>
      </c>
      <c r="E158" t="s">
        <v>26</v>
      </c>
      <c r="F158" t="s">
        <v>27</v>
      </c>
      <c r="G158" t="s">
        <v>26</v>
      </c>
      <c r="H158" t="s">
        <v>27</v>
      </c>
      <c r="I158" s="13" t="str">
        <f>IF(Data[[#This Row],[gen_c]]="","o",IF(Data[[#This Row],[gen_e]]=Data[[#This Row],[gen_c]],"+",IF(ISNUMBER(SEARCH(Data[[#This Row],[gen_e]],Data[[#This Row],[gen_c]])),"/","-")))</f>
        <v>+</v>
      </c>
      <c r="J158" s="13" t="str">
        <f>IF(Data[[#This Row],[sp_c]]="","o",IF(Data[[#This Row],[sp_e]]=Data[[#This Row],[sp_c]],"+",IF(ISNUMBER(SEARCH(Data[[#This Row],[sp_e]],Data[[#This Row],[sp_c]])),"/","-")))</f>
        <v>+</v>
      </c>
      <c r="K15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" spans="1:11" x14ac:dyDescent="0.25">
      <c r="A159">
        <v>242</v>
      </c>
      <c r="B159">
        <v>0</v>
      </c>
      <c r="C159" t="s">
        <v>155</v>
      </c>
      <c r="D159" t="s">
        <v>157</v>
      </c>
      <c r="E159" t="s">
        <v>26</v>
      </c>
      <c r="F159" t="s">
        <v>27</v>
      </c>
      <c r="G159" t="s">
        <v>26</v>
      </c>
      <c r="H159" t="s">
        <v>27</v>
      </c>
      <c r="I159" s="13" t="str">
        <f>IF(Data[[#This Row],[gen_c]]="","o",IF(Data[[#This Row],[gen_e]]=Data[[#This Row],[gen_c]],"+",IF(ISNUMBER(SEARCH(Data[[#This Row],[gen_e]],Data[[#This Row],[gen_c]])),"/","-")))</f>
        <v>+</v>
      </c>
      <c r="J159" s="13" t="str">
        <f>IF(Data[[#This Row],[sp_c]]="","o",IF(Data[[#This Row],[sp_e]]=Data[[#This Row],[sp_c]],"+",IF(ISNUMBER(SEARCH(Data[[#This Row],[sp_e]],Data[[#This Row],[sp_c]])),"/","-")))</f>
        <v>+</v>
      </c>
      <c r="K15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0" spans="1:11" x14ac:dyDescent="0.25">
      <c r="A160">
        <v>243</v>
      </c>
      <c r="B160">
        <v>0</v>
      </c>
      <c r="C160" t="s">
        <v>155</v>
      </c>
      <c r="D160" t="s">
        <v>157</v>
      </c>
      <c r="E160" t="s">
        <v>26</v>
      </c>
      <c r="F160" t="s">
        <v>27</v>
      </c>
      <c r="G160" t="s">
        <v>26</v>
      </c>
      <c r="H160" t="s">
        <v>27</v>
      </c>
      <c r="I160" s="13" t="str">
        <f>IF(Data[[#This Row],[gen_c]]="","o",IF(Data[[#This Row],[gen_e]]=Data[[#This Row],[gen_c]],"+",IF(ISNUMBER(SEARCH(Data[[#This Row],[gen_e]],Data[[#This Row],[gen_c]])),"/","-")))</f>
        <v>+</v>
      </c>
      <c r="J160" s="13" t="str">
        <f>IF(Data[[#This Row],[sp_c]]="","o",IF(Data[[#This Row],[sp_e]]=Data[[#This Row],[sp_c]],"+",IF(ISNUMBER(SEARCH(Data[[#This Row],[sp_e]],Data[[#This Row],[sp_c]])),"/","-")))</f>
        <v>+</v>
      </c>
      <c r="K16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" spans="1:11" x14ac:dyDescent="0.25">
      <c r="A161">
        <v>244</v>
      </c>
      <c r="B161">
        <v>0</v>
      </c>
      <c r="C161" t="s">
        <v>155</v>
      </c>
      <c r="D161" t="s">
        <v>157</v>
      </c>
      <c r="E161" t="s">
        <v>26</v>
      </c>
      <c r="F161" t="s">
        <v>27</v>
      </c>
      <c r="G161" t="s">
        <v>26</v>
      </c>
      <c r="H161" t="s">
        <v>27</v>
      </c>
      <c r="I161" s="13" t="str">
        <f>IF(Data[[#This Row],[gen_c]]="","o",IF(Data[[#This Row],[gen_e]]=Data[[#This Row],[gen_c]],"+",IF(ISNUMBER(SEARCH(Data[[#This Row],[gen_e]],Data[[#This Row],[gen_c]])),"/","-")))</f>
        <v>+</v>
      </c>
      <c r="J161" s="13" t="str">
        <f>IF(Data[[#This Row],[sp_c]]="","o",IF(Data[[#This Row],[sp_e]]=Data[[#This Row],[sp_c]],"+",IF(ISNUMBER(SEARCH(Data[[#This Row],[sp_e]],Data[[#This Row],[sp_c]])),"/","-")))</f>
        <v>+</v>
      </c>
      <c r="K16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" spans="1:11" x14ac:dyDescent="0.25">
      <c r="A162">
        <v>245</v>
      </c>
      <c r="B162">
        <v>0</v>
      </c>
      <c r="C162" t="s">
        <v>155</v>
      </c>
      <c r="D162" t="s">
        <v>157</v>
      </c>
      <c r="E162" t="s">
        <v>26</v>
      </c>
      <c r="F162" t="s">
        <v>27</v>
      </c>
      <c r="G162" t="s">
        <v>26</v>
      </c>
      <c r="H162" t="s">
        <v>27</v>
      </c>
      <c r="I162" s="13" t="str">
        <f>IF(Data[[#This Row],[gen_c]]="","o",IF(Data[[#This Row],[gen_e]]=Data[[#This Row],[gen_c]],"+",IF(ISNUMBER(SEARCH(Data[[#This Row],[gen_e]],Data[[#This Row],[gen_c]])),"/","-")))</f>
        <v>+</v>
      </c>
      <c r="J162" s="13" t="str">
        <f>IF(Data[[#This Row],[sp_c]]="","o",IF(Data[[#This Row],[sp_e]]=Data[[#This Row],[sp_c]],"+",IF(ISNUMBER(SEARCH(Data[[#This Row],[sp_e]],Data[[#This Row],[sp_c]])),"/","-")))</f>
        <v>+</v>
      </c>
      <c r="K16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" spans="1:11" x14ac:dyDescent="0.25">
      <c r="A163">
        <v>246</v>
      </c>
      <c r="B163">
        <v>0</v>
      </c>
      <c r="C163" t="s">
        <v>155</v>
      </c>
      <c r="D163" t="s">
        <v>157</v>
      </c>
      <c r="E163" t="s">
        <v>26</v>
      </c>
      <c r="F163" t="s">
        <v>27</v>
      </c>
      <c r="G163" t="s">
        <v>26</v>
      </c>
      <c r="H163" t="s">
        <v>27</v>
      </c>
      <c r="I163" s="13" t="str">
        <f>IF(Data[[#This Row],[gen_c]]="","o",IF(Data[[#This Row],[gen_e]]=Data[[#This Row],[gen_c]],"+",IF(ISNUMBER(SEARCH(Data[[#This Row],[gen_e]],Data[[#This Row],[gen_c]])),"/","-")))</f>
        <v>+</v>
      </c>
      <c r="J163" s="13" t="str">
        <f>IF(Data[[#This Row],[sp_c]]="","o",IF(Data[[#This Row],[sp_e]]=Data[[#This Row],[sp_c]],"+",IF(ISNUMBER(SEARCH(Data[[#This Row],[sp_e]],Data[[#This Row],[sp_c]])),"/","-")))</f>
        <v>+</v>
      </c>
      <c r="K16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" spans="1:11" x14ac:dyDescent="0.25">
      <c r="A164">
        <v>247</v>
      </c>
      <c r="B164">
        <v>0</v>
      </c>
      <c r="C164" t="s">
        <v>155</v>
      </c>
      <c r="D164" t="s">
        <v>157</v>
      </c>
      <c r="E164" t="s">
        <v>26</v>
      </c>
      <c r="F164" t="s">
        <v>27</v>
      </c>
      <c r="G164" t="s">
        <v>26</v>
      </c>
      <c r="H164" t="s">
        <v>27</v>
      </c>
      <c r="I164" s="13" t="str">
        <f>IF(Data[[#This Row],[gen_c]]="","o",IF(Data[[#This Row],[gen_e]]=Data[[#This Row],[gen_c]],"+",IF(ISNUMBER(SEARCH(Data[[#This Row],[gen_e]],Data[[#This Row],[gen_c]])),"/","-")))</f>
        <v>+</v>
      </c>
      <c r="J164" s="13" t="str">
        <f>IF(Data[[#This Row],[sp_c]]="","o",IF(Data[[#This Row],[sp_e]]=Data[[#This Row],[sp_c]],"+",IF(ISNUMBER(SEARCH(Data[[#This Row],[sp_e]],Data[[#This Row],[sp_c]])),"/","-")))</f>
        <v>+</v>
      </c>
      <c r="K16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5" spans="1:11" x14ac:dyDescent="0.25">
      <c r="A165">
        <v>248</v>
      </c>
      <c r="B165">
        <v>0</v>
      </c>
      <c r="C165" t="s">
        <v>155</v>
      </c>
      <c r="D165" t="s">
        <v>157</v>
      </c>
      <c r="E165" t="s">
        <v>26</v>
      </c>
      <c r="F165" t="s">
        <v>27</v>
      </c>
      <c r="G165" t="s">
        <v>26</v>
      </c>
      <c r="H165" t="s">
        <v>27</v>
      </c>
      <c r="I165" s="13" t="str">
        <f>IF(Data[[#This Row],[gen_c]]="","o",IF(Data[[#This Row],[gen_e]]=Data[[#This Row],[gen_c]],"+",IF(ISNUMBER(SEARCH(Data[[#This Row],[gen_e]],Data[[#This Row],[gen_c]])),"/","-")))</f>
        <v>+</v>
      </c>
      <c r="J165" s="13" t="str">
        <f>IF(Data[[#This Row],[sp_c]]="","o",IF(Data[[#This Row],[sp_e]]=Data[[#This Row],[sp_c]],"+",IF(ISNUMBER(SEARCH(Data[[#This Row],[sp_e]],Data[[#This Row],[sp_c]])),"/","-")))</f>
        <v>+</v>
      </c>
      <c r="K16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6" spans="1:11" x14ac:dyDescent="0.25">
      <c r="A166">
        <v>249</v>
      </c>
      <c r="B166">
        <v>0</v>
      </c>
      <c r="C166" t="s">
        <v>155</v>
      </c>
      <c r="D166" t="s">
        <v>157</v>
      </c>
      <c r="E166" t="s">
        <v>26</v>
      </c>
      <c r="F166" t="s">
        <v>27</v>
      </c>
      <c r="G166" t="s">
        <v>26</v>
      </c>
      <c r="I166" s="13" t="str">
        <f>IF(Data[[#This Row],[gen_c]]="","o",IF(Data[[#This Row],[gen_e]]=Data[[#This Row],[gen_c]],"+",IF(ISNUMBER(SEARCH(Data[[#This Row],[gen_e]],Data[[#This Row],[gen_c]])),"/","-")))</f>
        <v>+</v>
      </c>
      <c r="J166" s="13" t="str">
        <f>IF(Data[[#This Row],[sp_c]]="","o",IF(Data[[#This Row],[sp_e]]=Data[[#This Row],[sp_c]],"+",IF(ISNUMBER(SEARCH(Data[[#This Row],[sp_e]],Data[[#This Row],[sp_c]])),"/","-")))</f>
        <v>o</v>
      </c>
      <c r="K16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7" spans="1:11" x14ac:dyDescent="0.25">
      <c r="A167">
        <v>250</v>
      </c>
      <c r="B167">
        <v>0</v>
      </c>
      <c r="C167" t="s">
        <v>155</v>
      </c>
      <c r="D167" t="s">
        <v>157</v>
      </c>
      <c r="E167" t="s">
        <v>26</v>
      </c>
      <c r="F167" t="s">
        <v>27</v>
      </c>
      <c r="G167" t="s">
        <v>26</v>
      </c>
      <c r="H167" t="s">
        <v>27</v>
      </c>
      <c r="I167" s="13" t="str">
        <f>IF(Data[[#This Row],[gen_c]]="","o",IF(Data[[#This Row],[gen_e]]=Data[[#This Row],[gen_c]],"+",IF(ISNUMBER(SEARCH(Data[[#This Row],[gen_e]],Data[[#This Row],[gen_c]])),"/","-")))</f>
        <v>+</v>
      </c>
      <c r="J167" s="13" t="str">
        <f>IF(Data[[#This Row],[sp_c]]="","o",IF(Data[[#This Row],[sp_e]]=Data[[#This Row],[sp_c]],"+",IF(ISNUMBER(SEARCH(Data[[#This Row],[sp_e]],Data[[#This Row],[sp_c]])),"/","-")))</f>
        <v>+</v>
      </c>
      <c r="K16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" spans="1:11" x14ac:dyDescent="0.25">
      <c r="A168">
        <v>251</v>
      </c>
      <c r="B168">
        <v>0</v>
      </c>
      <c r="C168" t="s">
        <v>155</v>
      </c>
      <c r="D168" t="s">
        <v>157</v>
      </c>
      <c r="E168" t="s">
        <v>26</v>
      </c>
      <c r="F168" t="s">
        <v>27</v>
      </c>
      <c r="G168" t="s">
        <v>26</v>
      </c>
      <c r="H168" t="s">
        <v>27</v>
      </c>
      <c r="I168" s="13" t="str">
        <f>IF(Data[[#This Row],[gen_c]]="","o",IF(Data[[#This Row],[gen_e]]=Data[[#This Row],[gen_c]],"+",IF(ISNUMBER(SEARCH(Data[[#This Row],[gen_e]],Data[[#This Row],[gen_c]])),"/","-")))</f>
        <v>+</v>
      </c>
      <c r="J168" s="13" t="str">
        <f>IF(Data[[#This Row],[sp_c]]="","o",IF(Data[[#This Row],[sp_e]]=Data[[#This Row],[sp_c]],"+",IF(ISNUMBER(SEARCH(Data[[#This Row],[sp_e]],Data[[#This Row],[sp_c]])),"/","-")))</f>
        <v>+</v>
      </c>
      <c r="K16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" spans="1:11" x14ac:dyDescent="0.25">
      <c r="A169">
        <v>252</v>
      </c>
      <c r="B169">
        <v>0</v>
      </c>
      <c r="C169" t="s">
        <v>155</v>
      </c>
      <c r="D169" t="s">
        <v>157</v>
      </c>
      <c r="E169" t="s">
        <v>26</v>
      </c>
      <c r="F169" t="s">
        <v>27</v>
      </c>
      <c r="G169" t="s">
        <v>26</v>
      </c>
      <c r="H169" t="s">
        <v>27</v>
      </c>
      <c r="I169" s="13" t="str">
        <f>IF(Data[[#This Row],[gen_c]]="","o",IF(Data[[#This Row],[gen_e]]=Data[[#This Row],[gen_c]],"+",IF(ISNUMBER(SEARCH(Data[[#This Row],[gen_e]],Data[[#This Row],[gen_c]])),"/","-")))</f>
        <v>+</v>
      </c>
      <c r="J169" s="13" t="str">
        <f>IF(Data[[#This Row],[sp_c]]="","o",IF(Data[[#This Row],[sp_e]]=Data[[#This Row],[sp_c]],"+",IF(ISNUMBER(SEARCH(Data[[#This Row],[sp_e]],Data[[#This Row],[sp_c]])),"/","-")))</f>
        <v>+</v>
      </c>
      <c r="K16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" spans="1:11" x14ac:dyDescent="0.25">
      <c r="A170">
        <v>253</v>
      </c>
      <c r="B170">
        <v>0</v>
      </c>
      <c r="C170" t="s">
        <v>155</v>
      </c>
      <c r="D170" t="s">
        <v>157</v>
      </c>
      <c r="E170" t="s">
        <v>26</v>
      </c>
      <c r="F170" t="s">
        <v>27</v>
      </c>
      <c r="G170" t="s">
        <v>26</v>
      </c>
      <c r="H170" t="s">
        <v>27</v>
      </c>
      <c r="I170" s="13" t="str">
        <f>IF(Data[[#This Row],[gen_c]]="","o",IF(Data[[#This Row],[gen_e]]=Data[[#This Row],[gen_c]],"+",IF(ISNUMBER(SEARCH(Data[[#This Row],[gen_e]],Data[[#This Row],[gen_c]])),"/","-")))</f>
        <v>+</v>
      </c>
      <c r="J170" s="13" t="str">
        <f>IF(Data[[#This Row],[sp_c]]="","o",IF(Data[[#This Row],[sp_e]]=Data[[#This Row],[sp_c]],"+",IF(ISNUMBER(SEARCH(Data[[#This Row],[sp_e]],Data[[#This Row],[sp_c]])),"/","-")))</f>
        <v>+</v>
      </c>
      <c r="K17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1" spans="1:11" x14ac:dyDescent="0.25">
      <c r="A171">
        <v>254</v>
      </c>
      <c r="B171">
        <v>0</v>
      </c>
      <c r="C171" t="s">
        <v>155</v>
      </c>
      <c r="D171" t="s">
        <v>157</v>
      </c>
      <c r="E171" t="s">
        <v>26</v>
      </c>
      <c r="F171" t="s">
        <v>27</v>
      </c>
      <c r="G171" t="s">
        <v>26</v>
      </c>
      <c r="H171" t="s">
        <v>27</v>
      </c>
      <c r="I171" s="13" t="str">
        <f>IF(Data[[#This Row],[gen_c]]="","o",IF(Data[[#This Row],[gen_e]]=Data[[#This Row],[gen_c]],"+",IF(ISNUMBER(SEARCH(Data[[#This Row],[gen_e]],Data[[#This Row],[gen_c]])),"/","-")))</f>
        <v>+</v>
      </c>
      <c r="J171" s="13" t="str">
        <f>IF(Data[[#This Row],[sp_c]]="","o",IF(Data[[#This Row],[sp_e]]=Data[[#This Row],[sp_c]],"+",IF(ISNUMBER(SEARCH(Data[[#This Row],[sp_e]],Data[[#This Row],[sp_c]])),"/","-")))</f>
        <v>+</v>
      </c>
      <c r="K17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" spans="1:11" x14ac:dyDescent="0.25">
      <c r="A172">
        <v>255</v>
      </c>
      <c r="B172">
        <v>0</v>
      </c>
      <c r="C172" t="s">
        <v>155</v>
      </c>
      <c r="D172" t="s">
        <v>157</v>
      </c>
      <c r="E172" t="s">
        <v>26</v>
      </c>
      <c r="F172" t="s">
        <v>27</v>
      </c>
      <c r="G172" t="s">
        <v>26</v>
      </c>
      <c r="H172" t="s">
        <v>27</v>
      </c>
      <c r="I172" s="13" t="str">
        <f>IF(Data[[#This Row],[gen_c]]="","o",IF(Data[[#This Row],[gen_e]]=Data[[#This Row],[gen_c]],"+",IF(ISNUMBER(SEARCH(Data[[#This Row],[gen_e]],Data[[#This Row],[gen_c]])),"/","-")))</f>
        <v>+</v>
      </c>
      <c r="J172" s="13" t="str">
        <f>IF(Data[[#This Row],[sp_c]]="","o",IF(Data[[#This Row],[sp_e]]=Data[[#This Row],[sp_c]],"+",IF(ISNUMBER(SEARCH(Data[[#This Row],[sp_e]],Data[[#This Row],[sp_c]])),"/","-")))</f>
        <v>+</v>
      </c>
      <c r="K17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3" spans="1:11" x14ac:dyDescent="0.25">
      <c r="A173">
        <v>256</v>
      </c>
      <c r="B173">
        <v>0</v>
      </c>
      <c r="C173" t="s">
        <v>155</v>
      </c>
      <c r="D173" t="s">
        <v>157</v>
      </c>
      <c r="E173" t="s">
        <v>26</v>
      </c>
      <c r="F173" t="s">
        <v>27</v>
      </c>
      <c r="G173" t="s">
        <v>26</v>
      </c>
      <c r="H173" t="s">
        <v>27</v>
      </c>
      <c r="I173" s="13" t="str">
        <f>IF(Data[[#This Row],[gen_c]]="","o",IF(Data[[#This Row],[gen_e]]=Data[[#This Row],[gen_c]],"+",IF(ISNUMBER(SEARCH(Data[[#This Row],[gen_e]],Data[[#This Row],[gen_c]])),"/","-")))</f>
        <v>+</v>
      </c>
      <c r="J173" s="13" t="str">
        <f>IF(Data[[#This Row],[sp_c]]="","o",IF(Data[[#This Row],[sp_e]]=Data[[#This Row],[sp_c]],"+",IF(ISNUMBER(SEARCH(Data[[#This Row],[sp_e]],Data[[#This Row],[sp_c]])),"/","-")))</f>
        <v>+</v>
      </c>
      <c r="K17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4" spans="1:11" x14ac:dyDescent="0.25">
      <c r="A174">
        <v>257</v>
      </c>
      <c r="B174">
        <v>1</v>
      </c>
      <c r="C174" t="s">
        <v>155</v>
      </c>
      <c r="D174" t="s">
        <v>156</v>
      </c>
      <c r="E174" t="s">
        <v>26</v>
      </c>
      <c r="F174" t="s">
        <v>27</v>
      </c>
      <c r="G174" t="s">
        <v>26</v>
      </c>
      <c r="H174" t="s">
        <v>27</v>
      </c>
      <c r="I174" s="13" t="str">
        <f>IF(Data[[#This Row],[gen_c]]="","o",IF(Data[[#This Row],[gen_e]]=Data[[#This Row],[gen_c]],"+",IF(ISNUMBER(SEARCH(Data[[#This Row],[gen_e]],Data[[#This Row],[gen_c]])),"/","-")))</f>
        <v>+</v>
      </c>
      <c r="J174" s="13" t="str">
        <f>IF(Data[[#This Row],[sp_c]]="","o",IF(Data[[#This Row],[sp_e]]=Data[[#This Row],[sp_c]],"+",IF(ISNUMBER(SEARCH(Data[[#This Row],[sp_e]],Data[[#This Row],[sp_c]])),"/","-")))</f>
        <v>+</v>
      </c>
      <c r="K17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" spans="1:11" x14ac:dyDescent="0.25">
      <c r="A175">
        <v>258</v>
      </c>
      <c r="B175">
        <v>1</v>
      </c>
      <c r="C175" t="s">
        <v>155</v>
      </c>
      <c r="D175" t="s">
        <v>156</v>
      </c>
      <c r="E175" t="s">
        <v>26</v>
      </c>
      <c r="F175" t="s">
        <v>27</v>
      </c>
      <c r="G175" t="s">
        <v>26</v>
      </c>
      <c r="H175" t="s">
        <v>27</v>
      </c>
      <c r="I175" s="13" t="str">
        <f>IF(Data[[#This Row],[gen_c]]="","o",IF(Data[[#This Row],[gen_e]]=Data[[#This Row],[gen_c]],"+",IF(ISNUMBER(SEARCH(Data[[#This Row],[gen_e]],Data[[#This Row],[gen_c]])),"/","-")))</f>
        <v>+</v>
      </c>
      <c r="J175" s="13" t="str">
        <f>IF(Data[[#This Row],[sp_c]]="","o",IF(Data[[#This Row],[sp_e]]=Data[[#This Row],[sp_c]],"+",IF(ISNUMBER(SEARCH(Data[[#This Row],[sp_e]],Data[[#This Row],[sp_c]])),"/","-")))</f>
        <v>+</v>
      </c>
      <c r="K17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" spans="1:11" x14ac:dyDescent="0.25">
      <c r="A176">
        <v>259</v>
      </c>
      <c r="B176">
        <v>1</v>
      </c>
      <c r="C176" t="s">
        <v>155</v>
      </c>
      <c r="D176" t="s">
        <v>156</v>
      </c>
      <c r="E176" t="s">
        <v>26</v>
      </c>
      <c r="F176" t="s">
        <v>27</v>
      </c>
      <c r="G176" t="s">
        <v>26</v>
      </c>
      <c r="H176" t="s">
        <v>27</v>
      </c>
      <c r="I176" s="13" t="str">
        <f>IF(Data[[#This Row],[gen_c]]="","o",IF(Data[[#This Row],[gen_e]]=Data[[#This Row],[gen_c]],"+",IF(ISNUMBER(SEARCH(Data[[#This Row],[gen_e]],Data[[#This Row],[gen_c]])),"/","-")))</f>
        <v>+</v>
      </c>
      <c r="J176" s="13" t="str">
        <f>IF(Data[[#This Row],[sp_c]]="","o",IF(Data[[#This Row],[sp_e]]=Data[[#This Row],[sp_c]],"+",IF(ISNUMBER(SEARCH(Data[[#This Row],[sp_e]],Data[[#This Row],[sp_c]])),"/","-")))</f>
        <v>+</v>
      </c>
      <c r="K17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" spans="1:11" x14ac:dyDescent="0.25">
      <c r="A177">
        <v>260</v>
      </c>
      <c r="B177">
        <v>1</v>
      </c>
      <c r="C177" t="s">
        <v>155</v>
      </c>
      <c r="D177" t="s">
        <v>156</v>
      </c>
      <c r="E177" t="s">
        <v>26</v>
      </c>
      <c r="F177" t="s">
        <v>27</v>
      </c>
      <c r="G177" t="s">
        <v>26</v>
      </c>
      <c r="H177" t="s">
        <v>27</v>
      </c>
      <c r="I177" s="13" t="str">
        <f>IF(Data[[#This Row],[gen_c]]="","o",IF(Data[[#This Row],[gen_e]]=Data[[#This Row],[gen_c]],"+",IF(ISNUMBER(SEARCH(Data[[#This Row],[gen_e]],Data[[#This Row],[gen_c]])),"/","-")))</f>
        <v>+</v>
      </c>
      <c r="J177" s="13" t="str">
        <f>IF(Data[[#This Row],[sp_c]]="","o",IF(Data[[#This Row],[sp_e]]=Data[[#This Row],[sp_c]],"+",IF(ISNUMBER(SEARCH(Data[[#This Row],[sp_e]],Data[[#This Row],[sp_c]])),"/","-")))</f>
        <v>+</v>
      </c>
      <c r="K17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" spans="1:11" x14ac:dyDescent="0.25">
      <c r="A178">
        <v>261</v>
      </c>
      <c r="B178">
        <v>1</v>
      </c>
      <c r="C178" t="s">
        <v>155</v>
      </c>
      <c r="D178" t="s">
        <v>156</v>
      </c>
      <c r="E178" t="s">
        <v>26</v>
      </c>
      <c r="F178" t="s">
        <v>27</v>
      </c>
      <c r="G178" t="s">
        <v>26</v>
      </c>
      <c r="H178" t="s">
        <v>27</v>
      </c>
      <c r="I178" s="13" t="str">
        <f>IF(Data[[#This Row],[gen_c]]="","o",IF(Data[[#This Row],[gen_e]]=Data[[#This Row],[gen_c]],"+",IF(ISNUMBER(SEARCH(Data[[#This Row],[gen_e]],Data[[#This Row],[gen_c]])),"/","-")))</f>
        <v>+</v>
      </c>
      <c r="J178" s="13" t="str">
        <f>IF(Data[[#This Row],[sp_c]]="","o",IF(Data[[#This Row],[sp_e]]=Data[[#This Row],[sp_c]],"+",IF(ISNUMBER(SEARCH(Data[[#This Row],[sp_e]],Data[[#This Row],[sp_c]])),"/","-")))</f>
        <v>+</v>
      </c>
      <c r="K17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9" spans="1:11" x14ac:dyDescent="0.25">
      <c r="A179">
        <v>262</v>
      </c>
      <c r="B179">
        <v>1</v>
      </c>
      <c r="C179" t="s">
        <v>155</v>
      </c>
      <c r="D179" t="s">
        <v>156</v>
      </c>
      <c r="E179" t="s">
        <v>26</v>
      </c>
      <c r="F179" t="s">
        <v>27</v>
      </c>
      <c r="G179" t="s">
        <v>26</v>
      </c>
      <c r="H179" t="s">
        <v>27</v>
      </c>
      <c r="I179" s="13" t="str">
        <f>IF(Data[[#This Row],[gen_c]]="","o",IF(Data[[#This Row],[gen_e]]=Data[[#This Row],[gen_c]],"+",IF(ISNUMBER(SEARCH(Data[[#This Row],[gen_e]],Data[[#This Row],[gen_c]])),"/","-")))</f>
        <v>+</v>
      </c>
      <c r="J179" s="13" t="str">
        <f>IF(Data[[#This Row],[sp_c]]="","o",IF(Data[[#This Row],[sp_e]]=Data[[#This Row],[sp_c]],"+",IF(ISNUMBER(SEARCH(Data[[#This Row],[sp_e]],Data[[#This Row],[sp_c]])),"/","-")))</f>
        <v>+</v>
      </c>
      <c r="K17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0" spans="1:11" x14ac:dyDescent="0.25">
      <c r="A180">
        <v>263</v>
      </c>
      <c r="B180">
        <v>1</v>
      </c>
      <c r="C180" t="s">
        <v>155</v>
      </c>
      <c r="D180" t="s">
        <v>156</v>
      </c>
      <c r="E180" t="s">
        <v>26</v>
      </c>
      <c r="F180" t="s">
        <v>27</v>
      </c>
      <c r="G180" t="s">
        <v>26</v>
      </c>
      <c r="H180" t="s">
        <v>27</v>
      </c>
      <c r="I180" s="13" t="str">
        <f>IF(Data[[#This Row],[gen_c]]="","o",IF(Data[[#This Row],[gen_e]]=Data[[#This Row],[gen_c]],"+",IF(ISNUMBER(SEARCH(Data[[#This Row],[gen_e]],Data[[#This Row],[gen_c]])),"/","-")))</f>
        <v>+</v>
      </c>
      <c r="J180" s="13" t="str">
        <f>IF(Data[[#This Row],[sp_c]]="","o",IF(Data[[#This Row],[sp_e]]=Data[[#This Row],[sp_c]],"+",IF(ISNUMBER(SEARCH(Data[[#This Row],[sp_e]],Data[[#This Row],[sp_c]])),"/","-")))</f>
        <v>+</v>
      </c>
      <c r="K18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1" spans="1:11" x14ac:dyDescent="0.25">
      <c r="A181">
        <v>264</v>
      </c>
      <c r="B181">
        <v>1</v>
      </c>
      <c r="C181" t="s">
        <v>155</v>
      </c>
      <c r="D181" t="s">
        <v>156</v>
      </c>
      <c r="E181" t="s">
        <v>26</v>
      </c>
      <c r="F181" t="s">
        <v>27</v>
      </c>
      <c r="G181" t="s">
        <v>26</v>
      </c>
      <c r="H181" t="s">
        <v>27</v>
      </c>
      <c r="I181" s="13" t="str">
        <f>IF(Data[[#This Row],[gen_c]]="","o",IF(Data[[#This Row],[gen_e]]=Data[[#This Row],[gen_c]],"+",IF(ISNUMBER(SEARCH(Data[[#This Row],[gen_e]],Data[[#This Row],[gen_c]])),"/","-")))</f>
        <v>+</v>
      </c>
      <c r="J181" s="13" t="str">
        <f>IF(Data[[#This Row],[sp_c]]="","o",IF(Data[[#This Row],[sp_e]]=Data[[#This Row],[sp_c]],"+",IF(ISNUMBER(SEARCH(Data[[#This Row],[sp_e]],Data[[#This Row],[sp_c]])),"/","-")))</f>
        <v>+</v>
      </c>
      <c r="K18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" spans="1:11" x14ac:dyDescent="0.25">
      <c r="A182">
        <v>267</v>
      </c>
      <c r="B182">
        <v>1</v>
      </c>
      <c r="C182" t="s">
        <v>155</v>
      </c>
      <c r="D182" t="s">
        <v>156</v>
      </c>
      <c r="E182" t="s">
        <v>26</v>
      </c>
      <c r="F182" t="s">
        <v>27</v>
      </c>
      <c r="G182" t="s">
        <v>26</v>
      </c>
      <c r="H182" t="s">
        <v>27</v>
      </c>
      <c r="I182" s="13" t="str">
        <f>IF(Data[[#This Row],[gen_c]]="","o",IF(Data[[#This Row],[gen_e]]=Data[[#This Row],[gen_c]],"+",IF(ISNUMBER(SEARCH(Data[[#This Row],[gen_e]],Data[[#This Row],[gen_c]])),"/","-")))</f>
        <v>+</v>
      </c>
      <c r="J182" s="13" t="str">
        <f>IF(Data[[#This Row],[sp_c]]="","o",IF(Data[[#This Row],[sp_e]]=Data[[#This Row],[sp_c]],"+",IF(ISNUMBER(SEARCH(Data[[#This Row],[sp_e]],Data[[#This Row],[sp_c]])),"/","-")))</f>
        <v>+</v>
      </c>
      <c r="K18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" spans="1:11" x14ac:dyDescent="0.25">
      <c r="A183">
        <v>268</v>
      </c>
      <c r="B183">
        <v>1</v>
      </c>
      <c r="C183" t="s">
        <v>155</v>
      </c>
      <c r="D183" t="s">
        <v>156</v>
      </c>
      <c r="E183" t="s">
        <v>26</v>
      </c>
      <c r="F183" t="s">
        <v>27</v>
      </c>
      <c r="G183" t="s">
        <v>26</v>
      </c>
      <c r="H183" t="s">
        <v>27</v>
      </c>
      <c r="I183" s="13" t="str">
        <f>IF(Data[[#This Row],[gen_c]]="","o",IF(Data[[#This Row],[gen_e]]=Data[[#This Row],[gen_c]],"+",IF(ISNUMBER(SEARCH(Data[[#This Row],[gen_e]],Data[[#This Row],[gen_c]])),"/","-")))</f>
        <v>+</v>
      </c>
      <c r="J183" s="13" t="str">
        <f>IF(Data[[#This Row],[sp_c]]="","o",IF(Data[[#This Row],[sp_e]]=Data[[#This Row],[sp_c]],"+",IF(ISNUMBER(SEARCH(Data[[#This Row],[sp_e]],Data[[#This Row],[sp_c]])),"/","-")))</f>
        <v>+</v>
      </c>
      <c r="K18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" spans="1:11" x14ac:dyDescent="0.25">
      <c r="A184">
        <v>269</v>
      </c>
      <c r="B184">
        <v>1</v>
      </c>
      <c r="C184" t="s">
        <v>155</v>
      </c>
      <c r="D184" t="s">
        <v>156</v>
      </c>
      <c r="E184" t="s">
        <v>26</v>
      </c>
      <c r="F184" t="s">
        <v>27</v>
      </c>
      <c r="G184" t="s">
        <v>26</v>
      </c>
      <c r="H184" t="s">
        <v>27</v>
      </c>
      <c r="I184" s="13" t="str">
        <f>IF(Data[[#This Row],[gen_c]]="","o",IF(Data[[#This Row],[gen_e]]=Data[[#This Row],[gen_c]],"+",IF(ISNUMBER(SEARCH(Data[[#This Row],[gen_e]],Data[[#This Row],[gen_c]])),"/","-")))</f>
        <v>+</v>
      </c>
      <c r="J184" s="13" t="str">
        <f>IF(Data[[#This Row],[sp_c]]="","o",IF(Data[[#This Row],[sp_e]]=Data[[#This Row],[sp_c]],"+",IF(ISNUMBER(SEARCH(Data[[#This Row],[sp_e]],Data[[#This Row],[sp_c]])),"/","-")))</f>
        <v>+</v>
      </c>
      <c r="K18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" spans="1:11" x14ac:dyDescent="0.25">
      <c r="A185">
        <v>270</v>
      </c>
      <c r="B185">
        <v>1</v>
      </c>
      <c r="C185" t="s">
        <v>155</v>
      </c>
      <c r="D185" t="s">
        <v>156</v>
      </c>
      <c r="E185" t="s">
        <v>26</v>
      </c>
      <c r="F185" t="s">
        <v>27</v>
      </c>
      <c r="G185" t="s">
        <v>26</v>
      </c>
      <c r="H185" t="s">
        <v>27</v>
      </c>
      <c r="I185" s="13" t="str">
        <f>IF(Data[[#This Row],[gen_c]]="","o",IF(Data[[#This Row],[gen_e]]=Data[[#This Row],[gen_c]],"+",IF(ISNUMBER(SEARCH(Data[[#This Row],[gen_e]],Data[[#This Row],[gen_c]])),"/","-")))</f>
        <v>+</v>
      </c>
      <c r="J185" s="13" t="str">
        <f>IF(Data[[#This Row],[sp_c]]="","o",IF(Data[[#This Row],[sp_e]]=Data[[#This Row],[sp_c]],"+",IF(ISNUMBER(SEARCH(Data[[#This Row],[sp_e]],Data[[#This Row],[sp_c]])),"/","-")))</f>
        <v>+</v>
      </c>
      <c r="K18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6" spans="1:11" x14ac:dyDescent="0.25">
      <c r="A186">
        <v>273</v>
      </c>
      <c r="B186">
        <v>1</v>
      </c>
      <c r="C186" t="s">
        <v>155</v>
      </c>
      <c r="D186" t="s">
        <v>156</v>
      </c>
      <c r="E186" t="s">
        <v>26</v>
      </c>
      <c r="F186" t="s">
        <v>27</v>
      </c>
      <c r="G186" t="s">
        <v>26</v>
      </c>
      <c r="H186" t="s">
        <v>27</v>
      </c>
      <c r="I186" s="13" t="str">
        <f>IF(Data[[#This Row],[gen_c]]="","o",IF(Data[[#This Row],[gen_e]]=Data[[#This Row],[gen_c]],"+",IF(ISNUMBER(SEARCH(Data[[#This Row],[gen_e]],Data[[#This Row],[gen_c]])),"/","-")))</f>
        <v>+</v>
      </c>
      <c r="J186" s="13" t="str">
        <f>IF(Data[[#This Row],[sp_c]]="","o",IF(Data[[#This Row],[sp_e]]=Data[[#This Row],[sp_c]],"+",IF(ISNUMBER(SEARCH(Data[[#This Row],[sp_e]],Data[[#This Row],[sp_c]])),"/","-")))</f>
        <v>+</v>
      </c>
      <c r="K18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" spans="1:11" x14ac:dyDescent="0.25">
      <c r="A187">
        <v>265</v>
      </c>
      <c r="B187">
        <v>1</v>
      </c>
      <c r="C187" t="s">
        <v>155</v>
      </c>
      <c r="D187" t="s">
        <v>156</v>
      </c>
      <c r="E187" t="s">
        <v>26</v>
      </c>
      <c r="F187" t="s">
        <v>27</v>
      </c>
      <c r="H187" t="s">
        <v>27</v>
      </c>
      <c r="I187" s="13" t="str">
        <f>IF(Data[[#This Row],[gen_c]]="","o",IF(Data[[#This Row],[gen_e]]=Data[[#This Row],[gen_c]],"+",IF(ISNUMBER(SEARCH(Data[[#This Row],[gen_e]],Data[[#This Row],[gen_c]])),"/","-")))</f>
        <v>o</v>
      </c>
      <c r="J187" s="13" t="str">
        <f>IF(Data[[#This Row],[sp_c]]="","o",IF(Data[[#This Row],[sp_e]]=Data[[#This Row],[sp_c]],"+",IF(ISNUMBER(SEARCH(Data[[#This Row],[sp_e]],Data[[#This Row],[sp_c]])),"/","-")))</f>
        <v>+</v>
      </c>
      <c r="K18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8" spans="1:11" x14ac:dyDescent="0.25">
      <c r="A188">
        <v>266</v>
      </c>
      <c r="B188">
        <v>1</v>
      </c>
      <c r="C188" t="s">
        <v>155</v>
      </c>
      <c r="D188" t="s">
        <v>156</v>
      </c>
      <c r="E188" t="s">
        <v>26</v>
      </c>
      <c r="F188" t="s">
        <v>27</v>
      </c>
      <c r="H188" t="s">
        <v>27</v>
      </c>
      <c r="I188" s="13" t="str">
        <f>IF(Data[[#This Row],[gen_c]]="","o",IF(Data[[#This Row],[gen_e]]=Data[[#This Row],[gen_c]],"+",IF(ISNUMBER(SEARCH(Data[[#This Row],[gen_e]],Data[[#This Row],[gen_c]])),"/","-")))</f>
        <v>o</v>
      </c>
      <c r="J188" s="13" t="str">
        <f>IF(Data[[#This Row],[sp_c]]="","o",IF(Data[[#This Row],[sp_e]]=Data[[#This Row],[sp_c]],"+",IF(ISNUMBER(SEARCH(Data[[#This Row],[sp_e]],Data[[#This Row],[sp_c]])),"/","-")))</f>
        <v>+</v>
      </c>
      <c r="K18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9" spans="1:11" x14ac:dyDescent="0.25">
      <c r="A189">
        <v>271</v>
      </c>
      <c r="B189">
        <v>1</v>
      </c>
      <c r="C189" t="s">
        <v>155</v>
      </c>
      <c r="D189" t="s">
        <v>156</v>
      </c>
      <c r="E189" t="s">
        <v>26</v>
      </c>
      <c r="F189" t="s">
        <v>27</v>
      </c>
      <c r="H189" t="s">
        <v>27</v>
      </c>
      <c r="I189" s="13" t="str">
        <f>IF(Data[[#This Row],[gen_c]]="","o",IF(Data[[#This Row],[gen_e]]=Data[[#This Row],[gen_c]],"+",IF(ISNUMBER(SEARCH(Data[[#This Row],[gen_e]],Data[[#This Row],[gen_c]])),"/","-")))</f>
        <v>o</v>
      </c>
      <c r="J189" s="13" t="str">
        <f>IF(Data[[#This Row],[sp_c]]="","o",IF(Data[[#This Row],[sp_e]]=Data[[#This Row],[sp_c]],"+",IF(ISNUMBER(SEARCH(Data[[#This Row],[sp_e]],Data[[#This Row],[sp_c]])),"/","-")))</f>
        <v>+</v>
      </c>
      <c r="K18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0" spans="1:11" x14ac:dyDescent="0.25">
      <c r="A190">
        <v>272</v>
      </c>
      <c r="B190">
        <v>1</v>
      </c>
      <c r="C190" t="s">
        <v>155</v>
      </c>
      <c r="D190" t="s">
        <v>156</v>
      </c>
      <c r="E190" t="s">
        <v>26</v>
      </c>
      <c r="F190" t="s">
        <v>27</v>
      </c>
      <c r="H190" t="s">
        <v>27</v>
      </c>
      <c r="I190" s="13" t="str">
        <f>IF(Data[[#This Row],[gen_c]]="","o",IF(Data[[#This Row],[gen_e]]=Data[[#This Row],[gen_c]],"+",IF(ISNUMBER(SEARCH(Data[[#This Row],[gen_e]],Data[[#This Row],[gen_c]])),"/","-")))</f>
        <v>o</v>
      </c>
      <c r="J190" s="13" t="str">
        <f>IF(Data[[#This Row],[sp_c]]="","o",IF(Data[[#This Row],[sp_e]]=Data[[#This Row],[sp_c]],"+",IF(ISNUMBER(SEARCH(Data[[#This Row],[sp_e]],Data[[#This Row],[sp_c]])),"/","-")))</f>
        <v>+</v>
      </c>
      <c r="K19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1" spans="1:11" x14ac:dyDescent="0.25">
      <c r="A191">
        <v>483</v>
      </c>
      <c r="B191">
        <v>0</v>
      </c>
      <c r="C191" t="s">
        <v>155</v>
      </c>
      <c r="D191" t="s">
        <v>157</v>
      </c>
      <c r="E191" t="s">
        <v>13</v>
      </c>
      <c r="F191" t="s">
        <v>39</v>
      </c>
      <c r="G191" t="s">
        <v>13</v>
      </c>
      <c r="H191" t="s">
        <v>39</v>
      </c>
      <c r="I191" s="13" t="str">
        <f>IF(Data[[#This Row],[gen_c]]="","o",IF(Data[[#This Row],[gen_e]]=Data[[#This Row],[gen_c]],"+",IF(ISNUMBER(SEARCH(Data[[#This Row],[gen_e]],Data[[#This Row],[gen_c]])),"/","-")))</f>
        <v>+</v>
      </c>
      <c r="J191" s="13" t="str">
        <f>IF(Data[[#This Row],[sp_c]]="","o",IF(Data[[#This Row],[sp_e]]=Data[[#This Row],[sp_c]],"+",IF(ISNUMBER(SEARCH(Data[[#This Row],[sp_e]],Data[[#This Row],[sp_c]])),"/","-")))</f>
        <v>+</v>
      </c>
      <c r="K19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2" spans="1:11" x14ac:dyDescent="0.25">
      <c r="A192">
        <v>484</v>
      </c>
      <c r="B192">
        <v>0</v>
      </c>
      <c r="C192" t="s">
        <v>155</v>
      </c>
      <c r="D192" t="s">
        <v>157</v>
      </c>
      <c r="E192" t="s">
        <v>13</v>
      </c>
      <c r="F192" t="s">
        <v>39</v>
      </c>
      <c r="G192" t="s">
        <v>13</v>
      </c>
      <c r="H192" t="s">
        <v>39</v>
      </c>
      <c r="I192" s="13" t="str">
        <f>IF(Data[[#This Row],[gen_c]]="","o",IF(Data[[#This Row],[gen_e]]=Data[[#This Row],[gen_c]],"+",IF(ISNUMBER(SEARCH(Data[[#This Row],[gen_e]],Data[[#This Row],[gen_c]])),"/","-")))</f>
        <v>+</v>
      </c>
      <c r="J192" s="13" t="str">
        <f>IF(Data[[#This Row],[sp_c]]="","o",IF(Data[[#This Row],[sp_e]]=Data[[#This Row],[sp_c]],"+",IF(ISNUMBER(SEARCH(Data[[#This Row],[sp_e]],Data[[#This Row],[sp_c]])),"/","-")))</f>
        <v>+</v>
      </c>
      <c r="K19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" spans="1:11" x14ac:dyDescent="0.25">
      <c r="A193">
        <v>485</v>
      </c>
      <c r="B193">
        <v>0</v>
      </c>
      <c r="C193" t="s">
        <v>155</v>
      </c>
      <c r="D193" t="s">
        <v>157</v>
      </c>
      <c r="E193" t="s">
        <v>13</v>
      </c>
      <c r="F193" t="s">
        <v>39</v>
      </c>
      <c r="G193" t="s">
        <v>13</v>
      </c>
      <c r="H193" t="s">
        <v>39</v>
      </c>
      <c r="I193" s="13" t="str">
        <f>IF(Data[[#This Row],[gen_c]]="","o",IF(Data[[#This Row],[gen_e]]=Data[[#This Row],[gen_c]],"+",IF(ISNUMBER(SEARCH(Data[[#This Row],[gen_e]],Data[[#This Row],[gen_c]])),"/","-")))</f>
        <v>+</v>
      </c>
      <c r="J193" s="13" t="str">
        <f>IF(Data[[#This Row],[sp_c]]="","o",IF(Data[[#This Row],[sp_e]]=Data[[#This Row],[sp_c]],"+",IF(ISNUMBER(SEARCH(Data[[#This Row],[sp_e]],Data[[#This Row],[sp_c]])),"/","-")))</f>
        <v>+</v>
      </c>
      <c r="K19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4" spans="1:11" x14ac:dyDescent="0.25">
      <c r="A194">
        <v>486</v>
      </c>
      <c r="B194">
        <v>0</v>
      </c>
      <c r="C194" t="s">
        <v>155</v>
      </c>
      <c r="D194" t="s">
        <v>157</v>
      </c>
      <c r="E194" t="s">
        <v>13</v>
      </c>
      <c r="F194" t="s">
        <v>39</v>
      </c>
      <c r="G194" t="s">
        <v>13</v>
      </c>
      <c r="H194" t="s">
        <v>39</v>
      </c>
      <c r="I194" s="13" t="str">
        <f>IF(Data[[#This Row],[gen_c]]="","o",IF(Data[[#This Row],[gen_e]]=Data[[#This Row],[gen_c]],"+",IF(ISNUMBER(SEARCH(Data[[#This Row],[gen_e]],Data[[#This Row],[gen_c]])),"/","-")))</f>
        <v>+</v>
      </c>
      <c r="J194" s="13" t="str">
        <f>IF(Data[[#This Row],[sp_c]]="","o",IF(Data[[#This Row],[sp_e]]=Data[[#This Row],[sp_c]],"+",IF(ISNUMBER(SEARCH(Data[[#This Row],[sp_e]],Data[[#This Row],[sp_c]])),"/","-")))</f>
        <v>+</v>
      </c>
      <c r="K19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5" spans="1:11" x14ac:dyDescent="0.25">
      <c r="A195">
        <v>487</v>
      </c>
      <c r="B195">
        <v>0</v>
      </c>
      <c r="C195" t="s">
        <v>155</v>
      </c>
      <c r="D195" t="s">
        <v>157</v>
      </c>
      <c r="E195" t="s">
        <v>13</v>
      </c>
      <c r="F195" t="s">
        <v>39</v>
      </c>
      <c r="G195" t="s">
        <v>13</v>
      </c>
      <c r="H195" t="s">
        <v>39</v>
      </c>
      <c r="I195" s="13" t="str">
        <f>IF(Data[[#This Row],[gen_c]]="","o",IF(Data[[#This Row],[gen_e]]=Data[[#This Row],[gen_c]],"+",IF(ISNUMBER(SEARCH(Data[[#This Row],[gen_e]],Data[[#This Row],[gen_c]])),"/","-")))</f>
        <v>+</v>
      </c>
      <c r="J195" s="13" t="str">
        <f>IF(Data[[#This Row],[sp_c]]="","o",IF(Data[[#This Row],[sp_e]]=Data[[#This Row],[sp_c]],"+",IF(ISNUMBER(SEARCH(Data[[#This Row],[sp_e]],Data[[#This Row],[sp_c]])),"/","-")))</f>
        <v>+</v>
      </c>
      <c r="K19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6" spans="1:11" x14ac:dyDescent="0.25">
      <c r="A196">
        <v>488</v>
      </c>
      <c r="B196">
        <v>0</v>
      </c>
      <c r="C196" t="s">
        <v>155</v>
      </c>
      <c r="D196" t="s">
        <v>157</v>
      </c>
      <c r="E196" t="s">
        <v>13</v>
      </c>
      <c r="F196" t="s">
        <v>39</v>
      </c>
      <c r="G196" t="s">
        <v>13</v>
      </c>
      <c r="H196" t="s">
        <v>39</v>
      </c>
      <c r="I196" s="13" t="str">
        <f>IF(Data[[#This Row],[gen_c]]="","o",IF(Data[[#This Row],[gen_e]]=Data[[#This Row],[gen_c]],"+",IF(ISNUMBER(SEARCH(Data[[#This Row],[gen_e]],Data[[#This Row],[gen_c]])),"/","-")))</f>
        <v>+</v>
      </c>
      <c r="J196" s="13" t="str">
        <f>IF(Data[[#This Row],[sp_c]]="","o",IF(Data[[#This Row],[sp_e]]=Data[[#This Row],[sp_c]],"+",IF(ISNUMBER(SEARCH(Data[[#This Row],[sp_e]],Data[[#This Row],[sp_c]])),"/","-")))</f>
        <v>+</v>
      </c>
      <c r="K19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7" spans="1:11" x14ac:dyDescent="0.25">
      <c r="A197">
        <v>489</v>
      </c>
      <c r="B197">
        <v>0</v>
      </c>
      <c r="C197" t="s">
        <v>155</v>
      </c>
      <c r="D197" t="s">
        <v>157</v>
      </c>
      <c r="E197" t="s">
        <v>13</v>
      </c>
      <c r="F197" t="s">
        <v>39</v>
      </c>
      <c r="G197" t="s">
        <v>13</v>
      </c>
      <c r="H197" t="s">
        <v>39</v>
      </c>
      <c r="I197" s="13" t="str">
        <f>IF(Data[[#This Row],[gen_c]]="","o",IF(Data[[#This Row],[gen_e]]=Data[[#This Row],[gen_c]],"+",IF(ISNUMBER(SEARCH(Data[[#This Row],[gen_e]],Data[[#This Row],[gen_c]])),"/","-")))</f>
        <v>+</v>
      </c>
      <c r="J197" s="13" t="str">
        <f>IF(Data[[#This Row],[sp_c]]="","o",IF(Data[[#This Row],[sp_e]]=Data[[#This Row],[sp_c]],"+",IF(ISNUMBER(SEARCH(Data[[#This Row],[sp_e]],Data[[#This Row],[sp_c]])),"/","-")))</f>
        <v>+</v>
      </c>
      <c r="K19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8" spans="1:11" x14ac:dyDescent="0.25">
      <c r="A198">
        <v>490</v>
      </c>
      <c r="B198">
        <v>0</v>
      </c>
      <c r="C198" t="s">
        <v>155</v>
      </c>
      <c r="D198" t="s">
        <v>157</v>
      </c>
      <c r="E198" t="s">
        <v>13</v>
      </c>
      <c r="F198" t="s">
        <v>39</v>
      </c>
      <c r="G198" t="s">
        <v>13</v>
      </c>
      <c r="I198" s="13" t="str">
        <f>IF(Data[[#This Row],[gen_c]]="","o",IF(Data[[#This Row],[gen_e]]=Data[[#This Row],[gen_c]],"+",IF(ISNUMBER(SEARCH(Data[[#This Row],[gen_e]],Data[[#This Row],[gen_c]])),"/","-")))</f>
        <v>+</v>
      </c>
      <c r="J198" s="13" t="str">
        <f>IF(Data[[#This Row],[sp_c]]="","o",IF(Data[[#This Row],[sp_e]]=Data[[#This Row],[sp_c]],"+",IF(ISNUMBER(SEARCH(Data[[#This Row],[sp_e]],Data[[#This Row],[sp_c]])),"/","-")))</f>
        <v>o</v>
      </c>
      <c r="K19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9" spans="1:11" x14ac:dyDescent="0.25">
      <c r="A199">
        <v>493</v>
      </c>
      <c r="B199">
        <v>0</v>
      </c>
      <c r="C199" t="s">
        <v>155</v>
      </c>
      <c r="D199" t="s">
        <v>157</v>
      </c>
      <c r="E199" t="s">
        <v>13</v>
      </c>
      <c r="F199" t="s">
        <v>39</v>
      </c>
      <c r="G199" t="s">
        <v>13</v>
      </c>
      <c r="H199" t="s">
        <v>39</v>
      </c>
      <c r="I199" s="13" t="str">
        <f>IF(Data[[#This Row],[gen_c]]="","o",IF(Data[[#This Row],[gen_e]]=Data[[#This Row],[gen_c]],"+",IF(ISNUMBER(SEARCH(Data[[#This Row],[gen_e]],Data[[#This Row],[gen_c]])),"/","-")))</f>
        <v>+</v>
      </c>
      <c r="J199" s="13" t="str">
        <f>IF(Data[[#This Row],[sp_c]]="","o",IF(Data[[#This Row],[sp_e]]=Data[[#This Row],[sp_c]],"+",IF(ISNUMBER(SEARCH(Data[[#This Row],[sp_e]],Data[[#This Row],[sp_c]])),"/","-")))</f>
        <v>+</v>
      </c>
      <c r="K19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0" spans="1:11" x14ac:dyDescent="0.25">
      <c r="A200">
        <v>494</v>
      </c>
      <c r="B200">
        <v>0</v>
      </c>
      <c r="C200" t="s">
        <v>155</v>
      </c>
      <c r="D200" t="s">
        <v>157</v>
      </c>
      <c r="E200" t="s">
        <v>13</v>
      </c>
      <c r="F200" t="s">
        <v>39</v>
      </c>
      <c r="G200" t="s">
        <v>13</v>
      </c>
      <c r="H200" t="s">
        <v>39</v>
      </c>
      <c r="I200" s="13" t="str">
        <f>IF(Data[[#This Row],[gen_c]]="","o",IF(Data[[#This Row],[gen_e]]=Data[[#This Row],[gen_c]],"+",IF(ISNUMBER(SEARCH(Data[[#This Row],[gen_e]],Data[[#This Row],[gen_c]])),"/","-")))</f>
        <v>+</v>
      </c>
      <c r="J200" s="13" t="str">
        <f>IF(Data[[#This Row],[sp_c]]="","o",IF(Data[[#This Row],[sp_e]]=Data[[#This Row],[sp_c]],"+",IF(ISNUMBER(SEARCH(Data[[#This Row],[sp_e]],Data[[#This Row],[sp_c]])),"/","-")))</f>
        <v>+</v>
      </c>
      <c r="K20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1" spans="1:11" x14ac:dyDescent="0.25">
      <c r="A201">
        <v>495</v>
      </c>
      <c r="B201">
        <v>0</v>
      </c>
      <c r="C201" t="s">
        <v>155</v>
      </c>
      <c r="D201" t="s">
        <v>157</v>
      </c>
      <c r="E201" t="s">
        <v>13</v>
      </c>
      <c r="F201" t="s">
        <v>39</v>
      </c>
      <c r="G201" t="s">
        <v>13</v>
      </c>
      <c r="H201" t="s">
        <v>39</v>
      </c>
      <c r="I201" s="13" t="str">
        <f>IF(Data[[#This Row],[gen_c]]="","o",IF(Data[[#This Row],[gen_e]]=Data[[#This Row],[gen_c]],"+",IF(ISNUMBER(SEARCH(Data[[#This Row],[gen_e]],Data[[#This Row],[gen_c]])),"/","-")))</f>
        <v>+</v>
      </c>
      <c r="J201" s="13" t="str">
        <f>IF(Data[[#This Row],[sp_c]]="","o",IF(Data[[#This Row],[sp_e]]=Data[[#This Row],[sp_c]],"+",IF(ISNUMBER(SEARCH(Data[[#This Row],[sp_e]],Data[[#This Row],[sp_c]])),"/","-")))</f>
        <v>+</v>
      </c>
      <c r="K20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" spans="1:11" x14ac:dyDescent="0.25">
      <c r="A202">
        <v>497</v>
      </c>
      <c r="B202">
        <v>0</v>
      </c>
      <c r="C202" t="s">
        <v>155</v>
      </c>
      <c r="D202" t="s">
        <v>157</v>
      </c>
      <c r="E202" t="s">
        <v>13</v>
      </c>
      <c r="F202" t="s">
        <v>39</v>
      </c>
      <c r="G202" t="s">
        <v>13</v>
      </c>
      <c r="H202" t="s">
        <v>39</v>
      </c>
      <c r="I202" s="13" t="str">
        <f>IF(Data[[#This Row],[gen_c]]="","o",IF(Data[[#This Row],[gen_e]]=Data[[#This Row],[gen_c]],"+",IF(ISNUMBER(SEARCH(Data[[#This Row],[gen_e]],Data[[#This Row],[gen_c]])),"/","-")))</f>
        <v>+</v>
      </c>
      <c r="J202" s="13" t="str">
        <f>IF(Data[[#This Row],[sp_c]]="","o",IF(Data[[#This Row],[sp_e]]=Data[[#This Row],[sp_c]],"+",IF(ISNUMBER(SEARCH(Data[[#This Row],[sp_e]],Data[[#This Row],[sp_c]])),"/","-")))</f>
        <v>+</v>
      </c>
      <c r="K20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" spans="1:11" x14ac:dyDescent="0.25">
      <c r="A203">
        <v>498</v>
      </c>
      <c r="B203">
        <v>0</v>
      </c>
      <c r="C203" t="s">
        <v>155</v>
      </c>
      <c r="D203" t="s">
        <v>157</v>
      </c>
      <c r="E203" t="s">
        <v>13</v>
      </c>
      <c r="F203" t="s">
        <v>39</v>
      </c>
      <c r="G203" t="s">
        <v>13</v>
      </c>
      <c r="H203" t="s">
        <v>39</v>
      </c>
      <c r="I203" s="13" t="str">
        <f>IF(Data[[#This Row],[gen_c]]="","o",IF(Data[[#This Row],[gen_e]]=Data[[#This Row],[gen_c]],"+",IF(ISNUMBER(SEARCH(Data[[#This Row],[gen_e]],Data[[#This Row],[gen_c]])),"/","-")))</f>
        <v>+</v>
      </c>
      <c r="J203" s="13" t="str">
        <f>IF(Data[[#This Row],[sp_c]]="","o",IF(Data[[#This Row],[sp_e]]=Data[[#This Row],[sp_c]],"+",IF(ISNUMBER(SEARCH(Data[[#This Row],[sp_e]],Data[[#This Row],[sp_c]])),"/","-")))</f>
        <v>+</v>
      </c>
      <c r="K20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4" spans="1:11" x14ac:dyDescent="0.25">
      <c r="A204">
        <v>499</v>
      </c>
      <c r="B204">
        <v>0</v>
      </c>
      <c r="C204" t="s">
        <v>155</v>
      </c>
      <c r="D204" t="s">
        <v>157</v>
      </c>
      <c r="E204" t="s">
        <v>13</v>
      </c>
      <c r="F204" t="s">
        <v>39</v>
      </c>
      <c r="G204" t="s">
        <v>13</v>
      </c>
      <c r="H204" t="s">
        <v>39</v>
      </c>
      <c r="I204" s="13" t="str">
        <f>IF(Data[[#This Row],[gen_c]]="","o",IF(Data[[#This Row],[gen_e]]=Data[[#This Row],[gen_c]],"+",IF(ISNUMBER(SEARCH(Data[[#This Row],[gen_e]],Data[[#This Row],[gen_c]])),"/","-")))</f>
        <v>+</v>
      </c>
      <c r="J204" s="13" t="str">
        <f>IF(Data[[#This Row],[sp_c]]="","o",IF(Data[[#This Row],[sp_e]]=Data[[#This Row],[sp_c]],"+",IF(ISNUMBER(SEARCH(Data[[#This Row],[sp_e]],Data[[#This Row],[sp_c]])),"/","-")))</f>
        <v>+</v>
      </c>
      <c r="K20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5" spans="1:11" x14ac:dyDescent="0.25">
      <c r="A205">
        <v>500</v>
      </c>
      <c r="B205">
        <v>0</v>
      </c>
      <c r="C205" t="s">
        <v>155</v>
      </c>
      <c r="D205" t="s">
        <v>157</v>
      </c>
      <c r="E205" t="s">
        <v>13</v>
      </c>
      <c r="F205" t="s">
        <v>39</v>
      </c>
      <c r="G205" t="s">
        <v>13</v>
      </c>
      <c r="H205" t="s">
        <v>39</v>
      </c>
      <c r="I205" s="13" t="str">
        <f>IF(Data[[#This Row],[gen_c]]="","o",IF(Data[[#This Row],[gen_e]]=Data[[#This Row],[gen_c]],"+",IF(ISNUMBER(SEARCH(Data[[#This Row],[gen_e]],Data[[#This Row],[gen_c]])),"/","-")))</f>
        <v>+</v>
      </c>
      <c r="J205" s="13" t="str">
        <f>IF(Data[[#This Row],[sp_c]]="","o",IF(Data[[#This Row],[sp_e]]=Data[[#This Row],[sp_c]],"+",IF(ISNUMBER(SEARCH(Data[[#This Row],[sp_e]],Data[[#This Row],[sp_c]])),"/","-")))</f>
        <v>+</v>
      </c>
      <c r="K20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6" spans="1:11" x14ac:dyDescent="0.25">
      <c r="A206">
        <v>501</v>
      </c>
      <c r="B206">
        <v>0</v>
      </c>
      <c r="C206" t="s">
        <v>155</v>
      </c>
      <c r="D206" t="s">
        <v>157</v>
      </c>
      <c r="E206" t="s">
        <v>13</v>
      </c>
      <c r="F206" t="s">
        <v>39</v>
      </c>
      <c r="G206" t="s">
        <v>13</v>
      </c>
      <c r="H206" t="s">
        <v>39</v>
      </c>
      <c r="I206" s="13" t="str">
        <f>IF(Data[[#This Row],[gen_c]]="","o",IF(Data[[#This Row],[gen_e]]=Data[[#This Row],[gen_c]],"+",IF(ISNUMBER(SEARCH(Data[[#This Row],[gen_e]],Data[[#This Row],[gen_c]])),"/","-")))</f>
        <v>+</v>
      </c>
      <c r="J206" s="13" t="str">
        <f>IF(Data[[#This Row],[sp_c]]="","o",IF(Data[[#This Row],[sp_e]]=Data[[#This Row],[sp_c]],"+",IF(ISNUMBER(SEARCH(Data[[#This Row],[sp_e]],Data[[#This Row],[sp_c]])),"/","-")))</f>
        <v>+</v>
      </c>
      <c r="K20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7" spans="1:11" x14ac:dyDescent="0.25">
      <c r="A207">
        <v>502</v>
      </c>
      <c r="B207">
        <v>0</v>
      </c>
      <c r="C207" t="s">
        <v>155</v>
      </c>
      <c r="D207" t="s">
        <v>157</v>
      </c>
      <c r="E207" t="s">
        <v>13</v>
      </c>
      <c r="F207" t="s">
        <v>39</v>
      </c>
      <c r="G207" t="s">
        <v>13</v>
      </c>
      <c r="H207" t="s">
        <v>39</v>
      </c>
      <c r="I207" s="13" t="str">
        <f>IF(Data[[#This Row],[gen_c]]="","o",IF(Data[[#This Row],[gen_e]]=Data[[#This Row],[gen_c]],"+",IF(ISNUMBER(SEARCH(Data[[#This Row],[gen_e]],Data[[#This Row],[gen_c]])),"/","-")))</f>
        <v>+</v>
      </c>
      <c r="J207" s="13" t="str">
        <f>IF(Data[[#This Row],[sp_c]]="","o",IF(Data[[#This Row],[sp_e]]=Data[[#This Row],[sp_c]],"+",IF(ISNUMBER(SEARCH(Data[[#This Row],[sp_e]],Data[[#This Row],[sp_c]])),"/","-")))</f>
        <v>+</v>
      </c>
      <c r="K20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8" spans="1:11" x14ac:dyDescent="0.25">
      <c r="A208">
        <v>504</v>
      </c>
      <c r="B208">
        <v>0</v>
      </c>
      <c r="C208" t="s">
        <v>155</v>
      </c>
      <c r="D208" t="s">
        <v>157</v>
      </c>
      <c r="E208" t="s">
        <v>13</v>
      </c>
      <c r="F208" t="s">
        <v>39</v>
      </c>
      <c r="G208" t="s">
        <v>13</v>
      </c>
      <c r="H208" t="s">
        <v>39</v>
      </c>
      <c r="I208" s="13" t="str">
        <f>IF(Data[[#This Row],[gen_c]]="","o",IF(Data[[#This Row],[gen_e]]=Data[[#This Row],[gen_c]],"+",IF(ISNUMBER(SEARCH(Data[[#This Row],[gen_e]],Data[[#This Row],[gen_c]])),"/","-")))</f>
        <v>+</v>
      </c>
      <c r="J208" s="13" t="str">
        <f>IF(Data[[#This Row],[sp_c]]="","o",IF(Data[[#This Row],[sp_e]]=Data[[#This Row],[sp_c]],"+",IF(ISNUMBER(SEARCH(Data[[#This Row],[sp_e]],Data[[#This Row],[sp_c]])),"/","-")))</f>
        <v>+</v>
      </c>
      <c r="K20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9" spans="1:11" x14ac:dyDescent="0.25">
      <c r="A209">
        <v>505</v>
      </c>
      <c r="B209">
        <v>0</v>
      </c>
      <c r="C209" t="s">
        <v>155</v>
      </c>
      <c r="D209" t="s">
        <v>157</v>
      </c>
      <c r="E209" t="s">
        <v>13</v>
      </c>
      <c r="F209" t="s">
        <v>39</v>
      </c>
      <c r="G209" t="s">
        <v>13</v>
      </c>
      <c r="H209" t="s">
        <v>39</v>
      </c>
      <c r="I209" s="13" t="str">
        <f>IF(Data[[#This Row],[gen_c]]="","o",IF(Data[[#This Row],[gen_e]]=Data[[#This Row],[gen_c]],"+",IF(ISNUMBER(SEARCH(Data[[#This Row],[gen_e]],Data[[#This Row],[gen_c]])),"/","-")))</f>
        <v>+</v>
      </c>
      <c r="J209" s="13" t="str">
        <f>IF(Data[[#This Row],[sp_c]]="","o",IF(Data[[#This Row],[sp_e]]=Data[[#This Row],[sp_c]],"+",IF(ISNUMBER(SEARCH(Data[[#This Row],[sp_e]],Data[[#This Row],[sp_c]])),"/","-")))</f>
        <v>+</v>
      </c>
      <c r="K20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0" spans="1:11" x14ac:dyDescent="0.25">
      <c r="A210">
        <v>506</v>
      </c>
      <c r="B210">
        <v>0</v>
      </c>
      <c r="C210" t="s">
        <v>155</v>
      </c>
      <c r="D210" t="s">
        <v>157</v>
      </c>
      <c r="E210" t="s">
        <v>13</v>
      </c>
      <c r="F210" t="s">
        <v>39</v>
      </c>
      <c r="G210" t="s">
        <v>13</v>
      </c>
      <c r="I210" s="13" t="str">
        <f>IF(Data[[#This Row],[gen_c]]="","o",IF(Data[[#This Row],[gen_e]]=Data[[#This Row],[gen_c]],"+",IF(ISNUMBER(SEARCH(Data[[#This Row],[gen_e]],Data[[#This Row],[gen_c]])),"/","-")))</f>
        <v>+</v>
      </c>
      <c r="J210" s="13" t="str">
        <f>IF(Data[[#This Row],[sp_c]]="","o",IF(Data[[#This Row],[sp_e]]=Data[[#This Row],[sp_c]],"+",IF(ISNUMBER(SEARCH(Data[[#This Row],[sp_e]],Data[[#This Row],[sp_c]])),"/","-")))</f>
        <v>o</v>
      </c>
      <c r="K21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1" spans="1:11" x14ac:dyDescent="0.25">
      <c r="A211">
        <v>507</v>
      </c>
      <c r="B211">
        <v>0</v>
      </c>
      <c r="C211" t="s">
        <v>155</v>
      </c>
      <c r="D211" t="s">
        <v>157</v>
      </c>
      <c r="E211" t="s">
        <v>13</v>
      </c>
      <c r="F211" t="s">
        <v>39</v>
      </c>
      <c r="G211" t="s">
        <v>13</v>
      </c>
      <c r="H211" t="s">
        <v>39</v>
      </c>
      <c r="I211" s="13" t="str">
        <f>IF(Data[[#This Row],[gen_c]]="","o",IF(Data[[#This Row],[gen_e]]=Data[[#This Row],[gen_c]],"+",IF(ISNUMBER(SEARCH(Data[[#This Row],[gen_e]],Data[[#This Row],[gen_c]])),"/","-")))</f>
        <v>+</v>
      </c>
      <c r="J211" s="13" t="str">
        <f>IF(Data[[#This Row],[sp_c]]="","o",IF(Data[[#This Row],[sp_e]]=Data[[#This Row],[sp_c]],"+",IF(ISNUMBER(SEARCH(Data[[#This Row],[sp_e]],Data[[#This Row],[sp_c]])),"/","-")))</f>
        <v>+</v>
      </c>
      <c r="K21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2" spans="1:11" x14ac:dyDescent="0.25">
      <c r="A212">
        <v>512</v>
      </c>
      <c r="B212">
        <v>1</v>
      </c>
      <c r="C212" t="s">
        <v>155</v>
      </c>
      <c r="D212" t="s">
        <v>156</v>
      </c>
      <c r="E212" t="s">
        <v>13</v>
      </c>
      <c r="F212" t="s">
        <v>39</v>
      </c>
      <c r="G212" t="s">
        <v>13</v>
      </c>
      <c r="H212" t="s">
        <v>154</v>
      </c>
      <c r="I212" s="13" t="str">
        <f>IF(Data[[#This Row],[gen_c]]="","o",IF(Data[[#This Row],[gen_e]]=Data[[#This Row],[gen_c]],"+",IF(ISNUMBER(SEARCH(Data[[#This Row],[gen_e]],Data[[#This Row],[gen_c]])),"/","-")))</f>
        <v>+</v>
      </c>
      <c r="J212" s="13" t="str">
        <f>IF(Data[[#This Row],[sp_c]]="","o",IF(Data[[#This Row],[sp_e]]=Data[[#This Row],[sp_c]],"+",IF(ISNUMBER(SEARCH(Data[[#This Row],[sp_e]],Data[[#This Row],[sp_c]])),"/","-")))</f>
        <v>/</v>
      </c>
      <c r="K21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213" spans="1:11" x14ac:dyDescent="0.25">
      <c r="A213">
        <v>513</v>
      </c>
      <c r="B213">
        <v>1</v>
      </c>
      <c r="C213" t="s">
        <v>155</v>
      </c>
      <c r="D213" t="s">
        <v>156</v>
      </c>
      <c r="E213" t="s">
        <v>13</v>
      </c>
      <c r="F213" t="s">
        <v>39</v>
      </c>
      <c r="G213" t="s">
        <v>13</v>
      </c>
      <c r="H213" t="s">
        <v>39</v>
      </c>
      <c r="I213" s="13" t="str">
        <f>IF(Data[[#This Row],[gen_c]]="","o",IF(Data[[#This Row],[gen_e]]=Data[[#This Row],[gen_c]],"+",IF(ISNUMBER(SEARCH(Data[[#This Row],[gen_e]],Data[[#This Row],[gen_c]])),"/","-")))</f>
        <v>+</v>
      </c>
      <c r="J213" s="13" t="str">
        <f>IF(Data[[#This Row],[sp_c]]="","o",IF(Data[[#This Row],[sp_e]]=Data[[#This Row],[sp_c]],"+",IF(ISNUMBER(SEARCH(Data[[#This Row],[sp_e]],Data[[#This Row],[sp_c]])),"/","-")))</f>
        <v>+</v>
      </c>
      <c r="K21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" spans="1:11" x14ac:dyDescent="0.25">
      <c r="A214">
        <v>514</v>
      </c>
      <c r="B214">
        <v>1</v>
      </c>
      <c r="C214" t="s">
        <v>155</v>
      </c>
      <c r="D214" t="s">
        <v>156</v>
      </c>
      <c r="E214" t="s">
        <v>13</v>
      </c>
      <c r="F214" t="s">
        <v>39</v>
      </c>
      <c r="G214" t="s">
        <v>13</v>
      </c>
      <c r="H214" t="s">
        <v>39</v>
      </c>
      <c r="I214" s="13" t="str">
        <f>IF(Data[[#This Row],[gen_c]]="","o",IF(Data[[#This Row],[gen_e]]=Data[[#This Row],[gen_c]],"+",IF(ISNUMBER(SEARCH(Data[[#This Row],[gen_e]],Data[[#This Row],[gen_c]])),"/","-")))</f>
        <v>+</v>
      </c>
      <c r="J214" s="13" t="str">
        <f>IF(Data[[#This Row],[sp_c]]="","o",IF(Data[[#This Row],[sp_e]]=Data[[#This Row],[sp_c]],"+",IF(ISNUMBER(SEARCH(Data[[#This Row],[sp_e]],Data[[#This Row],[sp_c]])),"/","-")))</f>
        <v>+</v>
      </c>
      <c r="K21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5" spans="1:11" x14ac:dyDescent="0.25">
      <c r="A215">
        <v>515</v>
      </c>
      <c r="B215">
        <v>1</v>
      </c>
      <c r="C215" t="s">
        <v>155</v>
      </c>
      <c r="D215" t="s">
        <v>156</v>
      </c>
      <c r="E215" t="s">
        <v>13</v>
      </c>
      <c r="F215" t="s">
        <v>39</v>
      </c>
      <c r="G215" t="s">
        <v>13</v>
      </c>
      <c r="H215" t="s">
        <v>39</v>
      </c>
      <c r="I215" s="13" t="str">
        <f>IF(Data[[#This Row],[gen_c]]="","o",IF(Data[[#This Row],[gen_e]]=Data[[#This Row],[gen_c]],"+",IF(ISNUMBER(SEARCH(Data[[#This Row],[gen_e]],Data[[#This Row],[gen_c]])),"/","-")))</f>
        <v>+</v>
      </c>
      <c r="J215" s="13" t="str">
        <f>IF(Data[[#This Row],[sp_c]]="","o",IF(Data[[#This Row],[sp_e]]=Data[[#This Row],[sp_c]],"+",IF(ISNUMBER(SEARCH(Data[[#This Row],[sp_e]],Data[[#This Row],[sp_c]])),"/","-")))</f>
        <v>+</v>
      </c>
      <c r="K21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6" spans="1:11" x14ac:dyDescent="0.25">
      <c r="A216">
        <v>516</v>
      </c>
      <c r="B216">
        <v>1</v>
      </c>
      <c r="C216" t="s">
        <v>155</v>
      </c>
      <c r="D216" t="s">
        <v>156</v>
      </c>
      <c r="E216" t="s">
        <v>13</v>
      </c>
      <c r="F216" t="s">
        <v>39</v>
      </c>
      <c r="G216" t="s">
        <v>13</v>
      </c>
      <c r="H216" t="s">
        <v>39</v>
      </c>
      <c r="I216" s="13" t="str">
        <f>IF(Data[[#This Row],[gen_c]]="","o",IF(Data[[#This Row],[gen_e]]=Data[[#This Row],[gen_c]],"+",IF(ISNUMBER(SEARCH(Data[[#This Row],[gen_e]],Data[[#This Row],[gen_c]])),"/","-")))</f>
        <v>+</v>
      </c>
      <c r="J216" s="13" t="str">
        <f>IF(Data[[#This Row],[sp_c]]="","o",IF(Data[[#This Row],[sp_e]]=Data[[#This Row],[sp_c]],"+",IF(ISNUMBER(SEARCH(Data[[#This Row],[sp_e]],Data[[#This Row],[sp_c]])),"/","-")))</f>
        <v>+</v>
      </c>
      <c r="K21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7" spans="1:11" x14ac:dyDescent="0.25">
      <c r="A217">
        <v>517</v>
      </c>
      <c r="B217">
        <v>1</v>
      </c>
      <c r="C217" t="s">
        <v>155</v>
      </c>
      <c r="D217" t="s">
        <v>156</v>
      </c>
      <c r="E217" t="s">
        <v>13</v>
      </c>
      <c r="F217" t="s">
        <v>39</v>
      </c>
      <c r="G217" t="s">
        <v>13</v>
      </c>
      <c r="H217" t="s">
        <v>39</v>
      </c>
      <c r="I217" s="13" t="str">
        <f>IF(Data[[#This Row],[gen_c]]="","o",IF(Data[[#This Row],[gen_e]]=Data[[#This Row],[gen_c]],"+",IF(ISNUMBER(SEARCH(Data[[#This Row],[gen_e]],Data[[#This Row],[gen_c]])),"/","-")))</f>
        <v>+</v>
      </c>
      <c r="J217" s="13" t="str">
        <f>IF(Data[[#This Row],[sp_c]]="","o",IF(Data[[#This Row],[sp_e]]=Data[[#This Row],[sp_c]],"+",IF(ISNUMBER(SEARCH(Data[[#This Row],[sp_e]],Data[[#This Row],[sp_c]])),"/","-")))</f>
        <v>+</v>
      </c>
      <c r="K21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8" spans="1:11" x14ac:dyDescent="0.25">
      <c r="A218">
        <v>518</v>
      </c>
      <c r="B218">
        <v>1</v>
      </c>
      <c r="C218" t="s">
        <v>155</v>
      </c>
      <c r="D218" t="s">
        <v>156</v>
      </c>
      <c r="E218" t="s">
        <v>13</v>
      </c>
      <c r="F218" t="s">
        <v>39</v>
      </c>
      <c r="G218" t="s">
        <v>13</v>
      </c>
      <c r="H218" t="s">
        <v>39</v>
      </c>
      <c r="I218" s="13" t="str">
        <f>IF(Data[[#This Row],[gen_c]]="","o",IF(Data[[#This Row],[gen_e]]=Data[[#This Row],[gen_c]],"+",IF(ISNUMBER(SEARCH(Data[[#This Row],[gen_e]],Data[[#This Row],[gen_c]])),"/","-")))</f>
        <v>+</v>
      </c>
      <c r="J218" s="13" t="str">
        <f>IF(Data[[#This Row],[sp_c]]="","o",IF(Data[[#This Row],[sp_e]]=Data[[#This Row],[sp_c]],"+",IF(ISNUMBER(SEARCH(Data[[#This Row],[sp_e]],Data[[#This Row],[sp_c]])),"/","-")))</f>
        <v>+</v>
      </c>
      <c r="K21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9" spans="1:11" x14ac:dyDescent="0.25">
      <c r="A219">
        <v>519</v>
      </c>
      <c r="B219">
        <v>1</v>
      </c>
      <c r="C219" t="s">
        <v>155</v>
      </c>
      <c r="D219" t="s">
        <v>156</v>
      </c>
      <c r="E219" t="s">
        <v>13</v>
      </c>
      <c r="F219" t="s">
        <v>39</v>
      </c>
      <c r="G219" t="s">
        <v>13</v>
      </c>
      <c r="H219" t="s">
        <v>39</v>
      </c>
      <c r="I219" s="13" t="str">
        <f>IF(Data[[#This Row],[gen_c]]="","o",IF(Data[[#This Row],[gen_e]]=Data[[#This Row],[gen_c]],"+",IF(ISNUMBER(SEARCH(Data[[#This Row],[gen_e]],Data[[#This Row],[gen_c]])),"/","-")))</f>
        <v>+</v>
      </c>
      <c r="J219" s="13" t="str">
        <f>IF(Data[[#This Row],[sp_c]]="","o",IF(Data[[#This Row],[sp_e]]=Data[[#This Row],[sp_c]],"+",IF(ISNUMBER(SEARCH(Data[[#This Row],[sp_e]],Data[[#This Row],[sp_c]])),"/","-")))</f>
        <v>+</v>
      </c>
      <c r="K21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" spans="1:11" x14ac:dyDescent="0.25">
      <c r="A220">
        <v>520</v>
      </c>
      <c r="B220">
        <v>1</v>
      </c>
      <c r="C220" t="s">
        <v>155</v>
      </c>
      <c r="D220" t="s">
        <v>156</v>
      </c>
      <c r="E220" t="s">
        <v>13</v>
      </c>
      <c r="F220" t="s">
        <v>39</v>
      </c>
      <c r="G220" t="s">
        <v>13</v>
      </c>
      <c r="H220" t="s">
        <v>39</v>
      </c>
      <c r="I220" s="13" t="str">
        <f>IF(Data[[#This Row],[gen_c]]="","o",IF(Data[[#This Row],[gen_e]]=Data[[#This Row],[gen_c]],"+",IF(ISNUMBER(SEARCH(Data[[#This Row],[gen_e]],Data[[#This Row],[gen_c]])),"/","-")))</f>
        <v>+</v>
      </c>
      <c r="J220" s="13" t="str">
        <f>IF(Data[[#This Row],[sp_c]]="","o",IF(Data[[#This Row],[sp_e]]=Data[[#This Row],[sp_c]],"+",IF(ISNUMBER(SEARCH(Data[[#This Row],[sp_e]],Data[[#This Row],[sp_c]])),"/","-")))</f>
        <v>+</v>
      </c>
      <c r="K22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" spans="1:11" x14ac:dyDescent="0.25">
      <c r="A221">
        <v>521</v>
      </c>
      <c r="B221">
        <v>1</v>
      </c>
      <c r="C221" t="s">
        <v>155</v>
      </c>
      <c r="D221" t="s">
        <v>156</v>
      </c>
      <c r="E221" t="s">
        <v>13</v>
      </c>
      <c r="F221" t="s">
        <v>39</v>
      </c>
      <c r="G221" t="s">
        <v>13</v>
      </c>
      <c r="H221" t="s">
        <v>39</v>
      </c>
      <c r="I221" s="13" t="str">
        <f>IF(Data[[#This Row],[gen_c]]="","o",IF(Data[[#This Row],[gen_e]]=Data[[#This Row],[gen_c]],"+",IF(ISNUMBER(SEARCH(Data[[#This Row],[gen_e]],Data[[#This Row],[gen_c]])),"/","-")))</f>
        <v>+</v>
      </c>
      <c r="J221" s="13" t="str">
        <f>IF(Data[[#This Row],[sp_c]]="","o",IF(Data[[#This Row],[sp_e]]=Data[[#This Row],[sp_c]],"+",IF(ISNUMBER(SEARCH(Data[[#This Row],[sp_e]],Data[[#This Row],[sp_c]])),"/","-")))</f>
        <v>+</v>
      </c>
      <c r="K22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" spans="1:11" x14ac:dyDescent="0.25">
      <c r="A222">
        <v>522</v>
      </c>
      <c r="B222">
        <v>1</v>
      </c>
      <c r="C222" t="s">
        <v>155</v>
      </c>
      <c r="D222" t="s">
        <v>156</v>
      </c>
      <c r="E222" t="s">
        <v>13</v>
      </c>
      <c r="F222" t="s">
        <v>39</v>
      </c>
      <c r="G222" t="s">
        <v>13</v>
      </c>
      <c r="H222" t="s">
        <v>39</v>
      </c>
      <c r="I222" s="13" t="str">
        <f>IF(Data[[#This Row],[gen_c]]="","o",IF(Data[[#This Row],[gen_e]]=Data[[#This Row],[gen_c]],"+",IF(ISNUMBER(SEARCH(Data[[#This Row],[gen_e]],Data[[#This Row],[gen_c]])),"/","-")))</f>
        <v>+</v>
      </c>
      <c r="J222" s="13" t="str">
        <f>IF(Data[[#This Row],[sp_c]]="","o",IF(Data[[#This Row],[sp_e]]=Data[[#This Row],[sp_c]],"+",IF(ISNUMBER(SEARCH(Data[[#This Row],[sp_e]],Data[[#This Row],[sp_c]])),"/","-")))</f>
        <v>+</v>
      </c>
      <c r="K22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" spans="1:11" x14ac:dyDescent="0.25">
      <c r="A223">
        <v>523</v>
      </c>
      <c r="B223">
        <v>1</v>
      </c>
      <c r="C223" t="s">
        <v>155</v>
      </c>
      <c r="D223" t="s">
        <v>156</v>
      </c>
      <c r="E223" t="s">
        <v>13</v>
      </c>
      <c r="F223" t="s">
        <v>39</v>
      </c>
      <c r="G223" t="s">
        <v>13</v>
      </c>
      <c r="H223" t="s">
        <v>154</v>
      </c>
      <c r="I223" s="13" t="str">
        <f>IF(Data[[#This Row],[gen_c]]="","o",IF(Data[[#This Row],[gen_e]]=Data[[#This Row],[gen_c]],"+",IF(ISNUMBER(SEARCH(Data[[#This Row],[gen_e]],Data[[#This Row],[gen_c]])),"/","-")))</f>
        <v>+</v>
      </c>
      <c r="J223" s="13" t="str">
        <f>IF(Data[[#This Row],[sp_c]]="","o",IF(Data[[#This Row],[sp_e]]=Data[[#This Row],[sp_c]],"+",IF(ISNUMBER(SEARCH(Data[[#This Row],[sp_e]],Data[[#This Row],[sp_c]])),"/","-")))</f>
        <v>/</v>
      </c>
      <c r="K22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224" spans="1:11" x14ac:dyDescent="0.25">
      <c r="A224">
        <v>527</v>
      </c>
      <c r="B224">
        <v>1</v>
      </c>
      <c r="C224" t="s">
        <v>155</v>
      </c>
      <c r="D224" t="s">
        <v>156</v>
      </c>
      <c r="E224" t="s">
        <v>13</v>
      </c>
      <c r="F224" t="s">
        <v>39</v>
      </c>
      <c r="G224" t="s">
        <v>13</v>
      </c>
      <c r="H224" t="s">
        <v>39</v>
      </c>
      <c r="I224" s="13" t="str">
        <f>IF(Data[[#This Row],[gen_c]]="","o",IF(Data[[#This Row],[gen_e]]=Data[[#This Row],[gen_c]],"+",IF(ISNUMBER(SEARCH(Data[[#This Row],[gen_e]],Data[[#This Row],[gen_c]])),"/","-")))</f>
        <v>+</v>
      </c>
      <c r="J224" s="13" t="str">
        <f>IF(Data[[#This Row],[sp_c]]="","o",IF(Data[[#This Row],[sp_e]]=Data[[#This Row],[sp_c]],"+",IF(ISNUMBER(SEARCH(Data[[#This Row],[sp_e]],Data[[#This Row],[sp_c]])),"/","-")))</f>
        <v>+</v>
      </c>
      <c r="K22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5" spans="1:11" x14ac:dyDescent="0.25">
      <c r="A225">
        <v>524</v>
      </c>
      <c r="B225">
        <v>1</v>
      </c>
      <c r="C225" t="s">
        <v>155</v>
      </c>
      <c r="D225" t="s">
        <v>156</v>
      </c>
      <c r="E225" t="s">
        <v>13</v>
      </c>
      <c r="F225" t="s">
        <v>39</v>
      </c>
      <c r="G225" t="s">
        <v>13</v>
      </c>
      <c r="H225" t="s">
        <v>39</v>
      </c>
      <c r="I225" s="13" t="str">
        <f>IF(Data[[#This Row],[gen_c]]="","o",IF(Data[[#This Row],[gen_e]]=Data[[#This Row],[gen_c]],"+",IF(ISNUMBER(SEARCH(Data[[#This Row],[gen_e]],Data[[#This Row],[gen_c]])),"/","-")))</f>
        <v>+</v>
      </c>
      <c r="J225" s="13" t="str">
        <f>IF(Data[[#This Row],[sp_c]]="","o",IF(Data[[#This Row],[sp_e]]=Data[[#This Row],[sp_c]],"+",IF(ISNUMBER(SEARCH(Data[[#This Row],[sp_e]],Data[[#This Row],[sp_c]])),"/","-")))</f>
        <v>+</v>
      </c>
      <c r="K22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6" spans="1:11" x14ac:dyDescent="0.25">
      <c r="A226">
        <v>525</v>
      </c>
      <c r="B226">
        <v>1</v>
      </c>
      <c r="C226" t="s">
        <v>155</v>
      </c>
      <c r="D226" t="s">
        <v>156</v>
      </c>
      <c r="E226" t="s">
        <v>13</v>
      </c>
      <c r="F226" t="s">
        <v>39</v>
      </c>
      <c r="G226" t="s">
        <v>13</v>
      </c>
      <c r="H226" t="s">
        <v>39</v>
      </c>
      <c r="I226" s="13" t="str">
        <f>IF(Data[[#This Row],[gen_c]]="","o",IF(Data[[#This Row],[gen_e]]=Data[[#This Row],[gen_c]],"+",IF(ISNUMBER(SEARCH(Data[[#This Row],[gen_e]],Data[[#This Row],[gen_c]])),"/","-")))</f>
        <v>+</v>
      </c>
      <c r="J226" s="13" t="str">
        <f>IF(Data[[#This Row],[sp_c]]="","o",IF(Data[[#This Row],[sp_e]]=Data[[#This Row],[sp_c]],"+",IF(ISNUMBER(SEARCH(Data[[#This Row],[sp_e]],Data[[#This Row],[sp_c]])),"/","-")))</f>
        <v>+</v>
      </c>
      <c r="K22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" spans="1:11" x14ac:dyDescent="0.25">
      <c r="A227">
        <v>526</v>
      </c>
      <c r="B227">
        <v>1</v>
      </c>
      <c r="C227" t="s">
        <v>155</v>
      </c>
      <c r="D227" t="s">
        <v>156</v>
      </c>
      <c r="E227" t="s">
        <v>13</v>
      </c>
      <c r="F227" t="s">
        <v>39</v>
      </c>
      <c r="G227" t="s">
        <v>13</v>
      </c>
      <c r="H227" t="s">
        <v>39</v>
      </c>
      <c r="I227" s="13" t="str">
        <f>IF(Data[[#This Row],[gen_c]]="","o",IF(Data[[#This Row],[gen_e]]=Data[[#This Row],[gen_c]],"+",IF(ISNUMBER(SEARCH(Data[[#This Row],[gen_e]],Data[[#This Row],[gen_c]])),"/","-")))</f>
        <v>+</v>
      </c>
      <c r="J227" s="13" t="str">
        <f>IF(Data[[#This Row],[sp_c]]="","o",IF(Data[[#This Row],[sp_e]]=Data[[#This Row],[sp_c]],"+",IF(ISNUMBER(SEARCH(Data[[#This Row],[sp_e]],Data[[#This Row],[sp_c]])),"/","-")))</f>
        <v>+</v>
      </c>
      <c r="K22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" spans="1:11" x14ac:dyDescent="0.25">
      <c r="A228">
        <v>529</v>
      </c>
      <c r="B228">
        <v>1</v>
      </c>
      <c r="C228" t="s">
        <v>155</v>
      </c>
      <c r="D228" t="s">
        <v>156</v>
      </c>
      <c r="E228" t="s">
        <v>13</v>
      </c>
      <c r="F228" t="s">
        <v>39</v>
      </c>
      <c r="G228" t="s">
        <v>13</v>
      </c>
      <c r="H228" t="s">
        <v>39</v>
      </c>
      <c r="I228" s="13" t="str">
        <f>IF(Data[[#This Row],[gen_c]]="","o",IF(Data[[#This Row],[gen_e]]=Data[[#This Row],[gen_c]],"+",IF(ISNUMBER(SEARCH(Data[[#This Row],[gen_e]],Data[[#This Row],[gen_c]])),"/","-")))</f>
        <v>+</v>
      </c>
      <c r="J228" s="13" t="str">
        <f>IF(Data[[#This Row],[sp_c]]="","o",IF(Data[[#This Row],[sp_e]]=Data[[#This Row],[sp_c]],"+",IF(ISNUMBER(SEARCH(Data[[#This Row],[sp_e]],Data[[#This Row],[sp_c]])),"/","-")))</f>
        <v>+</v>
      </c>
      <c r="K22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9" spans="1:11" x14ac:dyDescent="0.25">
      <c r="A229">
        <v>531</v>
      </c>
      <c r="B229">
        <v>1</v>
      </c>
      <c r="C229" t="s">
        <v>155</v>
      </c>
      <c r="D229" t="s">
        <v>156</v>
      </c>
      <c r="E229" t="s">
        <v>13</v>
      </c>
      <c r="F229" t="s">
        <v>39</v>
      </c>
      <c r="G229" t="s">
        <v>13</v>
      </c>
      <c r="H229" t="s">
        <v>39</v>
      </c>
      <c r="I229" s="13" t="str">
        <f>IF(Data[[#This Row],[gen_c]]="","o",IF(Data[[#This Row],[gen_e]]=Data[[#This Row],[gen_c]],"+",IF(ISNUMBER(SEARCH(Data[[#This Row],[gen_e]],Data[[#This Row],[gen_c]])),"/","-")))</f>
        <v>+</v>
      </c>
      <c r="J229" s="13" t="str">
        <f>IF(Data[[#This Row],[sp_c]]="","o",IF(Data[[#This Row],[sp_e]]=Data[[#This Row],[sp_c]],"+",IF(ISNUMBER(SEARCH(Data[[#This Row],[sp_e]],Data[[#This Row],[sp_c]])),"/","-")))</f>
        <v>+</v>
      </c>
      <c r="K22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0" spans="1:11" x14ac:dyDescent="0.25">
      <c r="A230">
        <v>532</v>
      </c>
      <c r="B230">
        <v>1</v>
      </c>
      <c r="C230" t="s">
        <v>155</v>
      </c>
      <c r="D230" t="s">
        <v>156</v>
      </c>
      <c r="E230" t="s">
        <v>13</v>
      </c>
      <c r="F230" t="s">
        <v>39</v>
      </c>
      <c r="G230" t="s">
        <v>13</v>
      </c>
      <c r="H230" t="s">
        <v>39</v>
      </c>
      <c r="I230" s="13" t="str">
        <f>IF(Data[[#This Row],[gen_c]]="","o",IF(Data[[#This Row],[gen_e]]=Data[[#This Row],[gen_c]],"+",IF(ISNUMBER(SEARCH(Data[[#This Row],[gen_e]],Data[[#This Row],[gen_c]])),"/","-")))</f>
        <v>+</v>
      </c>
      <c r="J230" s="13" t="str">
        <f>IF(Data[[#This Row],[sp_c]]="","o",IF(Data[[#This Row],[sp_e]]=Data[[#This Row],[sp_c]],"+",IF(ISNUMBER(SEARCH(Data[[#This Row],[sp_e]],Data[[#This Row],[sp_c]])),"/","-")))</f>
        <v>+</v>
      </c>
      <c r="K23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1" spans="1:11" x14ac:dyDescent="0.25">
      <c r="A231">
        <v>508</v>
      </c>
      <c r="B231">
        <v>1</v>
      </c>
      <c r="C231" t="s">
        <v>155</v>
      </c>
      <c r="D231" t="s">
        <v>156</v>
      </c>
      <c r="E231" t="s">
        <v>13</v>
      </c>
      <c r="F231" t="s">
        <v>39</v>
      </c>
      <c r="G231" t="s">
        <v>13</v>
      </c>
      <c r="H231" t="s">
        <v>39</v>
      </c>
      <c r="I231" s="13" t="str">
        <f>IF(Data[[#This Row],[gen_c]]="","o",IF(Data[[#This Row],[gen_e]]=Data[[#This Row],[gen_c]],"+",IF(ISNUMBER(SEARCH(Data[[#This Row],[gen_e]],Data[[#This Row],[gen_c]])),"/","-")))</f>
        <v>+</v>
      </c>
      <c r="J231" s="13" t="str">
        <f>IF(Data[[#This Row],[sp_c]]="","o",IF(Data[[#This Row],[sp_e]]=Data[[#This Row],[sp_c]],"+",IF(ISNUMBER(SEARCH(Data[[#This Row],[sp_e]],Data[[#This Row],[sp_c]])),"/","-")))</f>
        <v>+</v>
      </c>
      <c r="K23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" spans="1:11" x14ac:dyDescent="0.25">
      <c r="A232">
        <v>509</v>
      </c>
      <c r="B232">
        <v>1</v>
      </c>
      <c r="C232" t="s">
        <v>155</v>
      </c>
      <c r="D232" t="s">
        <v>156</v>
      </c>
      <c r="E232" t="s">
        <v>13</v>
      </c>
      <c r="F232" t="s">
        <v>39</v>
      </c>
      <c r="G232" t="s">
        <v>13</v>
      </c>
      <c r="H232" t="s">
        <v>39</v>
      </c>
      <c r="I232" s="13" t="str">
        <f>IF(Data[[#This Row],[gen_c]]="","o",IF(Data[[#This Row],[gen_e]]=Data[[#This Row],[gen_c]],"+",IF(ISNUMBER(SEARCH(Data[[#This Row],[gen_e]],Data[[#This Row],[gen_c]])),"/","-")))</f>
        <v>+</v>
      </c>
      <c r="J232" s="13" t="str">
        <f>IF(Data[[#This Row],[sp_c]]="","o",IF(Data[[#This Row],[sp_e]]=Data[[#This Row],[sp_c]],"+",IF(ISNUMBER(SEARCH(Data[[#This Row],[sp_e]],Data[[#This Row],[sp_c]])),"/","-")))</f>
        <v>+</v>
      </c>
      <c r="K23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3" spans="1:11" x14ac:dyDescent="0.25">
      <c r="A233">
        <v>510</v>
      </c>
      <c r="B233">
        <v>1</v>
      </c>
      <c r="C233" t="s">
        <v>155</v>
      </c>
      <c r="D233" t="s">
        <v>156</v>
      </c>
      <c r="E233" t="s">
        <v>13</v>
      </c>
      <c r="F233" t="s">
        <v>39</v>
      </c>
      <c r="G233" t="s">
        <v>13</v>
      </c>
      <c r="H233" t="s">
        <v>39</v>
      </c>
      <c r="I233" s="13" t="str">
        <f>IF(Data[[#This Row],[gen_c]]="","o",IF(Data[[#This Row],[gen_e]]=Data[[#This Row],[gen_c]],"+",IF(ISNUMBER(SEARCH(Data[[#This Row],[gen_e]],Data[[#This Row],[gen_c]])),"/","-")))</f>
        <v>+</v>
      </c>
      <c r="J233" s="13" t="str">
        <f>IF(Data[[#This Row],[sp_c]]="","o",IF(Data[[#This Row],[sp_e]]=Data[[#This Row],[sp_c]],"+",IF(ISNUMBER(SEARCH(Data[[#This Row],[sp_e]],Data[[#This Row],[sp_c]])),"/","-")))</f>
        <v>+</v>
      </c>
      <c r="K23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" spans="1:11" x14ac:dyDescent="0.25">
      <c r="A234">
        <v>511</v>
      </c>
      <c r="B234">
        <v>1</v>
      </c>
      <c r="C234" t="s">
        <v>155</v>
      </c>
      <c r="D234" t="s">
        <v>156</v>
      </c>
      <c r="E234" t="s">
        <v>13</v>
      </c>
      <c r="F234" t="s">
        <v>39</v>
      </c>
      <c r="G234" t="s">
        <v>13</v>
      </c>
      <c r="H234" t="s">
        <v>39</v>
      </c>
      <c r="I234" s="13" t="str">
        <f>IF(Data[[#This Row],[gen_c]]="","o",IF(Data[[#This Row],[gen_e]]=Data[[#This Row],[gen_c]],"+",IF(ISNUMBER(SEARCH(Data[[#This Row],[gen_e]],Data[[#This Row],[gen_c]])),"/","-")))</f>
        <v>+</v>
      </c>
      <c r="J234" s="13" t="str">
        <f>IF(Data[[#This Row],[sp_c]]="","o",IF(Data[[#This Row],[sp_e]]=Data[[#This Row],[sp_c]],"+",IF(ISNUMBER(SEARCH(Data[[#This Row],[sp_e]],Data[[#This Row],[sp_c]])),"/","-")))</f>
        <v>+</v>
      </c>
      <c r="K23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" spans="1:11" x14ac:dyDescent="0.25">
      <c r="A235">
        <v>496</v>
      </c>
      <c r="B235">
        <v>0</v>
      </c>
      <c r="C235" t="s">
        <v>155</v>
      </c>
      <c r="D235" t="s">
        <v>157</v>
      </c>
      <c r="E235" t="s">
        <v>13</v>
      </c>
      <c r="F235" t="s">
        <v>39</v>
      </c>
      <c r="G235" t="s">
        <v>11</v>
      </c>
      <c r="H235" t="s">
        <v>39</v>
      </c>
      <c r="I235" s="13" t="str">
        <f>IF(Data[[#This Row],[gen_c]]="","o",IF(Data[[#This Row],[gen_e]]=Data[[#This Row],[gen_c]],"+",IF(ISNUMBER(SEARCH(Data[[#This Row],[gen_e]],Data[[#This Row],[gen_c]])),"/","-")))</f>
        <v>-</v>
      </c>
      <c r="J235" s="13" t="str">
        <f>IF(Data[[#This Row],[sp_c]]="","o",IF(Data[[#This Row],[sp_e]]=Data[[#This Row],[sp_c]],"+",IF(ISNUMBER(SEARCH(Data[[#This Row],[sp_e]],Data[[#This Row],[sp_c]])),"/","-")))</f>
        <v>+</v>
      </c>
      <c r="K23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36" spans="1:11" x14ac:dyDescent="0.25">
      <c r="A236">
        <v>491</v>
      </c>
      <c r="B236">
        <v>0</v>
      </c>
      <c r="C236" t="s">
        <v>155</v>
      </c>
      <c r="D236" t="s">
        <v>157</v>
      </c>
      <c r="E236" t="s">
        <v>13</v>
      </c>
      <c r="F236" t="s">
        <v>39</v>
      </c>
      <c r="H236" t="s">
        <v>39</v>
      </c>
      <c r="I236" s="13" t="str">
        <f>IF(Data[[#This Row],[gen_c]]="","o",IF(Data[[#This Row],[gen_e]]=Data[[#This Row],[gen_c]],"+",IF(ISNUMBER(SEARCH(Data[[#This Row],[gen_e]],Data[[#This Row],[gen_c]])),"/","-")))</f>
        <v>o</v>
      </c>
      <c r="J236" s="13" t="str">
        <f>IF(Data[[#This Row],[sp_c]]="","o",IF(Data[[#This Row],[sp_e]]=Data[[#This Row],[sp_c]],"+",IF(ISNUMBER(SEARCH(Data[[#This Row],[sp_e]],Data[[#This Row],[sp_c]])),"/","-")))</f>
        <v>+</v>
      </c>
      <c r="K23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7" spans="1:11" x14ac:dyDescent="0.25">
      <c r="A237">
        <v>492</v>
      </c>
      <c r="B237">
        <v>0</v>
      </c>
      <c r="C237" t="s">
        <v>155</v>
      </c>
      <c r="D237" t="s">
        <v>157</v>
      </c>
      <c r="E237" t="s">
        <v>13</v>
      </c>
      <c r="F237" t="s">
        <v>39</v>
      </c>
      <c r="H237" t="s">
        <v>39</v>
      </c>
      <c r="I237" s="13" t="str">
        <f>IF(Data[[#This Row],[gen_c]]="","o",IF(Data[[#This Row],[gen_e]]=Data[[#This Row],[gen_c]],"+",IF(ISNUMBER(SEARCH(Data[[#This Row],[gen_e]],Data[[#This Row],[gen_c]])),"/","-")))</f>
        <v>o</v>
      </c>
      <c r="J237" s="13" t="str">
        <f>IF(Data[[#This Row],[sp_c]]="","o",IF(Data[[#This Row],[sp_e]]=Data[[#This Row],[sp_c]],"+",IF(ISNUMBER(SEARCH(Data[[#This Row],[sp_e]],Data[[#This Row],[sp_c]])),"/","-")))</f>
        <v>+</v>
      </c>
      <c r="K23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8" spans="1:11" x14ac:dyDescent="0.25">
      <c r="A238">
        <v>503</v>
      </c>
      <c r="B238">
        <v>0</v>
      </c>
      <c r="C238" t="s">
        <v>155</v>
      </c>
      <c r="D238" t="s">
        <v>157</v>
      </c>
      <c r="E238" t="s">
        <v>13</v>
      </c>
      <c r="F238" t="s">
        <v>39</v>
      </c>
      <c r="H238" t="s">
        <v>39</v>
      </c>
      <c r="I238" s="13" t="str">
        <f>IF(Data[[#This Row],[gen_c]]="","o",IF(Data[[#This Row],[gen_e]]=Data[[#This Row],[gen_c]],"+",IF(ISNUMBER(SEARCH(Data[[#This Row],[gen_e]],Data[[#This Row],[gen_c]])),"/","-")))</f>
        <v>o</v>
      </c>
      <c r="J238" s="13" t="str">
        <f>IF(Data[[#This Row],[sp_c]]="","o",IF(Data[[#This Row],[sp_e]]=Data[[#This Row],[sp_c]],"+",IF(ISNUMBER(SEARCH(Data[[#This Row],[sp_e]],Data[[#This Row],[sp_c]])),"/","-")))</f>
        <v>+</v>
      </c>
      <c r="K23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9" spans="1:11" x14ac:dyDescent="0.25">
      <c r="A239">
        <v>530</v>
      </c>
      <c r="B239">
        <v>1</v>
      </c>
      <c r="C239" t="s">
        <v>155</v>
      </c>
      <c r="D239" t="s">
        <v>156</v>
      </c>
      <c r="E239" t="s">
        <v>13</v>
      </c>
      <c r="F239" t="s">
        <v>39</v>
      </c>
      <c r="H239" t="s">
        <v>39</v>
      </c>
      <c r="I239" s="13" t="str">
        <f>IF(Data[[#This Row],[gen_c]]="","o",IF(Data[[#This Row],[gen_e]]=Data[[#This Row],[gen_c]],"+",IF(ISNUMBER(SEARCH(Data[[#This Row],[gen_e]],Data[[#This Row],[gen_c]])),"/","-")))</f>
        <v>o</v>
      </c>
      <c r="J239" s="13" t="str">
        <f>IF(Data[[#This Row],[sp_c]]="","o",IF(Data[[#This Row],[sp_e]]=Data[[#This Row],[sp_c]],"+",IF(ISNUMBER(SEARCH(Data[[#This Row],[sp_e]],Data[[#This Row],[sp_c]])),"/","-")))</f>
        <v>+</v>
      </c>
      <c r="K23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0" spans="1:11" x14ac:dyDescent="0.25">
      <c r="A240">
        <v>528</v>
      </c>
      <c r="B240">
        <v>1</v>
      </c>
      <c r="C240" t="s">
        <v>155</v>
      </c>
      <c r="D240" t="s">
        <v>156</v>
      </c>
      <c r="E240" t="s">
        <v>13</v>
      </c>
      <c r="F240" t="s">
        <v>39</v>
      </c>
      <c r="H240" t="s">
        <v>39</v>
      </c>
      <c r="I240" s="13" t="str">
        <f>IF(Data[[#This Row],[gen_c]]="","o",IF(Data[[#This Row],[gen_e]]=Data[[#This Row],[gen_c]],"+",IF(ISNUMBER(SEARCH(Data[[#This Row],[gen_e]],Data[[#This Row],[gen_c]])),"/","-")))</f>
        <v>o</v>
      </c>
      <c r="J240" s="13" t="str">
        <f>IF(Data[[#This Row],[sp_c]]="","o",IF(Data[[#This Row],[sp_e]]=Data[[#This Row],[sp_c]],"+",IF(ISNUMBER(SEARCH(Data[[#This Row],[sp_e]],Data[[#This Row],[sp_c]])),"/","-")))</f>
        <v>+</v>
      </c>
      <c r="K24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1" spans="1:11" x14ac:dyDescent="0.25">
      <c r="A241">
        <v>102</v>
      </c>
      <c r="B241">
        <v>0</v>
      </c>
      <c r="C241" t="s">
        <v>155</v>
      </c>
      <c r="D241" t="s">
        <v>157</v>
      </c>
      <c r="E241" t="s">
        <v>11</v>
      </c>
      <c r="F241" t="s">
        <v>16</v>
      </c>
      <c r="G241" t="s">
        <v>11</v>
      </c>
      <c r="I241" s="13" t="str">
        <f>IF(Data[[#This Row],[gen_c]]="","o",IF(Data[[#This Row],[gen_e]]=Data[[#This Row],[gen_c]],"+",IF(ISNUMBER(SEARCH(Data[[#This Row],[gen_e]],Data[[#This Row],[gen_c]])),"/","-")))</f>
        <v>+</v>
      </c>
      <c r="J241" s="13" t="str">
        <f>IF(Data[[#This Row],[sp_c]]="","o",IF(Data[[#This Row],[sp_e]]=Data[[#This Row],[sp_c]],"+",IF(ISNUMBER(SEARCH(Data[[#This Row],[sp_e]],Data[[#This Row],[sp_c]])),"/","-")))</f>
        <v>o</v>
      </c>
      <c r="K24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42" spans="1:11" x14ac:dyDescent="0.25">
      <c r="A242">
        <v>103</v>
      </c>
      <c r="B242">
        <v>0</v>
      </c>
      <c r="C242" t="s">
        <v>155</v>
      </c>
      <c r="D242" t="s">
        <v>157</v>
      </c>
      <c r="E242" t="s">
        <v>11</v>
      </c>
      <c r="F242" t="s">
        <v>16</v>
      </c>
      <c r="G242" t="s">
        <v>11</v>
      </c>
      <c r="H242" t="s">
        <v>16</v>
      </c>
      <c r="I242" s="13" t="str">
        <f>IF(Data[[#This Row],[gen_c]]="","o",IF(Data[[#This Row],[gen_e]]=Data[[#This Row],[gen_c]],"+",IF(ISNUMBER(SEARCH(Data[[#This Row],[gen_e]],Data[[#This Row],[gen_c]])),"/","-")))</f>
        <v>+</v>
      </c>
      <c r="J242" s="13" t="str">
        <f>IF(Data[[#This Row],[sp_c]]="","o",IF(Data[[#This Row],[sp_e]]=Data[[#This Row],[sp_c]],"+",IF(ISNUMBER(SEARCH(Data[[#This Row],[sp_e]],Data[[#This Row],[sp_c]])),"/","-")))</f>
        <v>+</v>
      </c>
      <c r="K24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3" spans="1:11" x14ac:dyDescent="0.25">
      <c r="A243">
        <v>104</v>
      </c>
      <c r="B243">
        <v>0</v>
      </c>
      <c r="C243" t="s">
        <v>155</v>
      </c>
      <c r="D243" t="s">
        <v>157</v>
      </c>
      <c r="E243" t="s">
        <v>11</v>
      </c>
      <c r="F243" t="s">
        <v>16</v>
      </c>
      <c r="G243" t="s">
        <v>11</v>
      </c>
      <c r="I243" s="13" t="str">
        <f>IF(Data[[#This Row],[gen_c]]="","o",IF(Data[[#This Row],[gen_e]]=Data[[#This Row],[gen_c]],"+",IF(ISNUMBER(SEARCH(Data[[#This Row],[gen_e]],Data[[#This Row],[gen_c]])),"/","-")))</f>
        <v>+</v>
      </c>
      <c r="J243" s="13" t="str">
        <f>IF(Data[[#This Row],[sp_c]]="","o",IF(Data[[#This Row],[sp_e]]=Data[[#This Row],[sp_c]],"+",IF(ISNUMBER(SEARCH(Data[[#This Row],[sp_e]],Data[[#This Row],[sp_c]])),"/","-")))</f>
        <v>o</v>
      </c>
      <c r="K24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44" spans="1:11" x14ac:dyDescent="0.25">
      <c r="A244">
        <v>105</v>
      </c>
      <c r="B244">
        <v>0</v>
      </c>
      <c r="C244" t="s">
        <v>155</v>
      </c>
      <c r="D244" t="s">
        <v>157</v>
      </c>
      <c r="E244" t="s">
        <v>11</v>
      </c>
      <c r="F244" t="s">
        <v>16</v>
      </c>
      <c r="G244" t="s">
        <v>11</v>
      </c>
      <c r="H244" t="s">
        <v>16</v>
      </c>
      <c r="I244" s="13" t="str">
        <f>IF(Data[[#This Row],[gen_c]]="","o",IF(Data[[#This Row],[gen_e]]=Data[[#This Row],[gen_c]],"+",IF(ISNUMBER(SEARCH(Data[[#This Row],[gen_e]],Data[[#This Row],[gen_c]])),"/","-")))</f>
        <v>+</v>
      </c>
      <c r="J244" s="13" t="str">
        <f>IF(Data[[#This Row],[sp_c]]="","o",IF(Data[[#This Row],[sp_e]]=Data[[#This Row],[sp_c]],"+",IF(ISNUMBER(SEARCH(Data[[#This Row],[sp_e]],Data[[#This Row],[sp_c]])),"/","-")))</f>
        <v>+</v>
      </c>
      <c r="K24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" spans="1:11" x14ac:dyDescent="0.25">
      <c r="A245">
        <v>106</v>
      </c>
      <c r="B245">
        <v>0</v>
      </c>
      <c r="C245" t="s">
        <v>155</v>
      </c>
      <c r="D245" t="s">
        <v>157</v>
      </c>
      <c r="E245" t="s">
        <v>11</v>
      </c>
      <c r="F245" t="s">
        <v>16</v>
      </c>
      <c r="G245" t="s">
        <v>11</v>
      </c>
      <c r="H245" t="s">
        <v>16</v>
      </c>
      <c r="I245" s="13" t="str">
        <f>IF(Data[[#This Row],[gen_c]]="","o",IF(Data[[#This Row],[gen_e]]=Data[[#This Row],[gen_c]],"+",IF(ISNUMBER(SEARCH(Data[[#This Row],[gen_e]],Data[[#This Row],[gen_c]])),"/","-")))</f>
        <v>+</v>
      </c>
      <c r="J245" s="13" t="str">
        <f>IF(Data[[#This Row],[sp_c]]="","o",IF(Data[[#This Row],[sp_e]]=Data[[#This Row],[sp_c]],"+",IF(ISNUMBER(SEARCH(Data[[#This Row],[sp_e]],Data[[#This Row],[sp_c]])),"/","-")))</f>
        <v>+</v>
      </c>
      <c r="K24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6" spans="1:11" x14ac:dyDescent="0.25">
      <c r="A246">
        <v>107</v>
      </c>
      <c r="B246">
        <v>0</v>
      </c>
      <c r="C246" t="s">
        <v>155</v>
      </c>
      <c r="D246" t="s">
        <v>157</v>
      </c>
      <c r="E246" t="s">
        <v>11</v>
      </c>
      <c r="F246" t="s">
        <v>16</v>
      </c>
      <c r="G246" t="s">
        <v>11</v>
      </c>
      <c r="I246" s="13" t="str">
        <f>IF(Data[[#This Row],[gen_c]]="","o",IF(Data[[#This Row],[gen_e]]=Data[[#This Row],[gen_c]],"+",IF(ISNUMBER(SEARCH(Data[[#This Row],[gen_e]],Data[[#This Row],[gen_c]])),"/","-")))</f>
        <v>+</v>
      </c>
      <c r="J246" s="13" t="str">
        <f>IF(Data[[#This Row],[sp_c]]="","o",IF(Data[[#This Row],[sp_e]]=Data[[#This Row],[sp_c]],"+",IF(ISNUMBER(SEARCH(Data[[#This Row],[sp_e]],Data[[#This Row],[sp_c]])),"/","-")))</f>
        <v>o</v>
      </c>
      <c r="K24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47" spans="1:11" x14ac:dyDescent="0.25">
      <c r="A247">
        <v>108</v>
      </c>
      <c r="B247">
        <v>0</v>
      </c>
      <c r="C247" t="s">
        <v>155</v>
      </c>
      <c r="D247" t="s">
        <v>157</v>
      </c>
      <c r="E247" t="s">
        <v>11</v>
      </c>
      <c r="F247" t="s">
        <v>16</v>
      </c>
      <c r="G247" t="s">
        <v>11</v>
      </c>
      <c r="H247" t="s">
        <v>16</v>
      </c>
      <c r="I247" s="13" t="str">
        <f>IF(Data[[#This Row],[gen_c]]="","o",IF(Data[[#This Row],[gen_e]]=Data[[#This Row],[gen_c]],"+",IF(ISNUMBER(SEARCH(Data[[#This Row],[gen_e]],Data[[#This Row],[gen_c]])),"/","-")))</f>
        <v>+</v>
      </c>
      <c r="J247" s="13" t="str">
        <f>IF(Data[[#This Row],[sp_c]]="","o",IF(Data[[#This Row],[sp_e]]=Data[[#This Row],[sp_c]],"+",IF(ISNUMBER(SEARCH(Data[[#This Row],[sp_e]],Data[[#This Row],[sp_c]])),"/","-")))</f>
        <v>+</v>
      </c>
      <c r="K24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" spans="1:11" x14ac:dyDescent="0.25">
      <c r="A248">
        <v>109</v>
      </c>
      <c r="B248">
        <v>0</v>
      </c>
      <c r="C248" t="s">
        <v>155</v>
      </c>
      <c r="D248" t="s">
        <v>157</v>
      </c>
      <c r="E248" t="s">
        <v>11</v>
      </c>
      <c r="F248" t="s">
        <v>16</v>
      </c>
      <c r="G248" t="s">
        <v>11</v>
      </c>
      <c r="I248" s="13" t="str">
        <f>IF(Data[[#This Row],[gen_c]]="","o",IF(Data[[#This Row],[gen_e]]=Data[[#This Row],[gen_c]],"+",IF(ISNUMBER(SEARCH(Data[[#This Row],[gen_e]],Data[[#This Row],[gen_c]])),"/","-")))</f>
        <v>+</v>
      </c>
      <c r="J248" s="13" t="str">
        <f>IF(Data[[#This Row],[sp_c]]="","o",IF(Data[[#This Row],[sp_e]]=Data[[#This Row],[sp_c]],"+",IF(ISNUMBER(SEARCH(Data[[#This Row],[sp_e]],Data[[#This Row],[sp_c]])),"/","-")))</f>
        <v>o</v>
      </c>
      <c r="K24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49" spans="1:11" x14ac:dyDescent="0.25">
      <c r="A249">
        <v>110</v>
      </c>
      <c r="B249">
        <v>0</v>
      </c>
      <c r="C249" t="s">
        <v>155</v>
      </c>
      <c r="D249" t="s">
        <v>157</v>
      </c>
      <c r="E249" t="s">
        <v>11</v>
      </c>
      <c r="F249" t="s">
        <v>16</v>
      </c>
      <c r="G249" t="s">
        <v>11</v>
      </c>
      <c r="H249" t="s">
        <v>16</v>
      </c>
      <c r="I249" s="13" t="str">
        <f>IF(Data[[#This Row],[gen_c]]="","o",IF(Data[[#This Row],[gen_e]]=Data[[#This Row],[gen_c]],"+",IF(ISNUMBER(SEARCH(Data[[#This Row],[gen_e]],Data[[#This Row],[gen_c]])),"/","-")))</f>
        <v>+</v>
      </c>
      <c r="J249" s="13" t="str">
        <f>IF(Data[[#This Row],[sp_c]]="","o",IF(Data[[#This Row],[sp_e]]=Data[[#This Row],[sp_c]],"+",IF(ISNUMBER(SEARCH(Data[[#This Row],[sp_e]],Data[[#This Row],[sp_c]])),"/","-")))</f>
        <v>+</v>
      </c>
      <c r="K24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" spans="1:11" x14ac:dyDescent="0.25">
      <c r="A250">
        <v>111</v>
      </c>
      <c r="B250">
        <v>0</v>
      </c>
      <c r="C250" t="s">
        <v>155</v>
      </c>
      <c r="D250" t="s">
        <v>157</v>
      </c>
      <c r="E250" t="s">
        <v>11</v>
      </c>
      <c r="F250" t="s">
        <v>16</v>
      </c>
      <c r="G250" t="s">
        <v>11</v>
      </c>
      <c r="I250" s="13" t="str">
        <f>IF(Data[[#This Row],[gen_c]]="","o",IF(Data[[#This Row],[gen_e]]=Data[[#This Row],[gen_c]],"+",IF(ISNUMBER(SEARCH(Data[[#This Row],[gen_e]],Data[[#This Row],[gen_c]])),"/","-")))</f>
        <v>+</v>
      </c>
      <c r="J250" s="13" t="str">
        <f>IF(Data[[#This Row],[sp_c]]="","o",IF(Data[[#This Row],[sp_e]]=Data[[#This Row],[sp_c]],"+",IF(ISNUMBER(SEARCH(Data[[#This Row],[sp_e]],Data[[#This Row],[sp_c]])),"/","-")))</f>
        <v>o</v>
      </c>
      <c r="K25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1" spans="1:11" x14ac:dyDescent="0.25">
      <c r="A251">
        <v>112</v>
      </c>
      <c r="B251">
        <v>0</v>
      </c>
      <c r="C251" t="s">
        <v>155</v>
      </c>
      <c r="D251" t="s">
        <v>157</v>
      </c>
      <c r="E251" t="s">
        <v>11</v>
      </c>
      <c r="F251" t="s">
        <v>16</v>
      </c>
      <c r="G251" t="s">
        <v>11</v>
      </c>
      <c r="H251" t="s">
        <v>16</v>
      </c>
      <c r="I251" s="13" t="str">
        <f>IF(Data[[#This Row],[gen_c]]="","o",IF(Data[[#This Row],[gen_e]]=Data[[#This Row],[gen_c]],"+",IF(ISNUMBER(SEARCH(Data[[#This Row],[gen_e]],Data[[#This Row],[gen_c]])),"/","-")))</f>
        <v>+</v>
      </c>
      <c r="J251" s="13" t="str">
        <f>IF(Data[[#This Row],[sp_c]]="","o",IF(Data[[#This Row],[sp_e]]=Data[[#This Row],[sp_c]],"+",IF(ISNUMBER(SEARCH(Data[[#This Row],[sp_e]],Data[[#This Row],[sp_c]])),"/","-")))</f>
        <v>+</v>
      </c>
      <c r="K25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2" spans="1:11" x14ac:dyDescent="0.25">
      <c r="A252">
        <v>114</v>
      </c>
      <c r="B252">
        <v>0</v>
      </c>
      <c r="C252" t="s">
        <v>155</v>
      </c>
      <c r="D252" t="s">
        <v>157</v>
      </c>
      <c r="E252" t="s">
        <v>11</v>
      </c>
      <c r="F252" t="s">
        <v>16</v>
      </c>
      <c r="G252" t="s">
        <v>11</v>
      </c>
      <c r="H252" t="s">
        <v>16</v>
      </c>
      <c r="I252" s="13" t="str">
        <f>IF(Data[[#This Row],[gen_c]]="","o",IF(Data[[#This Row],[gen_e]]=Data[[#This Row],[gen_c]],"+",IF(ISNUMBER(SEARCH(Data[[#This Row],[gen_e]],Data[[#This Row],[gen_c]])),"/","-")))</f>
        <v>+</v>
      </c>
      <c r="J252" s="13" t="str">
        <f>IF(Data[[#This Row],[sp_c]]="","o",IF(Data[[#This Row],[sp_e]]=Data[[#This Row],[sp_c]],"+",IF(ISNUMBER(SEARCH(Data[[#This Row],[sp_e]],Data[[#This Row],[sp_c]])),"/","-")))</f>
        <v>+</v>
      </c>
      <c r="K25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3" spans="1:11" x14ac:dyDescent="0.25">
      <c r="A253">
        <v>115</v>
      </c>
      <c r="B253">
        <v>0</v>
      </c>
      <c r="C253" t="s">
        <v>155</v>
      </c>
      <c r="D253" t="s">
        <v>157</v>
      </c>
      <c r="E253" t="s">
        <v>11</v>
      </c>
      <c r="F253" t="s">
        <v>16</v>
      </c>
      <c r="G253" t="s">
        <v>11</v>
      </c>
      <c r="H253" t="s">
        <v>16</v>
      </c>
      <c r="I253" s="13" t="str">
        <f>IF(Data[[#This Row],[gen_c]]="","o",IF(Data[[#This Row],[gen_e]]=Data[[#This Row],[gen_c]],"+",IF(ISNUMBER(SEARCH(Data[[#This Row],[gen_e]],Data[[#This Row],[gen_c]])),"/","-")))</f>
        <v>+</v>
      </c>
      <c r="J253" s="13" t="str">
        <f>IF(Data[[#This Row],[sp_c]]="","o",IF(Data[[#This Row],[sp_e]]=Data[[#This Row],[sp_c]],"+",IF(ISNUMBER(SEARCH(Data[[#This Row],[sp_e]],Data[[#This Row],[sp_c]])),"/","-")))</f>
        <v>+</v>
      </c>
      <c r="K25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4" spans="1:11" x14ac:dyDescent="0.25">
      <c r="A254">
        <v>116</v>
      </c>
      <c r="B254">
        <v>0</v>
      </c>
      <c r="C254" t="s">
        <v>155</v>
      </c>
      <c r="D254" t="s">
        <v>157</v>
      </c>
      <c r="E254" t="s">
        <v>11</v>
      </c>
      <c r="F254" t="s">
        <v>16</v>
      </c>
      <c r="G254" t="s">
        <v>11</v>
      </c>
      <c r="H254" t="s">
        <v>16</v>
      </c>
      <c r="I254" s="13" t="str">
        <f>IF(Data[[#This Row],[gen_c]]="","o",IF(Data[[#This Row],[gen_e]]=Data[[#This Row],[gen_c]],"+",IF(ISNUMBER(SEARCH(Data[[#This Row],[gen_e]],Data[[#This Row],[gen_c]])),"/","-")))</f>
        <v>+</v>
      </c>
      <c r="J254" s="13" t="str">
        <f>IF(Data[[#This Row],[sp_c]]="","o",IF(Data[[#This Row],[sp_e]]=Data[[#This Row],[sp_c]],"+",IF(ISNUMBER(SEARCH(Data[[#This Row],[sp_e]],Data[[#This Row],[sp_c]])),"/","-")))</f>
        <v>+</v>
      </c>
      <c r="K25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" spans="1:11" x14ac:dyDescent="0.25">
      <c r="A255">
        <v>117</v>
      </c>
      <c r="B255">
        <v>0</v>
      </c>
      <c r="C255" t="s">
        <v>155</v>
      </c>
      <c r="D255" t="s">
        <v>157</v>
      </c>
      <c r="E255" t="s">
        <v>11</v>
      </c>
      <c r="F255" t="s">
        <v>16</v>
      </c>
      <c r="G255" t="s">
        <v>11</v>
      </c>
      <c r="H255" t="s">
        <v>16</v>
      </c>
      <c r="I255" s="13" t="str">
        <f>IF(Data[[#This Row],[gen_c]]="","o",IF(Data[[#This Row],[gen_e]]=Data[[#This Row],[gen_c]],"+",IF(ISNUMBER(SEARCH(Data[[#This Row],[gen_e]],Data[[#This Row],[gen_c]])),"/","-")))</f>
        <v>+</v>
      </c>
      <c r="J255" s="13" t="str">
        <f>IF(Data[[#This Row],[sp_c]]="","o",IF(Data[[#This Row],[sp_e]]=Data[[#This Row],[sp_c]],"+",IF(ISNUMBER(SEARCH(Data[[#This Row],[sp_e]],Data[[#This Row],[sp_c]])),"/","-")))</f>
        <v>+</v>
      </c>
      <c r="K25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" spans="1:11" x14ac:dyDescent="0.25">
      <c r="A256">
        <v>118</v>
      </c>
      <c r="B256">
        <v>0</v>
      </c>
      <c r="C256" t="s">
        <v>155</v>
      </c>
      <c r="D256" t="s">
        <v>157</v>
      </c>
      <c r="E256" t="s">
        <v>11</v>
      </c>
      <c r="F256" t="s">
        <v>16</v>
      </c>
      <c r="G256" t="s">
        <v>11</v>
      </c>
      <c r="H256" t="s">
        <v>16</v>
      </c>
      <c r="I256" s="13" t="str">
        <f>IF(Data[[#This Row],[gen_c]]="","o",IF(Data[[#This Row],[gen_e]]=Data[[#This Row],[gen_c]],"+",IF(ISNUMBER(SEARCH(Data[[#This Row],[gen_e]],Data[[#This Row],[gen_c]])),"/","-")))</f>
        <v>+</v>
      </c>
      <c r="J256" s="13" t="str">
        <f>IF(Data[[#This Row],[sp_c]]="","o",IF(Data[[#This Row],[sp_e]]=Data[[#This Row],[sp_c]],"+",IF(ISNUMBER(SEARCH(Data[[#This Row],[sp_e]],Data[[#This Row],[sp_c]])),"/","-")))</f>
        <v>+</v>
      </c>
      <c r="K25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" spans="1:11" x14ac:dyDescent="0.25">
      <c r="A257">
        <v>119</v>
      </c>
      <c r="B257">
        <v>0</v>
      </c>
      <c r="C257" t="s">
        <v>155</v>
      </c>
      <c r="D257" t="s">
        <v>157</v>
      </c>
      <c r="E257" t="s">
        <v>11</v>
      </c>
      <c r="F257" t="s">
        <v>16</v>
      </c>
      <c r="G257" t="s">
        <v>11</v>
      </c>
      <c r="H257" t="s">
        <v>16</v>
      </c>
      <c r="I257" s="13" t="str">
        <f>IF(Data[[#This Row],[gen_c]]="","o",IF(Data[[#This Row],[gen_e]]=Data[[#This Row],[gen_c]],"+",IF(ISNUMBER(SEARCH(Data[[#This Row],[gen_e]],Data[[#This Row],[gen_c]])),"/","-")))</f>
        <v>+</v>
      </c>
      <c r="J257" s="13" t="str">
        <f>IF(Data[[#This Row],[sp_c]]="","o",IF(Data[[#This Row],[sp_e]]=Data[[#This Row],[sp_c]],"+",IF(ISNUMBER(SEARCH(Data[[#This Row],[sp_e]],Data[[#This Row],[sp_c]])),"/","-")))</f>
        <v>+</v>
      </c>
      <c r="K25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" spans="1:11" x14ac:dyDescent="0.25">
      <c r="A258">
        <v>120</v>
      </c>
      <c r="B258">
        <v>0</v>
      </c>
      <c r="C258" t="s">
        <v>155</v>
      </c>
      <c r="D258" t="s">
        <v>157</v>
      </c>
      <c r="E258" t="s">
        <v>11</v>
      </c>
      <c r="F258" t="s">
        <v>16</v>
      </c>
      <c r="G258" t="s">
        <v>11</v>
      </c>
      <c r="H258" t="s">
        <v>16</v>
      </c>
      <c r="I258" s="13" t="str">
        <f>IF(Data[[#This Row],[gen_c]]="","o",IF(Data[[#This Row],[gen_e]]=Data[[#This Row],[gen_c]],"+",IF(ISNUMBER(SEARCH(Data[[#This Row],[gen_e]],Data[[#This Row],[gen_c]])),"/","-")))</f>
        <v>+</v>
      </c>
      <c r="J258" s="13" t="str">
        <f>IF(Data[[#This Row],[sp_c]]="","o",IF(Data[[#This Row],[sp_e]]=Data[[#This Row],[sp_c]],"+",IF(ISNUMBER(SEARCH(Data[[#This Row],[sp_e]],Data[[#This Row],[sp_c]])),"/","-")))</f>
        <v>+</v>
      </c>
      <c r="K25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9" spans="1:11" x14ac:dyDescent="0.25">
      <c r="A259">
        <v>121</v>
      </c>
      <c r="B259">
        <v>0</v>
      </c>
      <c r="C259" t="s">
        <v>155</v>
      </c>
      <c r="D259" t="s">
        <v>157</v>
      </c>
      <c r="E259" t="s">
        <v>11</v>
      </c>
      <c r="F259" t="s">
        <v>16</v>
      </c>
      <c r="G259" t="s">
        <v>11</v>
      </c>
      <c r="H259" t="s">
        <v>16</v>
      </c>
      <c r="I259" s="13" t="str">
        <f>IF(Data[[#This Row],[gen_c]]="","o",IF(Data[[#This Row],[gen_e]]=Data[[#This Row],[gen_c]],"+",IF(ISNUMBER(SEARCH(Data[[#This Row],[gen_e]],Data[[#This Row],[gen_c]])),"/","-")))</f>
        <v>+</v>
      </c>
      <c r="J259" s="13" t="str">
        <f>IF(Data[[#This Row],[sp_c]]="","o",IF(Data[[#This Row],[sp_e]]=Data[[#This Row],[sp_c]],"+",IF(ISNUMBER(SEARCH(Data[[#This Row],[sp_e]],Data[[#This Row],[sp_c]])),"/","-")))</f>
        <v>+</v>
      </c>
      <c r="K25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" spans="1:11" x14ac:dyDescent="0.25">
      <c r="A260">
        <v>122</v>
      </c>
      <c r="B260">
        <v>0</v>
      </c>
      <c r="C260" t="s">
        <v>155</v>
      </c>
      <c r="D260" t="s">
        <v>157</v>
      </c>
      <c r="E260" t="s">
        <v>11</v>
      </c>
      <c r="F260" t="s">
        <v>16</v>
      </c>
      <c r="G260" t="s">
        <v>11</v>
      </c>
      <c r="H260" t="s">
        <v>16</v>
      </c>
      <c r="I260" s="13" t="str">
        <f>IF(Data[[#This Row],[gen_c]]="","o",IF(Data[[#This Row],[gen_e]]=Data[[#This Row],[gen_c]],"+",IF(ISNUMBER(SEARCH(Data[[#This Row],[gen_e]],Data[[#This Row],[gen_c]])),"/","-")))</f>
        <v>+</v>
      </c>
      <c r="J260" s="13" t="str">
        <f>IF(Data[[#This Row],[sp_c]]="","o",IF(Data[[#This Row],[sp_e]]=Data[[#This Row],[sp_c]],"+",IF(ISNUMBER(SEARCH(Data[[#This Row],[sp_e]],Data[[#This Row],[sp_c]])),"/","-")))</f>
        <v>+</v>
      </c>
      <c r="K26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1" spans="1:11" x14ac:dyDescent="0.25">
      <c r="A261">
        <v>123</v>
      </c>
      <c r="B261">
        <v>0</v>
      </c>
      <c r="C261" t="s">
        <v>155</v>
      </c>
      <c r="D261" t="s">
        <v>157</v>
      </c>
      <c r="E261" t="s">
        <v>11</v>
      </c>
      <c r="F261" t="s">
        <v>16</v>
      </c>
      <c r="G261" t="s">
        <v>11</v>
      </c>
      <c r="H261" t="s">
        <v>16</v>
      </c>
      <c r="I261" s="13" t="str">
        <f>IF(Data[[#This Row],[gen_c]]="","o",IF(Data[[#This Row],[gen_e]]=Data[[#This Row],[gen_c]],"+",IF(ISNUMBER(SEARCH(Data[[#This Row],[gen_e]],Data[[#This Row],[gen_c]])),"/","-")))</f>
        <v>+</v>
      </c>
      <c r="J261" s="13" t="str">
        <f>IF(Data[[#This Row],[sp_c]]="","o",IF(Data[[#This Row],[sp_e]]=Data[[#This Row],[sp_c]],"+",IF(ISNUMBER(SEARCH(Data[[#This Row],[sp_e]],Data[[#This Row],[sp_c]])),"/","-")))</f>
        <v>+</v>
      </c>
      <c r="K26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2" spans="1:11" x14ac:dyDescent="0.25">
      <c r="A262">
        <v>124</v>
      </c>
      <c r="B262">
        <v>1</v>
      </c>
      <c r="C262" t="s">
        <v>155</v>
      </c>
      <c r="D262" t="s">
        <v>156</v>
      </c>
      <c r="E262" t="s">
        <v>11</v>
      </c>
      <c r="F262" t="s">
        <v>16</v>
      </c>
      <c r="G262" t="s">
        <v>11</v>
      </c>
      <c r="H262" t="s">
        <v>16</v>
      </c>
      <c r="I262" s="13" t="str">
        <f>IF(Data[[#This Row],[gen_c]]="","o",IF(Data[[#This Row],[gen_e]]=Data[[#This Row],[gen_c]],"+",IF(ISNUMBER(SEARCH(Data[[#This Row],[gen_e]],Data[[#This Row],[gen_c]])),"/","-")))</f>
        <v>+</v>
      </c>
      <c r="J262" s="13" t="str">
        <f>IF(Data[[#This Row],[sp_c]]="","o",IF(Data[[#This Row],[sp_e]]=Data[[#This Row],[sp_c]],"+",IF(ISNUMBER(SEARCH(Data[[#This Row],[sp_e]],Data[[#This Row],[sp_c]])),"/","-")))</f>
        <v>+</v>
      </c>
      <c r="K26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3" spans="1:11" x14ac:dyDescent="0.25">
      <c r="A263">
        <v>125</v>
      </c>
      <c r="B263">
        <v>1</v>
      </c>
      <c r="C263" t="s">
        <v>155</v>
      </c>
      <c r="D263" t="s">
        <v>156</v>
      </c>
      <c r="E263" t="s">
        <v>11</v>
      </c>
      <c r="F263" t="s">
        <v>16</v>
      </c>
      <c r="G263" t="s">
        <v>11</v>
      </c>
      <c r="H263" t="s">
        <v>16</v>
      </c>
      <c r="I263" s="13" t="str">
        <f>IF(Data[[#This Row],[gen_c]]="","o",IF(Data[[#This Row],[gen_e]]=Data[[#This Row],[gen_c]],"+",IF(ISNUMBER(SEARCH(Data[[#This Row],[gen_e]],Data[[#This Row],[gen_c]])),"/","-")))</f>
        <v>+</v>
      </c>
      <c r="J263" s="13" t="str">
        <f>IF(Data[[#This Row],[sp_c]]="","o",IF(Data[[#This Row],[sp_e]]=Data[[#This Row],[sp_c]],"+",IF(ISNUMBER(SEARCH(Data[[#This Row],[sp_e]],Data[[#This Row],[sp_c]])),"/","-")))</f>
        <v>+</v>
      </c>
      <c r="K26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4" spans="1:11" x14ac:dyDescent="0.25">
      <c r="A264">
        <v>126</v>
      </c>
      <c r="B264">
        <v>1</v>
      </c>
      <c r="C264" t="s">
        <v>155</v>
      </c>
      <c r="D264" t="s">
        <v>156</v>
      </c>
      <c r="E264" t="s">
        <v>11</v>
      </c>
      <c r="F264" t="s">
        <v>16</v>
      </c>
      <c r="G264" t="s">
        <v>11</v>
      </c>
      <c r="H264" t="s">
        <v>16</v>
      </c>
      <c r="I264" s="13" t="str">
        <f>IF(Data[[#This Row],[gen_c]]="","o",IF(Data[[#This Row],[gen_e]]=Data[[#This Row],[gen_c]],"+",IF(ISNUMBER(SEARCH(Data[[#This Row],[gen_e]],Data[[#This Row],[gen_c]])),"/","-")))</f>
        <v>+</v>
      </c>
      <c r="J264" s="13" t="str">
        <f>IF(Data[[#This Row],[sp_c]]="","o",IF(Data[[#This Row],[sp_e]]=Data[[#This Row],[sp_c]],"+",IF(ISNUMBER(SEARCH(Data[[#This Row],[sp_e]],Data[[#This Row],[sp_c]])),"/","-")))</f>
        <v>+</v>
      </c>
      <c r="K26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5" spans="1:11" x14ac:dyDescent="0.25">
      <c r="A265">
        <v>127</v>
      </c>
      <c r="B265">
        <v>1</v>
      </c>
      <c r="C265" t="s">
        <v>155</v>
      </c>
      <c r="D265" t="s">
        <v>156</v>
      </c>
      <c r="E265" t="s">
        <v>11</v>
      </c>
      <c r="F265" t="s">
        <v>16</v>
      </c>
      <c r="G265" t="s">
        <v>11</v>
      </c>
      <c r="H265" t="s">
        <v>16</v>
      </c>
      <c r="I265" s="13" t="str">
        <f>IF(Data[[#This Row],[gen_c]]="","o",IF(Data[[#This Row],[gen_e]]=Data[[#This Row],[gen_c]],"+",IF(ISNUMBER(SEARCH(Data[[#This Row],[gen_e]],Data[[#This Row],[gen_c]])),"/","-")))</f>
        <v>+</v>
      </c>
      <c r="J265" s="13" t="str">
        <f>IF(Data[[#This Row],[sp_c]]="","o",IF(Data[[#This Row],[sp_e]]=Data[[#This Row],[sp_c]],"+",IF(ISNUMBER(SEARCH(Data[[#This Row],[sp_e]],Data[[#This Row],[sp_c]])),"/","-")))</f>
        <v>+</v>
      </c>
      <c r="K26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" spans="1:11" x14ac:dyDescent="0.25">
      <c r="A266">
        <v>128</v>
      </c>
      <c r="B266">
        <v>1</v>
      </c>
      <c r="C266" t="s">
        <v>155</v>
      </c>
      <c r="D266" t="s">
        <v>156</v>
      </c>
      <c r="E266" t="s">
        <v>11</v>
      </c>
      <c r="F266" t="s">
        <v>16</v>
      </c>
      <c r="G266" t="s">
        <v>11</v>
      </c>
      <c r="H266" t="s">
        <v>16</v>
      </c>
      <c r="I266" s="13" t="str">
        <f>IF(Data[[#This Row],[gen_c]]="","o",IF(Data[[#This Row],[gen_e]]=Data[[#This Row],[gen_c]],"+",IF(ISNUMBER(SEARCH(Data[[#This Row],[gen_e]],Data[[#This Row],[gen_c]])),"/","-")))</f>
        <v>+</v>
      </c>
      <c r="J266" s="13" t="str">
        <f>IF(Data[[#This Row],[sp_c]]="","o",IF(Data[[#This Row],[sp_e]]=Data[[#This Row],[sp_c]],"+",IF(ISNUMBER(SEARCH(Data[[#This Row],[sp_e]],Data[[#This Row],[sp_c]])),"/","-")))</f>
        <v>+</v>
      </c>
      <c r="K26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" spans="1:11" x14ac:dyDescent="0.25">
      <c r="A267">
        <v>129</v>
      </c>
      <c r="B267">
        <v>1</v>
      </c>
      <c r="C267" t="s">
        <v>155</v>
      </c>
      <c r="D267" t="s">
        <v>156</v>
      </c>
      <c r="E267" t="s">
        <v>11</v>
      </c>
      <c r="F267" t="s">
        <v>16</v>
      </c>
      <c r="G267" t="s">
        <v>11</v>
      </c>
      <c r="H267" t="s">
        <v>16</v>
      </c>
      <c r="I267" s="13" t="str">
        <f>IF(Data[[#This Row],[gen_c]]="","o",IF(Data[[#This Row],[gen_e]]=Data[[#This Row],[gen_c]],"+",IF(ISNUMBER(SEARCH(Data[[#This Row],[gen_e]],Data[[#This Row],[gen_c]])),"/","-")))</f>
        <v>+</v>
      </c>
      <c r="J267" s="13" t="str">
        <f>IF(Data[[#This Row],[sp_c]]="","o",IF(Data[[#This Row],[sp_e]]=Data[[#This Row],[sp_c]],"+",IF(ISNUMBER(SEARCH(Data[[#This Row],[sp_e]],Data[[#This Row],[sp_c]])),"/","-")))</f>
        <v>+</v>
      </c>
      <c r="K26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8" spans="1:11" x14ac:dyDescent="0.25">
      <c r="A268">
        <v>130</v>
      </c>
      <c r="B268">
        <v>1</v>
      </c>
      <c r="C268" t="s">
        <v>155</v>
      </c>
      <c r="D268" t="s">
        <v>156</v>
      </c>
      <c r="E268" t="s">
        <v>11</v>
      </c>
      <c r="F268" t="s">
        <v>16</v>
      </c>
      <c r="G268" t="s">
        <v>11</v>
      </c>
      <c r="H268" t="s">
        <v>16</v>
      </c>
      <c r="I268" s="13" t="str">
        <f>IF(Data[[#This Row],[gen_c]]="","o",IF(Data[[#This Row],[gen_e]]=Data[[#This Row],[gen_c]],"+",IF(ISNUMBER(SEARCH(Data[[#This Row],[gen_e]],Data[[#This Row],[gen_c]])),"/","-")))</f>
        <v>+</v>
      </c>
      <c r="J268" s="13" t="str">
        <f>IF(Data[[#This Row],[sp_c]]="","o",IF(Data[[#This Row],[sp_e]]=Data[[#This Row],[sp_c]],"+",IF(ISNUMBER(SEARCH(Data[[#This Row],[sp_e]],Data[[#This Row],[sp_c]])),"/","-")))</f>
        <v>+</v>
      </c>
      <c r="K26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9" spans="1:11" x14ac:dyDescent="0.25">
      <c r="A269">
        <v>131</v>
      </c>
      <c r="B269">
        <v>1</v>
      </c>
      <c r="C269" t="s">
        <v>155</v>
      </c>
      <c r="D269" t="s">
        <v>156</v>
      </c>
      <c r="E269" t="s">
        <v>11</v>
      </c>
      <c r="F269" t="s">
        <v>16</v>
      </c>
      <c r="G269" t="s">
        <v>11</v>
      </c>
      <c r="H269" t="s">
        <v>16</v>
      </c>
      <c r="I269" s="13" t="str">
        <f>IF(Data[[#This Row],[gen_c]]="","o",IF(Data[[#This Row],[gen_e]]=Data[[#This Row],[gen_c]],"+",IF(ISNUMBER(SEARCH(Data[[#This Row],[gen_e]],Data[[#This Row],[gen_c]])),"/","-")))</f>
        <v>+</v>
      </c>
      <c r="J269" s="13" t="str">
        <f>IF(Data[[#This Row],[sp_c]]="","o",IF(Data[[#This Row],[sp_e]]=Data[[#This Row],[sp_c]],"+",IF(ISNUMBER(SEARCH(Data[[#This Row],[sp_e]],Data[[#This Row],[sp_c]])),"/","-")))</f>
        <v>+</v>
      </c>
      <c r="K26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0" spans="1:11" x14ac:dyDescent="0.25">
      <c r="A270">
        <v>132</v>
      </c>
      <c r="B270">
        <v>1</v>
      </c>
      <c r="C270" t="s">
        <v>155</v>
      </c>
      <c r="D270" t="s">
        <v>156</v>
      </c>
      <c r="E270" t="s">
        <v>11</v>
      </c>
      <c r="F270" t="s">
        <v>16</v>
      </c>
      <c r="G270" t="s">
        <v>11</v>
      </c>
      <c r="H270" t="s">
        <v>16</v>
      </c>
      <c r="I270" s="13" t="str">
        <f>IF(Data[[#This Row],[gen_c]]="","o",IF(Data[[#This Row],[gen_e]]=Data[[#This Row],[gen_c]],"+",IF(ISNUMBER(SEARCH(Data[[#This Row],[gen_e]],Data[[#This Row],[gen_c]])),"/","-")))</f>
        <v>+</v>
      </c>
      <c r="J270" s="13" t="str">
        <f>IF(Data[[#This Row],[sp_c]]="","o",IF(Data[[#This Row],[sp_e]]=Data[[#This Row],[sp_c]],"+",IF(ISNUMBER(SEARCH(Data[[#This Row],[sp_e]],Data[[#This Row],[sp_c]])),"/","-")))</f>
        <v>+</v>
      </c>
      <c r="K27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1" spans="1:11" x14ac:dyDescent="0.25">
      <c r="A271">
        <v>133</v>
      </c>
      <c r="B271">
        <v>1</v>
      </c>
      <c r="C271" t="s">
        <v>155</v>
      </c>
      <c r="D271" t="s">
        <v>156</v>
      </c>
      <c r="E271" t="s">
        <v>11</v>
      </c>
      <c r="F271" t="s">
        <v>16</v>
      </c>
      <c r="G271" t="s">
        <v>11</v>
      </c>
      <c r="H271" t="s">
        <v>16</v>
      </c>
      <c r="I271" s="13" t="str">
        <f>IF(Data[[#This Row],[gen_c]]="","o",IF(Data[[#This Row],[gen_e]]=Data[[#This Row],[gen_c]],"+",IF(ISNUMBER(SEARCH(Data[[#This Row],[gen_e]],Data[[#This Row],[gen_c]])),"/","-")))</f>
        <v>+</v>
      </c>
      <c r="J271" s="13" t="str">
        <f>IF(Data[[#This Row],[sp_c]]="","o",IF(Data[[#This Row],[sp_e]]=Data[[#This Row],[sp_c]],"+",IF(ISNUMBER(SEARCH(Data[[#This Row],[sp_e]],Data[[#This Row],[sp_c]])),"/","-")))</f>
        <v>+</v>
      </c>
      <c r="K27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2" spans="1:11" x14ac:dyDescent="0.25">
      <c r="A272">
        <v>134</v>
      </c>
      <c r="B272">
        <v>1</v>
      </c>
      <c r="C272" t="s">
        <v>155</v>
      </c>
      <c r="D272" t="s">
        <v>156</v>
      </c>
      <c r="E272" t="s">
        <v>11</v>
      </c>
      <c r="F272" t="s">
        <v>16</v>
      </c>
      <c r="G272" t="s">
        <v>11</v>
      </c>
      <c r="H272" t="s">
        <v>16</v>
      </c>
      <c r="I272" s="13" t="str">
        <f>IF(Data[[#This Row],[gen_c]]="","o",IF(Data[[#This Row],[gen_e]]=Data[[#This Row],[gen_c]],"+",IF(ISNUMBER(SEARCH(Data[[#This Row],[gen_e]],Data[[#This Row],[gen_c]])),"/","-")))</f>
        <v>+</v>
      </c>
      <c r="J272" s="13" t="str">
        <f>IF(Data[[#This Row],[sp_c]]="","o",IF(Data[[#This Row],[sp_e]]=Data[[#This Row],[sp_c]],"+",IF(ISNUMBER(SEARCH(Data[[#This Row],[sp_e]],Data[[#This Row],[sp_c]])),"/","-")))</f>
        <v>+</v>
      </c>
      <c r="K27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3" spans="1:11" x14ac:dyDescent="0.25">
      <c r="A273">
        <v>135</v>
      </c>
      <c r="B273">
        <v>1</v>
      </c>
      <c r="C273" t="s">
        <v>155</v>
      </c>
      <c r="D273" t="s">
        <v>156</v>
      </c>
      <c r="E273" t="s">
        <v>11</v>
      </c>
      <c r="F273" t="s">
        <v>16</v>
      </c>
      <c r="G273" t="s">
        <v>11</v>
      </c>
      <c r="H273" t="s">
        <v>16</v>
      </c>
      <c r="I273" s="13" t="str">
        <f>IF(Data[[#This Row],[gen_c]]="","o",IF(Data[[#This Row],[gen_e]]=Data[[#This Row],[gen_c]],"+",IF(ISNUMBER(SEARCH(Data[[#This Row],[gen_e]],Data[[#This Row],[gen_c]])),"/","-")))</f>
        <v>+</v>
      </c>
      <c r="J273" s="13" t="str">
        <f>IF(Data[[#This Row],[sp_c]]="","o",IF(Data[[#This Row],[sp_e]]=Data[[#This Row],[sp_c]],"+",IF(ISNUMBER(SEARCH(Data[[#This Row],[sp_e]],Data[[#This Row],[sp_c]])),"/","-")))</f>
        <v>+</v>
      </c>
      <c r="K27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4" spans="1:11" x14ac:dyDescent="0.25">
      <c r="A274">
        <v>136</v>
      </c>
      <c r="B274">
        <v>1</v>
      </c>
      <c r="C274" t="s">
        <v>155</v>
      </c>
      <c r="D274" t="s">
        <v>156</v>
      </c>
      <c r="E274" t="s">
        <v>11</v>
      </c>
      <c r="F274" t="s">
        <v>16</v>
      </c>
      <c r="G274" t="s">
        <v>11</v>
      </c>
      <c r="H274" t="s">
        <v>16</v>
      </c>
      <c r="I274" s="13" t="str">
        <f>IF(Data[[#This Row],[gen_c]]="","o",IF(Data[[#This Row],[gen_e]]=Data[[#This Row],[gen_c]],"+",IF(ISNUMBER(SEARCH(Data[[#This Row],[gen_e]],Data[[#This Row],[gen_c]])),"/","-")))</f>
        <v>+</v>
      </c>
      <c r="J274" s="13" t="str">
        <f>IF(Data[[#This Row],[sp_c]]="","o",IF(Data[[#This Row],[sp_e]]=Data[[#This Row],[sp_c]],"+",IF(ISNUMBER(SEARCH(Data[[#This Row],[sp_e]],Data[[#This Row],[sp_c]])),"/","-")))</f>
        <v>+</v>
      </c>
      <c r="K27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5" spans="1:11" x14ac:dyDescent="0.25">
      <c r="A275">
        <v>137</v>
      </c>
      <c r="B275">
        <v>1</v>
      </c>
      <c r="C275" t="s">
        <v>155</v>
      </c>
      <c r="D275" t="s">
        <v>156</v>
      </c>
      <c r="E275" t="s">
        <v>11</v>
      </c>
      <c r="F275" t="s">
        <v>16</v>
      </c>
      <c r="G275" t="s">
        <v>11</v>
      </c>
      <c r="H275" t="s">
        <v>16</v>
      </c>
      <c r="I275" s="13" t="str">
        <f>IF(Data[[#This Row],[gen_c]]="","o",IF(Data[[#This Row],[gen_e]]=Data[[#This Row],[gen_c]],"+",IF(ISNUMBER(SEARCH(Data[[#This Row],[gen_e]],Data[[#This Row],[gen_c]])),"/","-")))</f>
        <v>+</v>
      </c>
      <c r="J275" s="13" t="str">
        <f>IF(Data[[#This Row],[sp_c]]="","o",IF(Data[[#This Row],[sp_e]]=Data[[#This Row],[sp_c]],"+",IF(ISNUMBER(SEARCH(Data[[#This Row],[sp_e]],Data[[#This Row],[sp_c]])),"/","-")))</f>
        <v>+</v>
      </c>
      <c r="K27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6" spans="1:11" x14ac:dyDescent="0.25">
      <c r="A276">
        <v>138</v>
      </c>
      <c r="B276">
        <v>1</v>
      </c>
      <c r="C276" t="s">
        <v>155</v>
      </c>
      <c r="D276" t="s">
        <v>156</v>
      </c>
      <c r="E276" t="s">
        <v>11</v>
      </c>
      <c r="F276" t="s">
        <v>16</v>
      </c>
      <c r="G276" t="s">
        <v>11</v>
      </c>
      <c r="H276" t="s">
        <v>16</v>
      </c>
      <c r="I276" s="13" t="str">
        <f>IF(Data[[#This Row],[gen_c]]="","o",IF(Data[[#This Row],[gen_e]]=Data[[#This Row],[gen_c]],"+",IF(ISNUMBER(SEARCH(Data[[#This Row],[gen_e]],Data[[#This Row],[gen_c]])),"/","-")))</f>
        <v>+</v>
      </c>
      <c r="J276" s="13" t="str">
        <f>IF(Data[[#This Row],[sp_c]]="","o",IF(Data[[#This Row],[sp_e]]=Data[[#This Row],[sp_c]],"+",IF(ISNUMBER(SEARCH(Data[[#This Row],[sp_e]],Data[[#This Row],[sp_c]])),"/","-")))</f>
        <v>+</v>
      </c>
      <c r="K27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7" spans="1:11" x14ac:dyDescent="0.25">
      <c r="A277">
        <v>139</v>
      </c>
      <c r="B277">
        <v>1</v>
      </c>
      <c r="C277" t="s">
        <v>155</v>
      </c>
      <c r="D277" t="s">
        <v>156</v>
      </c>
      <c r="E277" t="s">
        <v>11</v>
      </c>
      <c r="F277" t="s">
        <v>16</v>
      </c>
      <c r="G277" t="s">
        <v>11</v>
      </c>
      <c r="H277" t="s">
        <v>16</v>
      </c>
      <c r="I277" s="13" t="str">
        <f>IF(Data[[#This Row],[gen_c]]="","o",IF(Data[[#This Row],[gen_e]]=Data[[#This Row],[gen_c]],"+",IF(ISNUMBER(SEARCH(Data[[#This Row],[gen_e]],Data[[#This Row],[gen_c]])),"/","-")))</f>
        <v>+</v>
      </c>
      <c r="J277" s="13" t="str">
        <f>IF(Data[[#This Row],[sp_c]]="","o",IF(Data[[#This Row],[sp_e]]=Data[[#This Row],[sp_c]],"+",IF(ISNUMBER(SEARCH(Data[[#This Row],[sp_e]],Data[[#This Row],[sp_c]])),"/","-")))</f>
        <v>+</v>
      </c>
      <c r="K27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8" spans="1:11" x14ac:dyDescent="0.25">
      <c r="A278">
        <v>140</v>
      </c>
      <c r="B278">
        <v>1</v>
      </c>
      <c r="C278" t="s">
        <v>155</v>
      </c>
      <c r="D278" t="s">
        <v>156</v>
      </c>
      <c r="E278" t="s">
        <v>11</v>
      </c>
      <c r="F278" t="s">
        <v>16</v>
      </c>
      <c r="G278" t="s">
        <v>11</v>
      </c>
      <c r="H278" t="s">
        <v>16</v>
      </c>
      <c r="I278" s="13" t="str">
        <f>IF(Data[[#This Row],[gen_c]]="","o",IF(Data[[#This Row],[gen_e]]=Data[[#This Row],[gen_c]],"+",IF(ISNUMBER(SEARCH(Data[[#This Row],[gen_e]],Data[[#This Row],[gen_c]])),"/","-")))</f>
        <v>+</v>
      </c>
      <c r="J278" s="13" t="str">
        <f>IF(Data[[#This Row],[sp_c]]="","o",IF(Data[[#This Row],[sp_e]]=Data[[#This Row],[sp_c]],"+",IF(ISNUMBER(SEARCH(Data[[#This Row],[sp_e]],Data[[#This Row],[sp_c]])),"/","-")))</f>
        <v>+</v>
      </c>
      <c r="K27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9" spans="1:11" x14ac:dyDescent="0.25">
      <c r="A279">
        <v>141</v>
      </c>
      <c r="B279">
        <v>1</v>
      </c>
      <c r="C279" t="s">
        <v>155</v>
      </c>
      <c r="D279" t="s">
        <v>156</v>
      </c>
      <c r="E279" t="s">
        <v>11</v>
      </c>
      <c r="F279" t="s">
        <v>16</v>
      </c>
      <c r="G279" t="s">
        <v>11</v>
      </c>
      <c r="H279" t="s">
        <v>16</v>
      </c>
      <c r="I279" s="13" t="str">
        <f>IF(Data[[#This Row],[gen_c]]="","o",IF(Data[[#This Row],[gen_e]]=Data[[#This Row],[gen_c]],"+",IF(ISNUMBER(SEARCH(Data[[#This Row],[gen_e]],Data[[#This Row],[gen_c]])),"/","-")))</f>
        <v>+</v>
      </c>
      <c r="J279" s="13" t="str">
        <f>IF(Data[[#This Row],[sp_c]]="","o",IF(Data[[#This Row],[sp_e]]=Data[[#This Row],[sp_c]],"+",IF(ISNUMBER(SEARCH(Data[[#This Row],[sp_e]],Data[[#This Row],[sp_c]])),"/","-")))</f>
        <v>+</v>
      </c>
      <c r="K27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80" spans="1:11" x14ac:dyDescent="0.25">
      <c r="A280">
        <v>142</v>
      </c>
      <c r="B280">
        <v>1</v>
      </c>
      <c r="C280" t="s">
        <v>155</v>
      </c>
      <c r="D280" t="s">
        <v>156</v>
      </c>
      <c r="E280" t="s">
        <v>11</v>
      </c>
      <c r="F280" t="s">
        <v>16</v>
      </c>
      <c r="G280" t="s">
        <v>11</v>
      </c>
      <c r="H280" t="s">
        <v>16</v>
      </c>
      <c r="I280" s="13" t="str">
        <f>IF(Data[[#This Row],[gen_c]]="","o",IF(Data[[#This Row],[gen_e]]=Data[[#This Row],[gen_c]],"+",IF(ISNUMBER(SEARCH(Data[[#This Row],[gen_e]],Data[[#This Row],[gen_c]])),"/","-")))</f>
        <v>+</v>
      </c>
      <c r="J280" s="13" t="str">
        <f>IF(Data[[#This Row],[sp_c]]="","o",IF(Data[[#This Row],[sp_e]]=Data[[#This Row],[sp_c]],"+",IF(ISNUMBER(SEARCH(Data[[#This Row],[sp_e]],Data[[#This Row],[sp_c]])),"/","-")))</f>
        <v>+</v>
      </c>
      <c r="K28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81" spans="1:11" x14ac:dyDescent="0.25">
      <c r="A281">
        <v>143</v>
      </c>
      <c r="B281">
        <v>1</v>
      </c>
      <c r="C281" t="s">
        <v>155</v>
      </c>
      <c r="D281" t="s">
        <v>156</v>
      </c>
      <c r="E281" t="s">
        <v>11</v>
      </c>
      <c r="F281" t="s">
        <v>16</v>
      </c>
      <c r="G281" t="s">
        <v>11</v>
      </c>
      <c r="H281" t="s">
        <v>16</v>
      </c>
      <c r="I281" s="13" t="str">
        <f>IF(Data[[#This Row],[gen_c]]="","o",IF(Data[[#This Row],[gen_e]]=Data[[#This Row],[gen_c]],"+",IF(ISNUMBER(SEARCH(Data[[#This Row],[gen_e]],Data[[#This Row],[gen_c]])),"/","-")))</f>
        <v>+</v>
      </c>
      <c r="J281" s="13" t="str">
        <f>IF(Data[[#This Row],[sp_c]]="","o",IF(Data[[#This Row],[sp_e]]=Data[[#This Row],[sp_c]],"+",IF(ISNUMBER(SEARCH(Data[[#This Row],[sp_e]],Data[[#This Row],[sp_c]])),"/","-")))</f>
        <v>+</v>
      </c>
      <c r="K28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82" spans="1:11" x14ac:dyDescent="0.25">
      <c r="A282">
        <v>144</v>
      </c>
      <c r="B282">
        <v>1</v>
      </c>
      <c r="C282" t="s">
        <v>155</v>
      </c>
      <c r="D282" t="s">
        <v>156</v>
      </c>
      <c r="E282" t="s">
        <v>11</v>
      </c>
      <c r="F282" t="s">
        <v>16</v>
      </c>
      <c r="G282" t="s">
        <v>11</v>
      </c>
      <c r="H282" t="s">
        <v>16</v>
      </c>
      <c r="I282" s="13" t="str">
        <f>IF(Data[[#This Row],[gen_c]]="","o",IF(Data[[#This Row],[gen_e]]=Data[[#This Row],[gen_c]],"+",IF(ISNUMBER(SEARCH(Data[[#This Row],[gen_e]],Data[[#This Row],[gen_c]])),"/","-")))</f>
        <v>+</v>
      </c>
      <c r="J282" s="13" t="str">
        <f>IF(Data[[#This Row],[sp_c]]="","o",IF(Data[[#This Row],[sp_e]]=Data[[#This Row],[sp_c]],"+",IF(ISNUMBER(SEARCH(Data[[#This Row],[sp_e]],Data[[#This Row],[sp_c]])),"/","-")))</f>
        <v>+</v>
      </c>
      <c r="K28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83" spans="1:11" x14ac:dyDescent="0.25">
      <c r="A283">
        <v>113</v>
      </c>
      <c r="B283">
        <v>0</v>
      </c>
      <c r="C283" t="s">
        <v>155</v>
      </c>
      <c r="D283" t="s">
        <v>157</v>
      </c>
      <c r="E283" t="s">
        <v>11</v>
      </c>
      <c r="F283" t="s">
        <v>16</v>
      </c>
      <c r="H283" t="s">
        <v>16</v>
      </c>
      <c r="I283" s="13" t="str">
        <f>IF(Data[[#This Row],[gen_c]]="","o",IF(Data[[#This Row],[gen_e]]=Data[[#This Row],[gen_c]],"+",IF(ISNUMBER(SEARCH(Data[[#This Row],[gen_e]],Data[[#This Row],[gen_c]])),"/","-")))</f>
        <v>o</v>
      </c>
      <c r="J283" s="13" t="str">
        <f>IF(Data[[#This Row],[sp_c]]="","o",IF(Data[[#This Row],[sp_e]]=Data[[#This Row],[sp_c]],"+",IF(ISNUMBER(SEARCH(Data[[#This Row],[sp_e]],Data[[#This Row],[sp_c]])),"/","-")))</f>
        <v>+</v>
      </c>
      <c r="K28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84" spans="1:11" x14ac:dyDescent="0.25">
      <c r="A284">
        <v>409</v>
      </c>
      <c r="B284">
        <v>0</v>
      </c>
      <c r="C284" t="s">
        <v>155</v>
      </c>
      <c r="D284" t="s">
        <v>157</v>
      </c>
      <c r="E284" t="s">
        <v>13</v>
      </c>
      <c r="F284" t="s">
        <v>36</v>
      </c>
      <c r="G284" t="s">
        <v>13</v>
      </c>
      <c r="H284" t="s">
        <v>36</v>
      </c>
      <c r="I284" s="13" t="str">
        <f>IF(Data[[#This Row],[gen_c]]="","o",IF(Data[[#This Row],[gen_e]]=Data[[#This Row],[gen_c]],"+",IF(ISNUMBER(SEARCH(Data[[#This Row],[gen_e]],Data[[#This Row],[gen_c]])),"/","-")))</f>
        <v>+</v>
      </c>
      <c r="J284" s="13" t="str">
        <f>IF(Data[[#This Row],[sp_c]]="","o",IF(Data[[#This Row],[sp_e]]=Data[[#This Row],[sp_c]],"+",IF(ISNUMBER(SEARCH(Data[[#This Row],[sp_e]],Data[[#This Row],[sp_c]])),"/","-")))</f>
        <v>+</v>
      </c>
      <c r="K28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85" spans="1:11" x14ac:dyDescent="0.25">
      <c r="A285">
        <v>410</v>
      </c>
      <c r="B285">
        <v>0</v>
      </c>
      <c r="C285" t="s">
        <v>155</v>
      </c>
      <c r="D285" t="s">
        <v>157</v>
      </c>
      <c r="E285" t="s">
        <v>13</v>
      </c>
      <c r="F285" t="s">
        <v>36</v>
      </c>
      <c r="G285" t="s">
        <v>13</v>
      </c>
      <c r="H285" t="s">
        <v>36</v>
      </c>
      <c r="I285" s="13" t="str">
        <f>IF(Data[[#This Row],[gen_c]]="","o",IF(Data[[#This Row],[gen_e]]=Data[[#This Row],[gen_c]],"+",IF(ISNUMBER(SEARCH(Data[[#This Row],[gen_e]],Data[[#This Row],[gen_c]])),"/","-")))</f>
        <v>+</v>
      </c>
      <c r="J285" s="13" t="str">
        <f>IF(Data[[#This Row],[sp_c]]="","o",IF(Data[[#This Row],[sp_e]]=Data[[#This Row],[sp_c]],"+",IF(ISNUMBER(SEARCH(Data[[#This Row],[sp_e]],Data[[#This Row],[sp_c]])),"/","-")))</f>
        <v>+</v>
      </c>
      <c r="K28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86" spans="1:11" x14ac:dyDescent="0.25">
      <c r="A286">
        <v>411</v>
      </c>
      <c r="B286">
        <v>0</v>
      </c>
      <c r="C286" t="s">
        <v>155</v>
      </c>
      <c r="D286" t="s">
        <v>157</v>
      </c>
      <c r="E286" t="s">
        <v>13</v>
      </c>
      <c r="F286" t="s">
        <v>36</v>
      </c>
      <c r="G286" t="s">
        <v>13</v>
      </c>
      <c r="H286" t="s">
        <v>36</v>
      </c>
      <c r="I286" s="13" t="str">
        <f>IF(Data[[#This Row],[gen_c]]="","o",IF(Data[[#This Row],[gen_e]]=Data[[#This Row],[gen_c]],"+",IF(ISNUMBER(SEARCH(Data[[#This Row],[gen_e]],Data[[#This Row],[gen_c]])),"/","-")))</f>
        <v>+</v>
      </c>
      <c r="J286" s="13" t="str">
        <f>IF(Data[[#This Row],[sp_c]]="","o",IF(Data[[#This Row],[sp_e]]=Data[[#This Row],[sp_c]],"+",IF(ISNUMBER(SEARCH(Data[[#This Row],[sp_e]],Data[[#This Row],[sp_c]])),"/","-")))</f>
        <v>+</v>
      </c>
      <c r="K28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87" spans="1:11" x14ac:dyDescent="0.25">
      <c r="A287">
        <v>412</v>
      </c>
      <c r="B287">
        <v>0</v>
      </c>
      <c r="C287" t="s">
        <v>155</v>
      </c>
      <c r="D287" t="s">
        <v>157</v>
      </c>
      <c r="E287" t="s">
        <v>13</v>
      </c>
      <c r="F287" t="s">
        <v>36</v>
      </c>
      <c r="G287" t="s">
        <v>13</v>
      </c>
      <c r="I287" s="13" t="str">
        <f>IF(Data[[#This Row],[gen_c]]="","o",IF(Data[[#This Row],[gen_e]]=Data[[#This Row],[gen_c]],"+",IF(ISNUMBER(SEARCH(Data[[#This Row],[gen_e]],Data[[#This Row],[gen_c]])),"/","-")))</f>
        <v>+</v>
      </c>
      <c r="J287" s="13" t="str">
        <f>IF(Data[[#This Row],[sp_c]]="","o",IF(Data[[#This Row],[sp_e]]=Data[[#This Row],[sp_c]],"+",IF(ISNUMBER(SEARCH(Data[[#This Row],[sp_e]],Data[[#This Row],[sp_c]])),"/","-")))</f>
        <v>o</v>
      </c>
      <c r="K28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88" spans="1:11" x14ac:dyDescent="0.25">
      <c r="A288">
        <v>413</v>
      </c>
      <c r="B288">
        <v>0</v>
      </c>
      <c r="C288" t="s">
        <v>155</v>
      </c>
      <c r="D288" t="s">
        <v>157</v>
      </c>
      <c r="E288" t="s">
        <v>13</v>
      </c>
      <c r="F288" t="s">
        <v>36</v>
      </c>
      <c r="G288" t="s">
        <v>13</v>
      </c>
      <c r="H288" t="s">
        <v>36</v>
      </c>
      <c r="I288" s="13" t="str">
        <f>IF(Data[[#This Row],[gen_c]]="","o",IF(Data[[#This Row],[gen_e]]=Data[[#This Row],[gen_c]],"+",IF(ISNUMBER(SEARCH(Data[[#This Row],[gen_e]],Data[[#This Row],[gen_c]])),"/","-")))</f>
        <v>+</v>
      </c>
      <c r="J288" s="13" t="str">
        <f>IF(Data[[#This Row],[sp_c]]="","o",IF(Data[[#This Row],[sp_e]]=Data[[#This Row],[sp_c]],"+",IF(ISNUMBER(SEARCH(Data[[#This Row],[sp_e]],Data[[#This Row],[sp_c]])),"/","-")))</f>
        <v>+</v>
      </c>
      <c r="K28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89" spans="1:11" x14ac:dyDescent="0.25">
      <c r="A289">
        <v>414</v>
      </c>
      <c r="B289">
        <v>0</v>
      </c>
      <c r="C289" t="s">
        <v>155</v>
      </c>
      <c r="D289" t="s">
        <v>157</v>
      </c>
      <c r="E289" t="s">
        <v>13</v>
      </c>
      <c r="F289" t="s">
        <v>36</v>
      </c>
      <c r="G289" t="s">
        <v>13</v>
      </c>
      <c r="H289" t="s">
        <v>36</v>
      </c>
      <c r="I289" s="13" t="str">
        <f>IF(Data[[#This Row],[gen_c]]="","o",IF(Data[[#This Row],[gen_e]]=Data[[#This Row],[gen_c]],"+",IF(ISNUMBER(SEARCH(Data[[#This Row],[gen_e]],Data[[#This Row],[gen_c]])),"/","-")))</f>
        <v>+</v>
      </c>
      <c r="J289" s="13" t="str">
        <f>IF(Data[[#This Row],[sp_c]]="","o",IF(Data[[#This Row],[sp_e]]=Data[[#This Row],[sp_c]],"+",IF(ISNUMBER(SEARCH(Data[[#This Row],[sp_e]],Data[[#This Row],[sp_c]])),"/","-")))</f>
        <v>+</v>
      </c>
      <c r="K28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90" spans="1:11" x14ac:dyDescent="0.25">
      <c r="A290">
        <v>415</v>
      </c>
      <c r="B290">
        <v>0</v>
      </c>
      <c r="C290" t="s">
        <v>155</v>
      </c>
      <c r="D290" t="s">
        <v>157</v>
      </c>
      <c r="E290" t="s">
        <v>13</v>
      </c>
      <c r="F290" t="s">
        <v>36</v>
      </c>
      <c r="G290" t="s">
        <v>13</v>
      </c>
      <c r="H290" t="s">
        <v>36</v>
      </c>
      <c r="I290" s="13" t="str">
        <f>IF(Data[[#This Row],[gen_c]]="","o",IF(Data[[#This Row],[gen_e]]=Data[[#This Row],[gen_c]],"+",IF(ISNUMBER(SEARCH(Data[[#This Row],[gen_e]],Data[[#This Row],[gen_c]])),"/","-")))</f>
        <v>+</v>
      </c>
      <c r="J290" s="13" t="str">
        <f>IF(Data[[#This Row],[sp_c]]="","o",IF(Data[[#This Row],[sp_e]]=Data[[#This Row],[sp_c]],"+",IF(ISNUMBER(SEARCH(Data[[#This Row],[sp_e]],Data[[#This Row],[sp_c]])),"/","-")))</f>
        <v>+</v>
      </c>
      <c r="K29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91" spans="1:11" x14ac:dyDescent="0.25">
      <c r="A291">
        <v>416</v>
      </c>
      <c r="B291">
        <v>0</v>
      </c>
      <c r="C291" t="s">
        <v>155</v>
      </c>
      <c r="D291" t="s">
        <v>157</v>
      </c>
      <c r="E291" t="s">
        <v>13</v>
      </c>
      <c r="F291" t="s">
        <v>36</v>
      </c>
      <c r="G291" t="s">
        <v>13</v>
      </c>
      <c r="H291" t="s">
        <v>36</v>
      </c>
      <c r="I291" s="13" t="str">
        <f>IF(Data[[#This Row],[gen_c]]="","o",IF(Data[[#This Row],[gen_e]]=Data[[#This Row],[gen_c]],"+",IF(ISNUMBER(SEARCH(Data[[#This Row],[gen_e]],Data[[#This Row],[gen_c]])),"/","-")))</f>
        <v>+</v>
      </c>
      <c r="J291" s="13" t="str">
        <f>IF(Data[[#This Row],[sp_c]]="","o",IF(Data[[#This Row],[sp_e]]=Data[[#This Row],[sp_c]],"+",IF(ISNUMBER(SEARCH(Data[[#This Row],[sp_e]],Data[[#This Row],[sp_c]])),"/","-")))</f>
        <v>+</v>
      </c>
      <c r="K29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92" spans="1:11" x14ac:dyDescent="0.25">
      <c r="A292">
        <v>417</v>
      </c>
      <c r="B292">
        <v>0</v>
      </c>
      <c r="C292" t="s">
        <v>155</v>
      </c>
      <c r="D292" t="s">
        <v>157</v>
      </c>
      <c r="E292" t="s">
        <v>13</v>
      </c>
      <c r="F292" t="s">
        <v>36</v>
      </c>
      <c r="G292" t="s">
        <v>13</v>
      </c>
      <c r="H292" t="s">
        <v>36</v>
      </c>
      <c r="I292" s="13" t="str">
        <f>IF(Data[[#This Row],[gen_c]]="","o",IF(Data[[#This Row],[gen_e]]=Data[[#This Row],[gen_c]],"+",IF(ISNUMBER(SEARCH(Data[[#This Row],[gen_e]],Data[[#This Row],[gen_c]])),"/","-")))</f>
        <v>+</v>
      </c>
      <c r="J292" s="13" t="str">
        <f>IF(Data[[#This Row],[sp_c]]="","o",IF(Data[[#This Row],[sp_e]]=Data[[#This Row],[sp_c]],"+",IF(ISNUMBER(SEARCH(Data[[#This Row],[sp_e]],Data[[#This Row],[sp_c]])),"/","-")))</f>
        <v>+</v>
      </c>
      <c r="K29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93" spans="1:11" x14ac:dyDescent="0.25">
      <c r="A293">
        <v>418</v>
      </c>
      <c r="B293">
        <v>0</v>
      </c>
      <c r="C293" t="s">
        <v>155</v>
      </c>
      <c r="D293" t="s">
        <v>157</v>
      </c>
      <c r="E293" t="s">
        <v>13</v>
      </c>
      <c r="F293" t="s">
        <v>36</v>
      </c>
      <c r="G293" t="s">
        <v>13</v>
      </c>
      <c r="H293" t="s">
        <v>36</v>
      </c>
      <c r="I293" s="13" t="str">
        <f>IF(Data[[#This Row],[gen_c]]="","o",IF(Data[[#This Row],[gen_e]]=Data[[#This Row],[gen_c]],"+",IF(ISNUMBER(SEARCH(Data[[#This Row],[gen_e]],Data[[#This Row],[gen_c]])),"/","-")))</f>
        <v>+</v>
      </c>
      <c r="J293" s="13" t="str">
        <f>IF(Data[[#This Row],[sp_c]]="","o",IF(Data[[#This Row],[sp_e]]=Data[[#This Row],[sp_c]],"+",IF(ISNUMBER(SEARCH(Data[[#This Row],[sp_e]],Data[[#This Row],[sp_c]])),"/","-")))</f>
        <v>+</v>
      </c>
      <c r="K29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94" spans="1:11" x14ac:dyDescent="0.25">
      <c r="A294">
        <v>419</v>
      </c>
      <c r="B294">
        <v>0</v>
      </c>
      <c r="C294" t="s">
        <v>155</v>
      </c>
      <c r="D294" t="s">
        <v>157</v>
      </c>
      <c r="E294" t="s">
        <v>13</v>
      </c>
      <c r="F294" t="s">
        <v>36</v>
      </c>
      <c r="G294" t="s">
        <v>13</v>
      </c>
      <c r="I294" s="13" t="str">
        <f>IF(Data[[#This Row],[gen_c]]="","o",IF(Data[[#This Row],[gen_e]]=Data[[#This Row],[gen_c]],"+",IF(ISNUMBER(SEARCH(Data[[#This Row],[gen_e]],Data[[#This Row],[gen_c]])),"/","-")))</f>
        <v>+</v>
      </c>
      <c r="J294" s="13" t="str">
        <f>IF(Data[[#This Row],[sp_c]]="","o",IF(Data[[#This Row],[sp_e]]=Data[[#This Row],[sp_c]],"+",IF(ISNUMBER(SEARCH(Data[[#This Row],[sp_e]],Data[[#This Row],[sp_c]])),"/","-")))</f>
        <v>o</v>
      </c>
      <c r="K29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95" spans="1:11" x14ac:dyDescent="0.25">
      <c r="A295">
        <v>420</v>
      </c>
      <c r="B295">
        <v>0</v>
      </c>
      <c r="C295" t="s">
        <v>155</v>
      </c>
      <c r="D295" t="s">
        <v>157</v>
      </c>
      <c r="E295" t="s">
        <v>13</v>
      </c>
      <c r="F295" t="s">
        <v>36</v>
      </c>
      <c r="G295" t="s">
        <v>13</v>
      </c>
      <c r="H295" t="s">
        <v>36</v>
      </c>
      <c r="I295" s="13" t="str">
        <f>IF(Data[[#This Row],[gen_c]]="","o",IF(Data[[#This Row],[gen_e]]=Data[[#This Row],[gen_c]],"+",IF(ISNUMBER(SEARCH(Data[[#This Row],[gen_e]],Data[[#This Row],[gen_c]])),"/","-")))</f>
        <v>+</v>
      </c>
      <c r="J295" s="13" t="str">
        <f>IF(Data[[#This Row],[sp_c]]="","o",IF(Data[[#This Row],[sp_e]]=Data[[#This Row],[sp_c]],"+",IF(ISNUMBER(SEARCH(Data[[#This Row],[sp_e]],Data[[#This Row],[sp_c]])),"/","-")))</f>
        <v>+</v>
      </c>
      <c r="K29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96" spans="1:11" x14ac:dyDescent="0.25">
      <c r="A296">
        <v>421</v>
      </c>
      <c r="B296">
        <v>0</v>
      </c>
      <c r="C296" t="s">
        <v>155</v>
      </c>
      <c r="D296" t="s">
        <v>157</v>
      </c>
      <c r="E296" t="s">
        <v>13</v>
      </c>
      <c r="F296" t="s">
        <v>36</v>
      </c>
      <c r="G296" t="s">
        <v>13</v>
      </c>
      <c r="H296" t="s">
        <v>36</v>
      </c>
      <c r="I296" s="13" t="str">
        <f>IF(Data[[#This Row],[gen_c]]="","o",IF(Data[[#This Row],[gen_e]]=Data[[#This Row],[gen_c]],"+",IF(ISNUMBER(SEARCH(Data[[#This Row],[gen_e]],Data[[#This Row],[gen_c]])),"/","-")))</f>
        <v>+</v>
      </c>
      <c r="J296" s="13" t="str">
        <f>IF(Data[[#This Row],[sp_c]]="","o",IF(Data[[#This Row],[sp_e]]=Data[[#This Row],[sp_c]],"+",IF(ISNUMBER(SEARCH(Data[[#This Row],[sp_e]],Data[[#This Row],[sp_c]])),"/","-")))</f>
        <v>+</v>
      </c>
      <c r="K29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97" spans="1:11" x14ac:dyDescent="0.25">
      <c r="A297">
        <v>422</v>
      </c>
      <c r="B297">
        <v>0</v>
      </c>
      <c r="C297" t="s">
        <v>155</v>
      </c>
      <c r="D297" t="s">
        <v>157</v>
      </c>
      <c r="E297" t="s">
        <v>13</v>
      </c>
      <c r="F297" t="s">
        <v>36</v>
      </c>
      <c r="G297" t="s">
        <v>13</v>
      </c>
      <c r="H297" t="s">
        <v>36</v>
      </c>
      <c r="I297" s="13" t="str">
        <f>IF(Data[[#This Row],[gen_c]]="","o",IF(Data[[#This Row],[gen_e]]=Data[[#This Row],[gen_c]],"+",IF(ISNUMBER(SEARCH(Data[[#This Row],[gen_e]],Data[[#This Row],[gen_c]])),"/","-")))</f>
        <v>+</v>
      </c>
      <c r="J297" s="13" t="str">
        <f>IF(Data[[#This Row],[sp_c]]="","o",IF(Data[[#This Row],[sp_e]]=Data[[#This Row],[sp_c]],"+",IF(ISNUMBER(SEARCH(Data[[#This Row],[sp_e]],Data[[#This Row],[sp_c]])),"/","-")))</f>
        <v>+</v>
      </c>
      <c r="K29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98" spans="1:11" x14ac:dyDescent="0.25">
      <c r="A298">
        <v>423</v>
      </c>
      <c r="B298">
        <v>0</v>
      </c>
      <c r="C298" t="s">
        <v>155</v>
      </c>
      <c r="D298" t="s">
        <v>157</v>
      </c>
      <c r="E298" t="s">
        <v>13</v>
      </c>
      <c r="F298" t="s">
        <v>36</v>
      </c>
      <c r="G298" t="s">
        <v>13</v>
      </c>
      <c r="I298" s="13" t="str">
        <f>IF(Data[[#This Row],[gen_c]]="","o",IF(Data[[#This Row],[gen_e]]=Data[[#This Row],[gen_c]],"+",IF(ISNUMBER(SEARCH(Data[[#This Row],[gen_e]],Data[[#This Row],[gen_c]])),"/","-")))</f>
        <v>+</v>
      </c>
      <c r="J298" s="13" t="str">
        <f>IF(Data[[#This Row],[sp_c]]="","o",IF(Data[[#This Row],[sp_e]]=Data[[#This Row],[sp_c]],"+",IF(ISNUMBER(SEARCH(Data[[#This Row],[sp_e]],Data[[#This Row],[sp_c]])),"/","-")))</f>
        <v>o</v>
      </c>
      <c r="K29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99" spans="1:11" x14ac:dyDescent="0.25">
      <c r="A299">
        <v>424</v>
      </c>
      <c r="B299">
        <v>0</v>
      </c>
      <c r="C299" t="s">
        <v>155</v>
      </c>
      <c r="D299" t="s">
        <v>157</v>
      </c>
      <c r="E299" t="s">
        <v>13</v>
      </c>
      <c r="F299" t="s">
        <v>36</v>
      </c>
      <c r="G299" t="s">
        <v>13</v>
      </c>
      <c r="H299" t="s">
        <v>36</v>
      </c>
      <c r="I299" s="13" t="str">
        <f>IF(Data[[#This Row],[gen_c]]="","o",IF(Data[[#This Row],[gen_e]]=Data[[#This Row],[gen_c]],"+",IF(ISNUMBER(SEARCH(Data[[#This Row],[gen_e]],Data[[#This Row],[gen_c]])),"/","-")))</f>
        <v>+</v>
      </c>
      <c r="J299" s="13" t="str">
        <f>IF(Data[[#This Row],[sp_c]]="","o",IF(Data[[#This Row],[sp_e]]=Data[[#This Row],[sp_c]],"+",IF(ISNUMBER(SEARCH(Data[[#This Row],[sp_e]],Data[[#This Row],[sp_c]])),"/","-")))</f>
        <v>+</v>
      </c>
      <c r="K29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00" spans="1:11" x14ac:dyDescent="0.25">
      <c r="A300">
        <v>425</v>
      </c>
      <c r="B300">
        <v>0</v>
      </c>
      <c r="C300" t="s">
        <v>155</v>
      </c>
      <c r="D300" t="s">
        <v>157</v>
      </c>
      <c r="E300" t="s">
        <v>13</v>
      </c>
      <c r="F300" t="s">
        <v>36</v>
      </c>
      <c r="G300" t="s">
        <v>13</v>
      </c>
      <c r="H300" t="s">
        <v>36</v>
      </c>
      <c r="I300" s="13" t="str">
        <f>IF(Data[[#This Row],[gen_c]]="","o",IF(Data[[#This Row],[gen_e]]=Data[[#This Row],[gen_c]],"+",IF(ISNUMBER(SEARCH(Data[[#This Row],[gen_e]],Data[[#This Row],[gen_c]])),"/","-")))</f>
        <v>+</v>
      </c>
      <c r="J300" s="13" t="str">
        <f>IF(Data[[#This Row],[sp_c]]="","o",IF(Data[[#This Row],[sp_e]]=Data[[#This Row],[sp_c]],"+",IF(ISNUMBER(SEARCH(Data[[#This Row],[sp_e]],Data[[#This Row],[sp_c]])),"/","-")))</f>
        <v>+</v>
      </c>
      <c r="K30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01" spans="1:11" x14ac:dyDescent="0.25">
      <c r="A301">
        <v>426</v>
      </c>
      <c r="B301">
        <v>0</v>
      </c>
      <c r="C301" t="s">
        <v>155</v>
      </c>
      <c r="D301" t="s">
        <v>157</v>
      </c>
      <c r="E301" t="s">
        <v>13</v>
      </c>
      <c r="F301" t="s">
        <v>36</v>
      </c>
      <c r="G301" t="s">
        <v>13</v>
      </c>
      <c r="H301" t="s">
        <v>36</v>
      </c>
      <c r="I301" s="13" t="str">
        <f>IF(Data[[#This Row],[gen_c]]="","o",IF(Data[[#This Row],[gen_e]]=Data[[#This Row],[gen_c]],"+",IF(ISNUMBER(SEARCH(Data[[#This Row],[gen_e]],Data[[#This Row],[gen_c]])),"/","-")))</f>
        <v>+</v>
      </c>
      <c r="J301" s="13" t="str">
        <f>IF(Data[[#This Row],[sp_c]]="","o",IF(Data[[#This Row],[sp_e]]=Data[[#This Row],[sp_c]],"+",IF(ISNUMBER(SEARCH(Data[[#This Row],[sp_e]],Data[[#This Row],[sp_c]])),"/","-")))</f>
        <v>+</v>
      </c>
      <c r="K30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02" spans="1:11" x14ac:dyDescent="0.25">
      <c r="A302">
        <v>427</v>
      </c>
      <c r="B302">
        <v>0</v>
      </c>
      <c r="C302" t="s">
        <v>155</v>
      </c>
      <c r="D302" t="s">
        <v>157</v>
      </c>
      <c r="E302" t="s">
        <v>13</v>
      </c>
      <c r="F302" t="s">
        <v>36</v>
      </c>
      <c r="G302" t="s">
        <v>13</v>
      </c>
      <c r="I302" s="13" t="str">
        <f>IF(Data[[#This Row],[gen_c]]="","o",IF(Data[[#This Row],[gen_e]]=Data[[#This Row],[gen_c]],"+",IF(ISNUMBER(SEARCH(Data[[#This Row],[gen_e]],Data[[#This Row],[gen_c]])),"/","-")))</f>
        <v>+</v>
      </c>
      <c r="J302" s="13" t="str">
        <f>IF(Data[[#This Row],[sp_c]]="","o",IF(Data[[#This Row],[sp_e]]=Data[[#This Row],[sp_c]],"+",IF(ISNUMBER(SEARCH(Data[[#This Row],[sp_e]],Data[[#This Row],[sp_c]])),"/","-")))</f>
        <v>o</v>
      </c>
      <c r="K30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303" spans="1:11" x14ac:dyDescent="0.25">
      <c r="A303">
        <v>428</v>
      </c>
      <c r="B303">
        <v>0</v>
      </c>
      <c r="C303" t="s">
        <v>155</v>
      </c>
      <c r="D303" t="s">
        <v>157</v>
      </c>
      <c r="E303" t="s">
        <v>13</v>
      </c>
      <c r="F303" t="s">
        <v>36</v>
      </c>
      <c r="G303" t="s">
        <v>13</v>
      </c>
      <c r="H303" t="s">
        <v>36</v>
      </c>
      <c r="I303" s="13" t="str">
        <f>IF(Data[[#This Row],[gen_c]]="","o",IF(Data[[#This Row],[gen_e]]=Data[[#This Row],[gen_c]],"+",IF(ISNUMBER(SEARCH(Data[[#This Row],[gen_e]],Data[[#This Row],[gen_c]])),"/","-")))</f>
        <v>+</v>
      </c>
      <c r="J303" s="13" t="str">
        <f>IF(Data[[#This Row],[sp_c]]="","o",IF(Data[[#This Row],[sp_e]]=Data[[#This Row],[sp_c]],"+",IF(ISNUMBER(SEARCH(Data[[#This Row],[sp_e]],Data[[#This Row],[sp_c]])),"/","-")))</f>
        <v>+</v>
      </c>
      <c r="K30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04" spans="1:11" x14ac:dyDescent="0.25">
      <c r="A304">
        <v>429</v>
      </c>
      <c r="B304">
        <v>0</v>
      </c>
      <c r="C304" t="s">
        <v>155</v>
      </c>
      <c r="D304" t="s">
        <v>157</v>
      </c>
      <c r="E304" t="s">
        <v>13</v>
      </c>
      <c r="F304" t="s">
        <v>36</v>
      </c>
      <c r="G304" t="s">
        <v>13</v>
      </c>
      <c r="H304" t="s">
        <v>36</v>
      </c>
      <c r="I304" s="13" t="str">
        <f>IF(Data[[#This Row],[gen_c]]="","o",IF(Data[[#This Row],[gen_e]]=Data[[#This Row],[gen_c]],"+",IF(ISNUMBER(SEARCH(Data[[#This Row],[gen_e]],Data[[#This Row],[gen_c]])),"/","-")))</f>
        <v>+</v>
      </c>
      <c r="J304" s="13" t="str">
        <f>IF(Data[[#This Row],[sp_c]]="","o",IF(Data[[#This Row],[sp_e]]=Data[[#This Row],[sp_c]],"+",IF(ISNUMBER(SEARCH(Data[[#This Row],[sp_e]],Data[[#This Row],[sp_c]])),"/","-")))</f>
        <v>+</v>
      </c>
      <c r="K30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05" spans="1:11" x14ac:dyDescent="0.25">
      <c r="A305">
        <v>430</v>
      </c>
      <c r="B305">
        <v>0</v>
      </c>
      <c r="C305" t="s">
        <v>155</v>
      </c>
      <c r="D305" t="s">
        <v>157</v>
      </c>
      <c r="E305" t="s">
        <v>13</v>
      </c>
      <c r="F305" t="s">
        <v>36</v>
      </c>
      <c r="G305" t="s">
        <v>13</v>
      </c>
      <c r="H305" t="s">
        <v>36</v>
      </c>
      <c r="I305" s="13" t="str">
        <f>IF(Data[[#This Row],[gen_c]]="","o",IF(Data[[#This Row],[gen_e]]=Data[[#This Row],[gen_c]],"+",IF(ISNUMBER(SEARCH(Data[[#This Row],[gen_e]],Data[[#This Row],[gen_c]])),"/","-")))</f>
        <v>+</v>
      </c>
      <c r="J305" s="13" t="str">
        <f>IF(Data[[#This Row],[sp_c]]="","o",IF(Data[[#This Row],[sp_e]]=Data[[#This Row],[sp_c]],"+",IF(ISNUMBER(SEARCH(Data[[#This Row],[sp_e]],Data[[#This Row],[sp_c]])),"/","-")))</f>
        <v>+</v>
      </c>
      <c r="K30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06" spans="1:11" x14ac:dyDescent="0.25">
      <c r="A306">
        <v>432</v>
      </c>
      <c r="B306">
        <v>0</v>
      </c>
      <c r="C306" t="s">
        <v>155</v>
      </c>
      <c r="D306" t="s">
        <v>157</v>
      </c>
      <c r="E306" t="s">
        <v>13</v>
      </c>
      <c r="F306" t="s">
        <v>36</v>
      </c>
      <c r="G306" t="s">
        <v>13</v>
      </c>
      <c r="H306" t="s">
        <v>36</v>
      </c>
      <c r="I306" s="13" t="str">
        <f>IF(Data[[#This Row],[gen_c]]="","o",IF(Data[[#This Row],[gen_e]]=Data[[#This Row],[gen_c]],"+",IF(ISNUMBER(SEARCH(Data[[#This Row],[gen_e]],Data[[#This Row],[gen_c]])),"/","-")))</f>
        <v>+</v>
      </c>
      <c r="J306" s="13" t="str">
        <f>IF(Data[[#This Row],[sp_c]]="","o",IF(Data[[#This Row],[sp_e]]=Data[[#This Row],[sp_c]],"+",IF(ISNUMBER(SEARCH(Data[[#This Row],[sp_e]],Data[[#This Row],[sp_c]])),"/","-")))</f>
        <v>+</v>
      </c>
      <c r="K30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07" spans="1:11" x14ac:dyDescent="0.25">
      <c r="A307">
        <v>433</v>
      </c>
      <c r="B307">
        <v>0</v>
      </c>
      <c r="C307" t="s">
        <v>155</v>
      </c>
      <c r="D307" t="s">
        <v>157</v>
      </c>
      <c r="E307" t="s">
        <v>13</v>
      </c>
      <c r="F307" t="s">
        <v>36</v>
      </c>
      <c r="G307" t="s">
        <v>13</v>
      </c>
      <c r="H307" t="s">
        <v>36</v>
      </c>
      <c r="I307" s="13" t="str">
        <f>IF(Data[[#This Row],[gen_c]]="","o",IF(Data[[#This Row],[gen_e]]=Data[[#This Row],[gen_c]],"+",IF(ISNUMBER(SEARCH(Data[[#This Row],[gen_e]],Data[[#This Row],[gen_c]])),"/","-")))</f>
        <v>+</v>
      </c>
      <c r="J307" s="13" t="str">
        <f>IF(Data[[#This Row],[sp_c]]="","o",IF(Data[[#This Row],[sp_e]]=Data[[#This Row],[sp_c]],"+",IF(ISNUMBER(SEARCH(Data[[#This Row],[sp_e]],Data[[#This Row],[sp_c]])),"/","-")))</f>
        <v>+</v>
      </c>
      <c r="K30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08" spans="1:11" x14ac:dyDescent="0.25">
      <c r="A308">
        <v>434</v>
      </c>
      <c r="B308">
        <v>1</v>
      </c>
      <c r="C308" t="s">
        <v>155</v>
      </c>
      <c r="D308" t="s">
        <v>156</v>
      </c>
      <c r="E308" t="s">
        <v>13</v>
      </c>
      <c r="F308" t="s">
        <v>36</v>
      </c>
      <c r="G308" t="s">
        <v>13</v>
      </c>
      <c r="H308" t="s">
        <v>36</v>
      </c>
      <c r="I308" s="13" t="str">
        <f>IF(Data[[#This Row],[gen_c]]="","o",IF(Data[[#This Row],[gen_e]]=Data[[#This Row],[gen_c]],"+",IF(ISNUMBER(SEARCH(Data[[#This Row],[gen_e]],Data[[#This Row],[gen_c]])),"/","-")))</f>
        <v>+</v>
      </c>
      <c r="J308" s="13" t="str">
        <f>IF(Data[[#This Row],[sp_c]]="","o",IF(Data[[#This Row],[sp_e]]=Data[[#This Row],[sp_c]],"+",IF(ISNUMBER(SEARCH(Data[[#This Row],[sp_e]],Data[[#This Row],[sp_c]])),"/","-")))</f>
        <v>+</v>
      </c>
      <c r="K30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09" spans="1:11" x14ac:dyDescent="0.25">
      <c r="A309">
        <v>435</v>
      </c>
      <c r="B309">
        <v>1</v>
      </c>
      <c r="C309" t="s">
        <v>155</v>
      </c>
      <c r="D309" t="s">
        <v>156</v>
      </c>
      <c r="E309" t="s">
        <v>13</v>
      </c>
      <c r="F309" t="s">
        <v>36</v>
      </c>
      <c r="G309" t="s">
        <v>13</v>
      </c>
      <c r="H309" t="s">
        <v>36</v>
      </c>
      <c r="I309" s="13" t="str">
        <f>IF(Data[[#This Row],[gen_c]]="","o",IF(Data[[#This Row],[gen_e]]=Data[[#This Row],[gen_c]],"+",IF(ISNUMBER(SEARCH(Data[[#This Row],[gen_e]],Data[[#This Row],[gen_c]])),"/","-")))</f>
        <v>+</v>
      </c>
      <c r="J309" s="13" t="str">
        <f>IF(Data[[#This Row],[sp_c]]="","o",IF(Data[[#This Row],[sp_e]]=Data[[#This Row],[sp_c]],"+",IF(ISNUMBER(SEARCH(Data[[#This Row],[sp_e]],Data[[#This Row],[sp_c]])),"/","-")))</f>
        <v>+</v>
      </c>
      <c r="K30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0" spans="1:11" x14ac:dyDescent="0.25">
      <c r="A310">
        <v>436</v>
      </c>
      <c r="B310">
        <v>1</v>
      </c>
      <c r="C310" t="s">
        <v>155</v>
      </c>
      <c r="D310" t="s">
        <v>156</v>
      </c>
      <c r="E310" t="s">
        <v>13</v>
      </c>
      <c r="F310" t="s">
        <v>36</v>
      </c>
      <c r="G310" t="s">
        <v>13</v>
      </c>
      <c r="H310" t="s">
        <v>36</v>
      </c>
      <c r="I310" s="13" t="str">
        <f>IF(Data[[#This Row],[gen_c]]="","o",IF(Data[[#This Row],[gen_e]]=Data[[#This Row],[gen_c]],"+",IF(ISNUMBER(SEARCH(Data[[#This Row],[gen_e]],Data[[#This Row],[gen_c]])),"/","-")))</f>
        <v>+</v>
      </c>
      <c r="J310" s="13" t="str">
        <f>IF(Data[[#This Row],[sp_c]]="","o",IF(Data[[#This Row],[sp_e]]=Data[[#This Row],[sp_c]],"+",IF(ISNUMBER(SEARCH(Data[[#This Row],[sp_e]],Data[[#This Row],[sp_c]])),"/","-")))</f>
        <v>+</v>
      </c>
      <c r="K31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1" spans="1:11" x14ac:dyDescent="0.25">
      <c r="A311">
        <v>437</v>
      </c>
      <c r="B311">
        <v>1</v>
      </c>
      <c r="C311" t="s">
        <v>155</v>
      </c>
      <c r="D311" t="s">
        <v>156</v>
      </c>
      <c r="E311" t="s">
        <v>13</v>
      </c>
      <c r="F311" t="s">
        <v>36</v>
      </c>
      <c r="G311" t="s">
        <v>13</v>
      </c>
      <c r="H311" t="s">
        <v>36</v>
      </c>
      <c r="I311" s="13" t="str">
        <f>IF(Data[[#This Row],[gen_c]]="","o",IF(Data[[#This Row],[gen_e]]=Data[[#This Row],[gen_c]],"+",IF(ISNUMBER(SEARCH(Data[[#This Row],[gen_e]],Data[[#This Row],[gen_c]])),"/","-")))</f>
        <v>+</v>
      </c>
      <c r="J311" s="13" t="str">
        <f>IF(Data[[#This Row],[sp_c]]="","o",IF(Data[[#This Row],[sp_e]]=Data[[#This Row],[sp_c]],"+",IF(ISNUMBER(SEARCH(Data[[#This Row],[sp_e]],Data[[#This Row],[sp_c]])),"/","-")))</f>
        <v>+</v>
      </c>
      <c r="K31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2" spans="1:11" x14ac:dyDescent="0.25">
      <c r="A312">
        <v>438</v>
      </c>
      <c r="B312">
        <v>1</v>
      </c>
      <c r="C312" t="s">
        <v>155</v>
      </c>
      <c r="D312" t="s">
        <v>156</v>
      </c>
      <c r="E312" t="s">
        <v>13</v>
      </c>
      <c r="F312" t="s">
        <v>36</v>
      </c>
      <c r="G312" t="s">
        <v>13</v>
      </c>
      <c r="H312" t="s">
        <v>36</v>
      </c>
      <c r="I312" s="13" t="str">
        <f>IF(Data[[#This Row],[gen_c]]="","o",IF(Data[[#This Row],[gen_e]]=Data[[#This Row],[gen_c]],"+",IF(ISNUMBER(SEARCH(Data[[#This Row],[gen_e]],Data[[#This Row],[gen_c]])),"/","-")))</f>
        <v>+</v>
      </c>
      <c r="J312" s="13" t="str">
        <f>IF(Data[[#This Row],[sp_c]]="","o",IF(Data[[#This Row],[sp_e]]=Data[[#This Row],[sp_c]],"+",IF(ISNUMBER(SEARCH(Data[[#This Row],[sp_e]],Data[[#This Row],[sp_c]])),"/","-")))</f>
        <v>+</v>
      </c>
      <c r="K31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3" spans="1:11" x14ac:dyDescent="0.25">
      <c r="A313">
        <v>439</v>
      </c>
      <c r="B313">
        <v>1</v>
      </c>
      <c r="C313" t="s">
        <v>155</v>
      </c>
      <c r="D313" t="s">
        <v>156</v>
      </c>
      <c r="E313" t="s">
        <v>13</v>
      </c>
      <c r="F313" t="s">
        <v>36</v>
      </c>
      <c r="G313" t="s">
        <v>13</v>
      </c>
      <c r="H313" t="s">
        <v>36</v>
      </c>
      <c r="I313" s="13" t="str">
        <f>IF(Data[[#This Row],[gen_c]]="","o",IF(Data[[#This Row],[gen_e]]=Data[[#This Row],[gen_c]],"+",IF(ISNUMBER(SEARCH(Data[[#This Row],[gen_e]],Data[[#This Row],[gen_c]])),"/","-")))</f>
        <v>+</v>
      </c>
      <c r="J313" s="13" t="str">
        <f>IF(Data[[#This Row],[sp_c]]="","o",IF(Data[[#This Row],[sp_e]]=Data[[#This Row],[sp_c]],"+",IF(ISNUMBER(SEARCH(Data[[#This Row],[sp_e]],Data[[#This Row],[sp_c]])),"/","-")))</f>
        <v>+</v>
      </c>
      <c r="K31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4" spans="1:11" x14ac:dyDescent="0.25">
      <c r="A314">
        <v>440</v>
      </c>
      <c r="B314">
        <v>1</v>
      </c>
      <c r="C314" t="s">
        <v>155</v>
      </c>
      <c r="D314" t="s">
        <v>156</v>
      </c>
      <c r="E314" t="s">
        <v>13</v>
      </c>
      <c r="F314" t="s">
        <v>36</v>
      </c>
      <c r="G314" t="s">
        <v>13</v>
      </c>
      <c r="H314" t="s">
        <v>36</v>
      </c>
      <c r="I314" s="13" t="str">
        <f>IF(Data[[#This Row],[gen_c]]="","o",IF(Data[[#This Row],[gen_e]]=Data[[#This Row],[gen_c]],"+",IF(ISNUMBER(SEARCH(Data[[#This Row],[gen_e]],Data[[#This Row],[gen_c]])),"/","-")))</f>
        <v>+</v>
      </c>
      <c r="J314" s="13" t="str">
        <f>IF(Data[[#This Row],[sp_c]]="","o",IF(Data[[#This Row],[sp_e]]=Data[[#This Row],[sp_c]],"+",IF(ISNUMBER(SEARCH(Data[[#This Row],[sp_e]],Data[[#This Row],[sp_c]])),"/","-")))</f>
        <v>+</v>
      </c>
      <c r="K31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5" spans="1:11" x14ac:dyDescent="0.25">
      <c r="A315">
        <v>441</v>
      </c>
      <c r="B315">
        <v>1</v>
      </c>
      <c r="C315" t="s">
        <v>155</v>
      </c>
      <c r="D315" t="s">
        <v>156</v>
      </c>
      <c r="E315" t="s">
        <v>13</v>
      </c>
      <c r="F315" t="s">
        <v>36</v>
      </c>
      <c r="G315" t="s">
        <v>13</v>
      </c>
      <c r="H315" t="s">
        <v>36</v>
      </c>
      <c r="I315" s="13" t="str">
        <f>IF(Data[[#This Row],[gen_c]]="","o",IF(Data[[#This Row],[gen_e]]=Data[[#This Row],[gen_c]],"+",IF(ISNUMBER(SEARCH(Data[[#This Row],[gen_e]],Data[[#This Row],[gen_c]])),"/","-")))</f>
        <v>+</v>
      </c>
      <c r="J315" s="13" t="str">
        <f>IF(Data[[#This Row],[sp_c]]="","o",IF(Data[[#This Row],[sp_e]]=Data[[#This Row],[sp_c]],"+",IF(ISNUMBER(SEARCH(Data[[#This Row],[sp_e]],Data[[#This Row],[sp_c]])),"/","-")))</f>
        <v>+</v>
      </c>
      <c r="K31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6" spans="1:11" x14ac:dyDescent="0.25">
      <c r="A316">
        <v>442</v>
      </c>
      <c r="B316">
        <v>1</v>
      </c>
      <c r="C316" t="s">
        <v>155</v>
      </c>
      <c r="D316" t="s">
        <v>156</v>
      </c>
      <c r="E316" t="s">
        <v>13</v>
      </c>
      <c r="F316" t="s">
        <v>36</v>
      </c>
      <c r="G316" t="s">
        <v>13</v>
      </c>
      <c r="H316" t="s">
        <v>36</v>
      </c>
      <c r="I316" s="13" t="str">
        <f>IF(Data[[#This Row],[gen_c]]="","o",IF(Data[[#This Row],[gen_e]]=Data[[#This Row],[gen_c]],"+",IF(ISNUMBER(SEARCH(Data[[#This Row],[gen_e]],Data[[#This Row],[gen_c]])),"/","-")))</f>
        <v>+</v>
      </c>
      <c r="J316" s="13" t="str">
        <f>IF(Data[[#This Row],[sp_c]]="","o",IF(Data[[#This Row],[sp_e]]=Data[[#This Row],[sp_c]],"+",IF(ISNUMBER(SEARCH(Data[[#This Row],[sp_e]],Data[[#This Row],[sp_c]])),"/","-")))</f>
        <v>+</v>
      </c>
      <c r="K31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7" spans="1:11" x14ac:dyDescent="0.25">
      <c r="A317">
        <v>443</v>
      </c>
      <c r="B317">
        <v>1</v>
      </c>
      <c r="C317" t="s">
        <v>155</v>
      </c>
      <c r="D317" t="s">
        <v>156</v>
      </c>
      <c r="E317" t="s">
        <v>13</v>
      </c>
      <c r="F317" t="s">
        <v>36</v>
      </c>
      <c r="G317" t="s">
        <v>13</v>
      </c>
      <c r="H317" t="s">
        <v>36</v>
      </c>
      <c r="I317" s="13" t="str">
        <f>IF(Data[[#This Row],[gen_c]]="","o",IF(Data[[#This Row],[gen_e]]=Data[[#This Row],[gen_c]],"+",IF(ISNUMBER(SEARCH(Data[[#This Row],[gen_e]],Data[[#This Row],[gen_c]])),"/","-")))</f>
        <v>+</v>
      </c>
      <c r="J317" s="13" t="str">
        <f>IF(Data[[#This Row],[sp_c]]="","o",IF(Data[[#This Row],[sp_e]]=Data[[#This Row],[sp_c]],"+",IF(ISNUMBER(SEARCH(Data[[#This Row],[sp_e]],Data[[#This Row],[sp_c]])),"/","-")))</f>
        <v>+</v>
      </c>
      <c r="K31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8" spans="1:11" x14ac:dyDescent="0.25">
      <c r="A318">
        <v>444</v>
      </c>
      <c r="B318">
        <v>1</v>
      </c>
      <c r="C318" t="s">
        <v>155</v>
      </c>
      <c r="D318" t="s">
        <v>156</v>
      </c>
      <c r="E318" t="s">
        <v>13</v>
      </c>
      <c r="F318" t="s">
        <v>36</v>
      </c>
      <c r="G318" t="s">
        <v>13</v>
      </c>
      <c r="H318" t="s">
        <v>36</v>
      </c>
      <c r="I318" s="13" t="str">
        <f>IF(Data[[#This Row],[gen_c]]="","o",IF(Data[[#This Row],[gen_e]]=Data[[#This Row],[gen_c]],"+",IF(ISNUMBER(SEARCH(Data[[#This Row],[gen_e]],Data[[#This Row],[gen_c]])),"/","-")))</f>
        <v>+</v>
      </c>
      <c r="J318" s="13" t="str">
        <f>IF(Data[[#This Row],[sp_c]]="","o",IF(Data[[#This Row],[sp_e]]=Data[[#This Row],[sp_c]],"+",IF(ISNUMBER(SEARCH(Data[[#This Row],[sp_e]],Data[[#This Row],[sp_c]])),"/","-")))</f>
        <v>+</v>
      </c>
      <c r="K31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19" spans="1:11" x14ac:dyDescent="0.25">
      <c r="A319">
        <v>445</v>
      </c>
      <c r="B319">
        <v>1</v>
      </c>
      <c r="C319" t="s">
        <v>155</v>
      </c>
      <c r="D319" t="s">
        <v>156</v>
      </c>
      <c r="E319" t="s">
        <v>13</v>
      </c>
      <c r="F319" t="s">
        <v>36</v>
      </c>
      <c r="G319" t="s">
        <v>13</v>
      </c>
      <c r="H319" t="s">
        <v>36</v>
      </c>
      <c r="I319" s="13" t="str">
        <f>IF(Data[[#This Row],[gen_c]]="","o",IF(Data[[#This Row],[gen_e]]=Data[[#This Row],[gen_c]],"+",IF(ISNUMBER(SEARCH(Data[[#This Row],[gen_e]],Data[[#This Row],[gen_c]])),"/","-")))</f>
        <v>+</v>
      </c>
      <c r="J319" s="13" t="str">
        <f>IF(Data[[#This Row],[sp_c]]="","o",IF(Data[[#This Row],[sp_e]]=Data[[#This Row],[sp_c]],"+",IF(ISNUMBER(SEARCH(Data[[#This Row],[sp_e]],Data[[#This Row],[sp_c]])),"/","-")))</f>
        <v>+</v>
      </c>
      <c r="K31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0" spans="1:11" x14ac:dyDescent="0.25">
      <c r="A320">
        <v>446</v>
      </c>
      <c r="B320">
        <v>1</v>
      </c>
      <c r="C320" t="s">
        <v>155</v>
      </c>
      <c r="D320" t="s">
        <v>156</v>
      </c>
      <c r="E320" t="s">
        <v>13</v>
      </c>
      <c r="F320" t="s">
        <v>36</v>
      </c>
      <c r="G320" t="s">
        <v>13</v>
      </c>
      <c r="H320" t="s">
        <v>36</v>
      </c>
      <c r="I320" s="13" t="str">
        <f>IF(Data[[#This Row],[gen_c]]="","o",IF(Data[[#This Row],[gen_e]]=Data[[#This Row],[gen_c]],"+",IF(ISNUMBER(SEARCH(Data[[#This Row],[gen_e]],Data[[#This Row],[gen_c]])),"/","-")))</f>
        <v>+</v>
      </c>
      <c r="J320" s="13" t="str">
        <f>IF(Data[[#This Row],[sp_c]]="","o",IF(Data[[#This Row],[sp_e]]=Data[[#This Row],[sp_c]],"+",IF(ISNUMBER(SEARCH(Data[[#This Row],[sp_e]],Data[[#This Row],[sp_c]])),"/","-")))</f>
        <v>+</v>
      </c>
      <c r="K32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1" spans="1:11" x14ac:dyDescent="0.25">
      <c r="A321">
        <v>447</v>
      </c>
      <c r="B321">
        <v>1</v>
      </c>
      <c r="C321" t="s">
        <v>155</v>
      </c>
      <c r="D321" t="s">
        <v>156</v>
      </c>
      <c r="E321" t="s">
        <v>13</v>
      </c>
      <c r="F321" t="s">
        <v>36</v>
      </c>
      <c r="G321" t="s">
        <v>13</v>
      </c>
      <c r="H321" t="s">
        <v>36</v>
      </c>
      <c r="I321" s="13" t="str">
        <f>IF(Data[[#This Row],[gen_c]]="","o",IF(Data[[#This Row],[gen_e]]=Data[[#This Row],[gen_c]],"+",IF(ISNUMBER(SEARCH(Data[[#This Row],[gen_e]],Data[[#This Row],[gen_c]])),"/","-")))</f>
        <v>+</v>
      </c>
      <c r="J321" s="13" t="str">
        <f>IF(Data[[#This Row],[sp_c]]="","o",IF(Data[[#This Row],[sp_e]]=Data[[#This Row],[sp_c]],"+",IF(ISNUMBER(SEARCH(Data[[#This Row],[sp_e]],Data[[#This Row],[sp_c]])),"/","-")))</f>
        <v>+</v>
      </c>
      <c r="K32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2" spans="1:11" x14ac:dyDescent="0.25">
      <c r="A322">
        <v>448</v>
      </c>
      <c r="B322">
        <v>1</v>
      </c>
      <c r="C322" t="s">
        <v>155</v>
      </c>
      <c r="D322" t="s">
        <v>156</v>
      </c>
      <c r="E322" t="s">
        <v>13</v>
      </c>
      <c r="F322" t="s">
        <v>36</v>
      </c>
      <c r="G322" t="s">
        <v>13</v>
      </c>
      <c r="H322" t="s">
        <v>36</v>
      </c>
      <c r="I322" s="13" t="str">
        <f>IF(Data[[#This Row],[gen_c]]="","o",IF(Data[[#This Row],[gen_e]]=Data[[#This Row],[gen_c]],"+",IF(ISNUMBER(SEARCH(Data[[#This Row],[gen_e]],Data[[#This Row],[gen_c]])),"/","-")))</f>
        <v>+</v>
      </c>
      <c r="J322" s="13" t="str">
        <f>IF(Data[[#This Row],[sp_c]]="","o",IF(Data[[#This Row],[sp_e]]=Data[[#This Row],[sp_c]],"+",IF(ISNUMBER(SEARCH(Data[[#This Row],[sp_e]],Data[[#This Row],[sp_c]])),"/","-")))</f>
        <v>+</v>
      </c>
      <c r="K32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3" spans="1:11" x14ac:dyDescent="0.25">
      <c r="A323">
        <v>449</v>
      </c>
      <c r="B323">
        <v>1</v>
      </c>
      <c r="C323" t="s">
        <v>155</v>
      </c>
      <c r="D323" t="s">
        <v>156</v>
      </c>
      <c r="E323" t="s">
        <v>13</v>
      </c>
      <c r="F323" t="s">
        <v>36</v>
      </c>
      <c r="G323" t="s">
        <v>13</v>
      </c>
      <c r="H323" t="s">
        <v>36</v>
      </c>
      <c r="I323" s="13" t="str">
        <f>IF(Data[[#This Row],[gen_c]]="","o",IF(Data[[#This Row],[gen_e]]=Data[[#This Row],[gen_c]],"+",IF(ISNUMBER(SEARCH(Data[[#This Row],[gen_e]],Data[[#This Row],[gen_c]])),"/","-")))</f>
        <v>+</v>
      </c>
      <c r="J323" s="13" t="str">
        <f>IF(Data[[#This Row],[sp_c]]="","o",IF(Data[[#This Row],[sp_e]]=Data[[#This Row],[sp_c]],"+",IF(ISNUMBER(SEARCH(Data[[#This Row],[sp_e]],Data[[#This Row],[sp_c]])),"/","-")))</f>
        <v>+</v>
      </c>
      <c r="K32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4" spans="1:11" x14ac:dyDescent="0.25">
      <c r="A324">
        <v>450</v>
      </c>
      <c r="B324">
        <v>1</v>
      </c>
      <c r="C324" t="s">
        <v>155</v>
      </c>
      <c r="D324" t="s">
        <v>156</v>
      </c>
      <c r="E324" t="s">
        <v>13</v>
      </c>
      <c r="F324" t="s">
        <v>36</v>
      </c>
      <c r="G324" t="s">
        <v>13</v>
      </c>
      <c r="H324" t="s">
        <v>36</v>
      </c>
      <c r="I324" s="13" t="str">
        <f>IF(Data[[#This Row],[gen_c]]="","o",IF(Data[[#This Row],[gen_e]]=Data[[#This Row],[gen_c]],"+",IF(ISNUMBER(SEARCH(Data[[#This Row],[gen_e]],Data[[#This Row],[gen_c]])),"/","-")))</f>
        <v>+</v>
      </c>
      <c r="J324" s="13" t="str">
        <f>IF(Data[[#This Row],[sp_c]]="","o",IF(Data[[#This Row],[sp_e]]=Data[[#This Row],[sp_c]],"+",IF(ISNUMBER(SEARCH(Data[[#This Row],[sp_e]],Data[[#This Row],[sp_c]])),"/","-")))</f>
        <v>+</v>
      </c>
      <c r="K32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5" spans="1:11" x14ac:dyDescent="0.25">
      <c r="A325">
        <v>451</v>
      </c>
      <c r="B325">
        <v>1</v>
      </c>
      <c r="C325" t="s">
        <v>155</v>
      </c>
      <c r="D325" t="s">
        <v>156</v>
      </c>
      <c r="E325" t="s">
        <v>13</v>
      </c>
      <c r="F325" t="s">
        <v>36</v>
      </c>
      <c r="G325" t="s">
        <v>13</v>
      </c>
      <c r="H325" t="s">
        <v>36</v>
      </c>
      <c r="I325" s="13" t="str">
        <f>IF(Data[[#This Row],[gen_c]]="","o",IF(Data[[#This Row],[gen_e]]=Data[[#This Row],[gen_c]],"+",IF(ISNUMBER(SEARCH(Data[[#This Row],[gen_e]],Data[[#This Row],[gen_c]])),"/","-")))</f>
        <v>+</v>
      </c>
      <c r="J325" s="13" t="str">
        <f>IF(Data[[#This Row],[sp_c]]="","o",IF(Data[[#This Row],[sp_e]]=Data[[#This Row],[sp_c]],"+",IF(ISNUMBER(SEARCH(Data[[#This Row],[sp_e]],Data[[#This Row],[sp_c]])),"/","-")))</f>
        <v>+</v>
      </c>
      <c r="K32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6" spans="1:11" x14ac:dyDescent="0.25">
      <c r="A326">
        <v>452</v>
      </c>
      <c r="B326">
        <v>1</v>
      </c>
      <c r="C326" t="s">
        <v>155</v>
      </c>
      <c r="D326" t="s">
        <v>156</v>
      </c>
      <c r="E326" t="s">
        <v>13</v>
      </c>
      <c r="F326" t="s">
        <v>36</v>
      </c>
      <c r="G326" t="s">
        <v>13</v>
      </c>
      <c r="H326" t="s">
        <v>36</v>
      </c>
      <c r="I326" s="13" t="str">
        <f>IF(Data[[#This Row],[gen_c]]="","o",IF(Data[[#This Row],[gen_e]]=Data[[#This Row],[gen_c]],"+",IF(ISNUMBER(SEARCH(Data[[#This Row],[gen_e]],Data[[#This Row],[gen_c]])),"/","-")))</f>
        <v>+</v>
      </c>
      <c r="J326" s="13" t="str">
        <f>IF(Data[[#This Row],[sp_c]]="","o",IF(Data[[#This Row],[sp_e]]=Data[[#This Row],[sp_c]],"+",IF(ISNUMBER(SEARCH(Data[[#This Row],[sp_e]],Data[[#This Row],[sp_c]])),"/","-")))</f>
        <v>+</v>
      </c>
      <c r="K32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7" spans="1:11" x14ac:dyDescent="0.25">
      <c r="A327">
        <v>453</v>
      </c>
      <c r="B327">
        <v>1</v>
      </c>
      <c r="C327" t="s">
        <v>155</v>
      </c>
      <c r="D327" t="s">
        <v>156</v>
      </c>
      <c r="E327" t="s">
        <v>13</v>
      </c>
      <c r="F327" t="s">
        <v>36</v>
      </c>
      <c r="G327" t="s">
        <v>13</v>
      </c>
      <c r="H327" t="s">
        <v>36</v>
      </c>
      <c r="I327" s="13" t="str">
        <f>IF(Data[[#This Row],[gen_c]]="","o",IF(Data[[#This Row],[gen_e]]=Data[[#This Row],[gen_c]],"+",IF(ISNUMBER(SEARCH(Data[[#This Row],[gen_e]],Data[[#This Row],[gen_c]])),"/","-")))</f>
        <v>+</v>
      </c>
      <c r="J327" s="13" t="str">
        <f>IF(Data[[#This Row],[sp_c]]="","o",IF(Data[[#This Row],[sp_e]]=Data[[#This Row],[sp_c]],"+",IF(ISNUMBER(SEARCH(Data[[#This Row],[sp_e]],Data[[#This Row],[sp_c]])),"/","-")))</f>
        <v>+</v>
      </c>
      <c r="K32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8" spans="1:11" x14ac:dyDescent="0.25">
      <c r="A328">
        <v>454</v>
      </c>
      <c r="B328">
        <v>1</v>
      </c>
      <c r="C328" t="s">
        <v>155</v>
      </c>
      <c r="D328" t="s">
        <v>156</v>
      </c>
      <c r="E328" t="s">
        <v>13</v>
      </c>
      <c r="F328" t="s">
        <v>36</v>
      </c>
      <c r="G328" t="s">
        <v>13</v>
      </c>
      <c r="H328" t="s">
        <v>36</v>
      </c>
      <c r="I328" s="13" t="str">
        <f>IF(Data[[#This Row],[gen_c]]="","o",IF(Data[[#This Row],[gen_e]]=Data[[#This Row],[gen_c]],"+",IF(ISNUMBER(SEARCH(Data[[#This Row],[gen_e]],Data[[#This Row],[gen_c]])),"/","-")))</f>
        <v>+</v>
      </c>
      <c r="J328" s="13" t="str">
        <f>IF(Data[[#This Row],[sp_c]]="","o",IF(Data[[#This Row],[sp_e]]=Data[[#This Row],[sp_c]],"+",IF(ISNUMBER(SEARCH(Data[[#This Row],[sp_e]],Data[[#This Row],[sp_c]])),"/","-")))</f>
        <v>+</v>
      </c>
      <c r="K32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29" spans="1:11" x14ac:dyDescent="0.25">
      <c r="A329">
        <v>455</v>
      </c>
      <c r="B329">
        <v>1</v>
      </c>
      <c r="C329" t="s">
        <v>155</v>
      </c>
      <c r="D329" t="s">
        <v>156</v>
      </c>
      <c r="E329" t="s">
        <v>13</v>
      </c>
      <c r="F329" t="s">
        <v>36</v>
      </c>
      <c r="G329" t="s">
        <v>13</v>
      </c>
      <c r="H329" t="s">
        <v>36</v>
      </c>
      <c r="I329" s="13" t="str">
        <f>IF(Data[[#This Row],[gen_c]]="","o",IF(Data[[#This Row],[gen_e]]=Data[[#This Row],[gen_c]],"+",IF(ISNUMBER(SEARCH(Data[[#This Row],[gen_e]],Data[[#This Row],[gen_c]])),"/","-")))</f>
        <v>+</v>
      </c>
      <c r="J329" s="13" t="str">
        <f>IF(Data[[#This Row],[sp_c]]="","o",IF(Data[[#This Row],[sp_e]]=Data[[#This Row],[sp_c]],"+",IF(ISNUMBER(SEARCH(Data[[#This Row],[sp_e]],Data[[#This Row],[sp_c]])),"/","-")))</f>
        <v>+</v>
      </c>
      <c r="K32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0" spans="1:11" x14ac:dyDescent="0.25">
      <c r="A330">
        <v>456</v>
      </c>
      <c r="B330">
        <v>1</v>
      </c>
      <c r="C330" t="s">
        <v>155</v>
      </c>
      <c r="D330" t="s">
        <v>156</v>
      </c>
      <c r="E330" t="s">
        <v>13</v>
      </c>
      <c r="F330" t="s">
        <v>36</v>
      </c>
      <c r="G330" t="s">
        <v>13</v>
      </c>
      <c r="H330" t="s">
        <v>36</v>
      </c>
      <c r="I330" s="13" t="str">
        <f>IF(Data[[#This Row],[gen_c]]="","o",IF(Data[[#This Row],[gen_e]]=Data[[#This Row],[gen_c]],"+",IF(ISNUMBER(SEARCH(Data[[#This Row],[gen_e]],Data[[#This Row],[gen_c]])),"/","-")))</f>
        <v>+</v>
      </c>
      <c r="J330" s="13" t="str">
        <f>IF(Data[[#This Row],[sp_c]]="","o",IF(Data[[#This Row],[sp_e]]=Data[[#This Row],[sp_c]],"+",IF(ISNUMBER(SEARCH(Data[[#This Row],[sp_e]],Data[[#This Row],[sp_c]])),"/","-")))</f>
        <v>+</v>
      </c>
      <c r="K33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1" spans="1:11" x14ac:dyDescent="0.25">
      <c r="A331">
        <v>457</v>
      </c>
      <c r="B331">
        <v>1</v>
      </c>
      <c r="C331" t="s">
        <v>155</v>
      </c>
      <c r="D331" t="s">
        <v>156</v>
      </c>
      <c r="E331" t="s">
        <v>13</v>
      </c>
      <c r="F331" t="s">
        <v>36</v>
      </c>
      <c r="G331" t="s">
        <v>13</v>
      </c>
      <c r="H331" t="s">
        <v>36</v>
      </c>
      <c r="I331" s="13" t="str">
        <f>IF(Data[[#This Row],[gen_c]]="","o",IF(Data[[#This Row],[gen_e]]=Data[[#This Row],[gen_c]],"+",IF(ISNUMBER(SEARCH(Data[[#This Row],[gen_e]],Data[[#This Row],[gen_c]])),"/","-")))</f>
        <v>+</v>
      </c>
      <c r="J331" s="13" t="str">
        <f>IF(Data[[#This Row],[sp_c]]="","o",IF(Data[[#This Row],[sp_e]]=Data[[#This Row],[sp_c]],"+",IF(ISNUMBER(SEARCH(Data[[#This Row],[sp_e]],Data[[#This Row],[sp_c]])),"/","-")))</f>
        <v>+</v>
      </c>
      <c r="K33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2" spans="1:11" x14ac:dyDescent="0.25">
      <c r="A332">
        <v>458</v>
      </c>
      <c r="B332">
        <v>1</v>
      </c>
      <c r="C332" t="s">
        <v>155</v>
      </c>
      <c r="D332" t="s">
        <v>156</v>
      </c>
      <c r="E332" t="s">
        <v>13</v>
      </c>
      <c r="F332" t="s">
        <v>36</v>
      </c>
      <c r="G332" t="s">
        <v>13</v>
      </c>
      <c r="H332" t="s">
        <v>36</v>
      </c>
      <c r="I332" s="13" t="str">
        <f>IF(Data[[#This Row],[gen_c]]="","o",IF(Data[[#This Row],[gen_e]]=Data[[#This Row],[gen_c]],"+",IF(ISNUMBER(SEARCH(Data[[#This Row],[gen_e]],Data[[#This Row],[gen_c]])),"/","-")))</f>
        <v>+</v>
      </c>
      <c r="J332" s="13" t="str">
        <f>IF(Data[[#This Row],[sp_c]]="","o",IF(Data[[#This Row],[sp_e]]=Data[[#This Row],[sp_c]],"+",IF(ISNUMBER(SEARCH(Data[[#This Row],[sp_e]],Data[[#This Row],[sp_c]])),"/","-")))</f>
        <v>+</v>
      </c>
      <c r="K33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3" spans="1:11" x14ac:dyDescent="0.25">
      <c r="A333">
        <v>431</v>
      </c>
      <c r="B333">
        <v>0</v>
      </c>
      <c r="C333" t="s">
        <v>155</v>
      </c>
      <c r="D333" t="s">
        <v>157</v>
      </c>
      <c r="E333" t="s">
        <v>13</v>
      </c>
      <c r="F333" t="s">
        <v>36</v>
      </c>
      <c r="I333" s="13" t="str">
        <f>IF(Data[[#This Row],[gen_c]]="","o",IF(Data[[#This Row],[gen_e]]=Data[[#This Row],[gen_c]],"+",IF(ISNUMBER(SEARCH(Data[[#This Row],[gen_e]],Data[[#This Row],[gen_c]])),"/","-")))</f>
        <v>o</v>
      </c>
      <c r="J333" s="13" t="str">
        <f>IF(Data[[#This Row],[sp_c]]="","o",IF(Data[[#This Row],[sp_e]]=Data[[#This Row],[sp_c]],"+",IF(ISNUMBER(SEARCH(Data[[#This Row],[sp_e]],Data[[#This Row],[sp_c]])),"/","-")))</f>
        <v>o</v>
      </c>
      <c r="K33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34" spans="1:11" x14ac:dyDescent="0.25">
      <c r="A334">
        <v>145</v>
      </c>
      <c r="B334">
        <v>0</v>
      </c>
      <c r="C334" t="s">
        <v>155</v>
      </c>
      <c r="D334" t="s">
        <v>157</v>
      </c>
      <c r="E334" t="s">
        <v>11</v>
      </c>
      <c r="F334" t="s">
        <v>18</v>
      </c>
      <c r="G334" t="s">
        <v>11</v>
      </c>
      <c r="H334" t="s">
        <v>18</v>
      </c>
      <c r="I334" s="13" t="str">
        <f>IF(Data[[#This Row],[gen_c]]="","o",IF(Data[[#This Row],[gen_e]]=Data[[#This Row],[gen_c]],"+",IF(ISNUMBER(SEARCH(Data[[#This Row],[gen_e]],Data[[#This Row],[gen_c]])),"/","-")))</f>
        <v>+</v>
      </c>
      <c r="J334" s="13" t="str">
        <f>IF(Data[[#This Row],[sp_c]]="","o",IF(Data[[#This Row],[sp_e]]=Data[[#This Row],[sp_c]],"+",IF(ISNUMBER(SEARCH(Data[[#This Row],[sp_e]],Data[[#This Row],[sp_c]])),"/","-")))</f>
        <v>+</v>
      </c>
      <c r="K33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5" spans="1:11" x14ac:dyDescent="0.25">
      <c r="A335">
        <v>146</v>
      </c>
      <c r="B335">
        <v>0</v>
      </c>
      <c r="C335" t="s">
        <v>155</v>
      </c>
      <c r="D335" t="s">
        <v>157</v>
      </c>
      <c r="E335" t="s">
        <v>11</v>
      </c>
      <c r="F335" t="s">
        <v>18</v>
      </c>
      <c r="G335" t="s">
        <v>11</v>
      </c>
      <c r="H335" t="s">
        <v>18</v>
      </c>
      <c r="I335" s="13" t="str">
        <f>IF(Data[[#This Row],[gen_c]]="","o",IF(Data[[#This Row],[gen_e]]=Data[[#This Row],[gen_c]],"+",IF(ISNUMBER(SEARCH(Data[[#This Row],[gen_e]],Data[[#This Row],[gen_c]])),"/","-")))</f>
        <v>+</v>
      </c>
      <c r="J335" s="13" t="str">
        <f>IF(Data[[#This Row],[sp_c]]="","o",IF(Data[[#This Row],[sp_e]]=Data[[#This Row],[sp_c]],"+",IF(ISNUMBER(SEARCH(Data[[#This Row],[sp_e]],Data[[#This Row],[sp_c]])),"/","-")))</f>
        <v>+</v>
      </c>
      <c r="K33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6" spans="1:11" x14ac:dyDescent="0.25">
      <c r="A336">
        <v>148</v>
      </c>
      <c r="B336">
        <v>0</v>
      </c>
      <c r="C336" t="s">
        <v>155</v>
      </c>
      <c r="D336" t="s">
        <v>157</v>
      </c>
      <c r="E336" t="s">
        <v>11</v>
      </c>
      <c r="F336" t="s">
        <v>18</v>
      </c>
      <c r="G336" t="s">
        <v>11</v>
      </c>
      <c r="H336" t="s">
        <v>18</v>
      </c>
      <c r="I336" s="13" t="str">
        <f>IF(Data[[#This Row],[gen_c]]="","o",IF(Data[[#This Row],[gen_e]]=Data[[#This Row],[gen_c]],"+",IF(ISNUMBER(SEARCH(Data[[#This Row],[gen_e]],Data[[#This Row],[gen_c]])),"/","-")))</f>
        <v>+</v>
      </c>
      <c r="J336" s="13" t="str">
        <f>IF(Data[[#This Row],[sp_c]]="","o",IF(Data[[#This Row],[sp_e]]=Data[[#This Row],[sp_c]],"+",IF(ISNUMBER(SEARCH(Data[[#This Row],[sp_e]],Data[[#This Row],[sp_c]])),"/","-")))</f>
        <v>+</v>
      </c>
      <c r="K33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7" spans="1:11" x14ac:dyDescent="0.25">
      <c r="A337">
        <v>149</v>
      </c>
      <c r="B337">
        <v>0</v>
      </c>
      <c r="C337" t="s">
        <v>155</v>
      </c>
      <c r="D337" t="s">
        <v>157</v>
      </c>
      <c r="E337" t="s">
        <v>11</v>
      </c>
      <c r="F337" t="s">
        <v>18</v>
      </c>
      <c r="G337" t="s">
        <v>11</v>
      </c>
      <c r="H337" t="s">
        <v>18</v>
      </c>
      <c r="I337" s="13" t="str">
        <f>IF(Data[[#This Row],[gen_c]]="","o",IF(Data[[#This Row],[gen_e]]=Data[[#This Row],[gen_c]],"+",IF(ISNUMBER(SEARCH(Data[[#This Row],[gen_e]],Data[[#This Row],[gen_c]])),"/","-")))</f>
        <v>+</v>
      </c>
      <c r="J337" s="13" t="str">
        <f>IF(Data[[#This Row],[sp_c]]="","o",IF(Data[[#This Row],[sp_e]]=Data[[#This Row],[sp_c]],"+",IF(ISNUMBER(SEARCH(Data[[#This Row],[sp_e]],Data[[#This Row],[sp_c]])),"/","-")))</f>
        <v>+</v>
      </c>
      <c r="K33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8" spans="1:11" x14ac:dyDescent="0.25">
      <c r="A338">
        <v>150</v>
      </c>
      <c r="B338">
        <v>0</v>
      </c>
      <c r="C338" t="s">
        <v>155</v>
      </c>
      <c r="D338" t="s">
        <v>157</v>
      </c>
      <c r="E338" t="s">
        <v>11</v>
      </c>
      <c r="F338" t="s">
        <v>18</v>
      </c>
      <c r="G338" t="s">
        <v>11</v>
      </c>
      <c r="H338" t="s">
        <v>18</v>
      </c>
      <c r="I338" s="13" t="str">
        <f>IF(Data[[#This Row],[gen_c]]="","o",IF(Data[[#This Row],[gen_e]]=Data[[#This Row],[gen_c]],"+",IF(ISNUMBER(SEARCH(Data[[#This Row],[gen_e]],Data[[#This Row],[gen_c]])),"/","-")))</f>
        <v>+</v>
      </c>
      <c r="J338" s="13" t="str">
        <f>IF(Data[[#This Row],[sp_c]]="","o",IF(Data[[#This Row],[sp_e]]=Data[[#This Row],[sp_c]],"+",IF(ISNUMBER(SEARCH(Data[[#This Row],[sp_e]],Data[[#This Row],[sp_c]])),"/","-")))</f>
        <v>+</v>
      </c>
      <c r="K33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39" spans="1:11" x14ac:dyDescent="0.25">
      <c r="A339">
        <v>152</v>
      </c>
      <c r="B339">
        <v>0</v>
      </c>
      <c r="C339" t="s">
        <v>155</v>
      </c>
      <c r="D339" t="s">
        <v>157</v>
      </c>
      <c r="E339" t="s">
        <v>11</v>
      </c>
      <c r="F339" t="s">
        <v>18</v>
      </c>
      <c r="G339" t="s">
        <v>11</v>
      </c>
      <c r="H339" t="s">
        <v>18</v>
      </c>
      <c r="I339" s="13" t="str">
        <f>IF(Data[[#This Row],[gen_c]]="","o",IF(Data[[#This Row],[gen_e]]=Data[[#This Row],[gen_c]],"+",IF(ISNUMBER(SEARCH(Data[[#This Row],[gen_e]],Data[[#This Row],[gen_c]])),"/","-")))</f>
        <v>+</v>
      </c>
      <c r="J339" s="13" t="str">
        <f>IF(Data[[#This Row],[sp_c]]="","o",IF(Data[[#This Row],[sp_e]]=Data[[#This Row],[sp_c]],"+",IF(ISNUMBER(SEARCH(Data[[#This Row],[sp_e]],Data[[#This Row],[sp_c]])),"/","-")))</f>
        <v>+</v>
      </c>
      <c r="K33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0" spans="1:11" x14ac:dyDescent="0.25">
      <c r="A340">
        <v>153</v>
      </c>
      <c r="B340">
        <v>0</v>
      </c>
      <c r="C340" t="s">
        <v>155</v>
      </c>
      <c r="D340" t="s">
        <v>157</v>
      </c>
      <c r="E340" t="s">
        <v>11</v>
      </c>
      <c r="F340" t="s">
        <v>18</v>
      </c>
      <c r="G340" t="s">
        <v>11</v>
      </c>
      <c r="H340" t="s">
        <v>18</v>
      </c>
      <c r="I340" s="13" t="str">
        <f>IF(Data[[#This Row],[gen_c]]="","o",IF(Data[[#This Row],[gen_e]]=Data[[#This Row],[gen_c]],"+",IF(ISNUMBER(SEARCH(Data[[#This Row],[gen_e]],Data[[#This Row],[gen_c]])),"/","-")))</f>
        <v>+</v>
      </c>
      <c r="J340" s="13" t="str">
        <f>IF(Data[[#This Row],[sp_c]]="","o",IF(Data[[#This Row],[sp_e]]=Data[[#This Row],[sp_c]],"+",IF(ISNUMBER(SEARCH(Data[[#This Row],[sp_e]],Data[[#This Row],[sp_c]])),"/","-")))</f>
        <v>+</v>
      </c>
      <c r="K34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1" spans="1:11" x14ac:dyDescent="0.25">
      <c r="A341">
        <v>155</v>
      </c>
      <c r="B341">
        <v>0</v>
      </c>
      <c r="C341" t="s">
        <v>155</v>
      </c>
      <c r="D341" t="s">
        <v>157</v>
      </c>
      <c r="E341" t="s">
        <v>11</v>
      </c>
      <c r="F341" t="s">
        <v>18</v>
      </c>
      <c r="G341" t="s">
        <v>11</v>
      </c>
      <c r="H341" t="s">
        <v>18</v>
      </c>
      <c r="I341" s="13" t="str">
        <f>IF(Data[[#This Row],[gen_c]]="","o",IF(Data[[#This Row],[gen_e]]=Data[[#This Row],[gen_c]],"+",IF(ISNUMBER(SEARCH(Data[[#This Row],[gen_e]],Data[[#This Row],[gen_c]])),"/","-")))</f>
        <v>+</v>
      </c>
      <c r="J341" s="13" t="str">
        <f>IF(Data[[#This Row],[sp_c]]="","o",IF(Data[[#This Row],[sp_e]]=Data[[#This Row],[sp_c]],"+",IF(ISNUMBER(SEARCH(Data[[#This Row],[sp_e]],Data[[#This Row],[sp_c]])),"/","-")))</f>
        <v>+</v>
      </c>
      <c r="K34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2" spans="1:11" x14ac:dyDescent="0.25">
      <c r="A342">
        <v>156</v>
      </c>
      <c r="B342">
        <v>0</v>
      </c>
      <c r="C342" t="s">
        <v>155</v>
      </c>
      <c r="D342" t="s">
        <v>157</v>
      </c>
      <c r="E342" t="s">
        <v>11</v>
      </c>
      <c r="F342" t="s">
        <v>18</v>
      </c>
      <c r="G342" t="s">
        <v>11</v>
      </c>
      <c r="H342" t="s">
        <v>18</v>
      </c>
      <c r="I342" s="13" t="str">
        <f>IF(Data[[#This Row],[gen_c]]="","o",IF(Data[[#This Row],[gen_e]]=Data[[#This Row],[gen_c]],"+",IF(ISNUMBER(SEARCH(Data[[#This Row],[gen_e]],Data[[#This Row],[gen_c]])),"/","-")))</f>
        <v>+</v>
      </c>
      <c r="J342" s="13" t="str">
        <f>IF(Data[[#This Row],[sp_c]]="","o",IF(Data[[#This Row],[sp_e]]=Data[[#This Row],[sp_c]],"+",IF(ISNUMBER(SEARCH(Data[[#This Row],[sp_e]],Data[[#This Row],[sp_c]])),"/","-")))</f>
        <v>+</v>
      </c>
      <c r="K34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3" spans="1:11" x14ac:dyDescent="0.25">
      <c r="A343">
        <v>157</v>
      </c>
      <c r="B343">
        <v>0</v>
      </c>
      <c r="C343" t="s">
        <v>155</v>
      </c>
      <c r="D343" t="s">
        <v>157</v>
      </c>
      <c r="E343" t="s">
        <v>11</v>
      </c>
      <c r="F343" t="s">
        <v>18</v>
      </c>
      <c r="G343" t="s">
        <v>11</v>
      </c>
      <c r="H343" t="s">
        <v>18</v>
      </c>
      <c r="I343" s="13" t="str">
        <f>IF(Data[[#This Row],[gen_c]]="","o",IF(Data[[#This Row],[gen_e]]=Data[[#This Row],[gen_c]],"+",IF(ISNUMBER(SEARCH(Data[[#This Row],[gen_e]],Data[[#This Row],[gen_c]])),"/","-")))</f>
        <v>+</v>
      </c>
      <c r="J343" s="13" t="str">
        <f>IF(Data[[#This Row],[sp_c]]="","o",IF(Data[[#This Row],[sp_e]]=Data[[#This Row],[sp_c]],"+",IF(ISNUMBER(SEARCH(Data[[#This Row],[sp_e]],Data[[#This Row],[sp_c]])),"/","-")))</f>
        <v>+</v>
      </c>
      <c r="K34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4" spans="1:11" x14ac:dyDescent="0.25">
      <c r="A344">
        <v>160</v>
      </c>
      <c r="B344">
        <v>0</v>
      </c>
      <c r="C344" t="s">
        <v>155</v>
      </c>
      <c r="D344" t="s">
        <v>157</v>
      </c>
      <c r="E344" t="s">
        <v>11</v>
      </c>
      <c r="F344" t="s">
        <v>18</v>
      </c>
      <c r="G344" t="s">
        <v>11</v>
      </c>
      <c r="H344" t="s">
        <v>18</v>
      </c>
      <c r="I344" s="13" t="str">
        <f>IF(Data[[#This Row],[gen_c]]="","o",IF(Data[[#This Row],[gen_e]]=Data[[#This Row],[gen_c]],"+",IF(ISNUMBER(SEARCH(Data[[#This Row],[gen_e]],Data[[#This Row],[gen_c]])),"/","-")))</f>
        <v>+</v>
      </c>
      <c r="J344" s="13" t="str">
        <f>IF(Data[[#This Row],[sp_c]]="","o",IF(Data[[#This Row],[sp_e]]=Data[[#This Row],[sp_c]],"+",IF(ISNUMBER(SEARCH(Data[[#This Row],[sp_e]],Data[[#This Row],[sp_c]])),"/","-")))</f>
        <v>+</v>
      </c>
      <c r="K34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5" spans="1:11" x14ac:dyDescent="0.25">
      <c r="A345">
        <v>161</v>
      </c>
      <c r="B345">
        <v>0</v>
      </c>
      <c r="C345" t="s">
        <v>155</v>
      </c>
      <c r="D345" t="s">
        <v>157</v>
      </c>
      <c r="E345" t="s">
        <v>11</v>
      </c>
      <c r="F345" t="s">
        <v>18</v>
      </c>
      <c r="G345" t="s">
        <v>11</v>
      </c>
      <c r="H345" t="s">
        <v>18</v>
      </c>
      <c r="I345" s="13" t="str">
        <f>IF(Data[[#This Row],[gen_c]]="","o",IF(Data[[#This Row],[gen_e]]=Data[[#This Row],[gen_c]],"+",IF(ISNUMBER(SEARCH(Data[[#This Row],[gen_e]],Data[[#This Row],[gen_c]])),"/","-")))</f>
        <v>+</v>
      </c>
      <c r="J345" s="13" t="str">
        <f>IF(Data[[#This Row],[sp_c]]="","o",IF(Data[[#This Row],[sp_e]]=Data[[#This Row],[sp_c]],"+",IF(ISNUMBER(SEARCH(Data[[#This Row],[sp_e]],Data[[#This Row],[sp_c]])),"/","-")))</f>
        <v>+</v>
      </c>
      <c r="K34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6" spans="1:11" x14ac:dyDescent="0.25">
      <c r="A346">
        <v>162</v>
      </c>
      <c r="B346">
        <v>0</v>
      </c>
      <c r="C346" t="s">
        <v>155</v>
      </c>
      <c r="D346" t="s">
        <v>157</v>
      </c>
      <c r="E346" t="s">
        <v>11</v>
      </c>
      <c r="F346" t="s">
        <v>18</v>
      </c>
      <c r="G346" t="s">
        <v>11</v>
      </c>
      <c r="H346" t="s">
        <v>18</v>
      </c>
      <c r="I346" s="13" t="str">
        <f>IF(Data[[#This Row],[gen_c]]="","o",IF(Data[[#This Row],[gen_e]]=Data[[#This Row],[gen_c]],"+",IF(ISNUMBER(SEARCH(Data[[#This Row],[gen_e]],Data[[#This Row],[gen_c]])),"/","-")))</f>
        <v>+</v>
      </c>
      <c r="J346" s="13" t="str">
        <f>IF(Data[[#This Row],[sp_c]]="","o",IF(Data[[#This Row],[sp_e]]=Data[[#This Row],[sp_c]],"+",IF(ISNUMBER(SEARCH(Data[[#This Row],[sp_e]],Data[[#This Row],[sp_c]])),"/","-")))</f>
        <v>+</v>
      </c>
      <c r="K34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7" spans="1:11" x14ac:dyDescent="0.25">
      <c r="A347">
        <v>164</v>
      </c>
      <c r="B347">
        <v>0</v>
      </c>
      <c r="C347" t="s">
        <v>155</v>
      </c>
      <c r="D347" t="s">
        <v>157</v>
      </c>
      <c r="E347" t="s">
        <v>11</v>
      </c>
      <c r="F347" t="s">
        <v>18</v>
      </c>
      <c r="G347" t="s">
        <v>11</v>
      </c>
      <c r="H347" t="s">
        <v>18</v>
      </c>
      <c r="I347" s="13" t="str">
        <f>IF(Data[[#This Row],[gen_c]]="","o",IF(Data[[#This Row],[gen_e]]=Data[[#This Row],[gen_c]],"+",IF(ISNUMBER(SEARCH(Data[[#This Row],[gen_e]],Data[[#This Row],[gen_c]])),"/","-")))</f>
        <v>+</v>
      </c>
      <c r="J347" s="13" t="str">
        <f>IF(Data[[#This Row],[sp_c]]="","o",IF(Data[[#This Row],[sp_e]]=Data[[#This Row],[sp_c]],"+",IF(ISNUMBER(SEARCH(Data[[#This Row],[sp_e]],Data[[#This Row],[sp_c]])),"/","-")))</f>
        <v>+</v>
      </c>
      <c r="K34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8" spans="1:11" x14ac:dyDescent="0.25">
      <c r="A348">
        <v>165</v>
      </c>
      <c r="B348">
        <v>0</v>
      </c>
      <c r="C348" t="s">
        <v>155</v>
      </c>
      <c r="D348" t="s">
        <v>157</v>
      </c>
      <c r="E348" t="s">
        <v>11</v>
      </c>
      <c r="F348" t="s">
        <v>18</v>
      </c>
      <c r="G348" t="s">
        <v>11</v>
      </c>
      <c r="H348" t="s">
        <v>18</v>
      </c>
      <c r="I348" s="13" t="str">
        <f>IF(Data[[#This Row],[gen_c]]="","o",IF(Data[[#This Row],[gen_e]]=Data[[#This Row],[gen_c]],"+",IF(ISNUMBER(SEARCH(Data[[#This Row],[gen_e]],Data[[#This Row],[gen_c]])),"/","-")))</f>
        <v>+</v>
      </c>
      <c r="J348" s="13" t="str">
        <f>IF(Data[[#This Row],[sp_c]]="","o",IF(Data[[#This Row],[sp_e]]=Data[[#This Row],[sp_c]],"+",IF(ISNUMBER(SEARCH(Data[[#This Row],[sp_e]],Data[[#This Row],[sp_c]])),"/","-")))</f>
        <v>+</v>
      </c>
      <c r="K34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49" spans="1:11" x14ac:dyDescent="0.25">
      <c r="A349">
        <v>166</v>
      </c>
      <c r="B349">
        <v>0</v>
      </c>
      <c r="C349" t="s">
        <v>155</v>
      </c>
      <c r="D349" t="s">
        <v>157</v>
      </c>
      <c r="E349" t="s">
        <v>11</v>
      </c>
      <c r="F349" t="s">
        <v>18</v>
      </c>
      <c r="G349" t="s">
        <v>11</v>
      </c>
      <c r="H349" t="s">
        <v>18</v>
      </c>
      <c r="I349" s="13" t="str">
        <f>IF(Data[[#This Row],[gen_c]]="","o",IF(Data[[#This Row],[gen_e]]=Data[[#This Row],[gen_c]],"+",IF(ISNUMBER(SEARCH(Data[[#This Row],[gen_e]],Data[[#This Row],[gen_c]])),"/","-")))</f>
        <v>+</v>
      </c>
      <c r="J349" s="13" t="str">
        <f>IF(Data[[#This Row],[sp_c]]="","o",IF(Data[[#This Row],[sp_e]]=Data[[#This Row],[sp_c]],"+",IF(ISNUMBER(SEARCH(Data[[#This Row],[sp_e]],Data[[#This Row],[sp_c]])),"/","-")))</f>
        <v>+</v>
      </c>
      <c r="K34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0" spans="1:11" x14ac:dyDescent="0.25">
      <c r="A350">
        <v>167</v>
      </c>
      <c r="B350">
        <v>0</v>
      </c>
      <c r="C350" t="s">
        <v>155</v>
      </c>
      <c r="D350" t="s">
        <v>157</v>
      </c>
      <c r="E350" t="s">
        <v>11</v>
      </c>
      <c r="F350" t="s">
        <v>18</v>
      </c>
      <c r="G350" t="s">
        <v>11</v>
      </c>
      <c r="H350" t="s">
        <v>18</v>
      </c>
      <c r="I350" s="13" t="str">
        <f>IF(Data[[#This Row],[gen_c]]="","o",IF(Data[[#This Row],[gen_e]]=Data[[#This Row],[gen_c]],"+",IF(ISNUMBER(SEARCH(Data[[#This Row],[gen_e]],Data[[#This Row],[gen_c]])),"/","-")))</f>
        <v>+</v>
      </c>
      <c r="J350" s="13" t="str">
        <f>IF(Data[[#This Row],[sp_c]]="","o",IF(Data[[#This Row],[sp_e]]=Data[[#This Row],[sp_c]],"+",IF(ISNUMBER(SEARCH(Data[[#This Row],[sp_e]],Data[[#This Row],[sp_c]])),"/","-")))</f>
        <v>+</v>
      </c>
      <c r="K35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1" spans="1:11" x14ac:dyDescent="0.25">
      <c r="A351">
        <v>169</v>
      </c>
      <c r="B351">
        <v>0</v>
      </c>
      <c r="C351" t="s">
        <v>155</v>
      </c>
      <c r="D351" t="s">
        <v>157</v>
      </c>
      <c r="E351" t="s">
        <v>11</v>
      </c>
      <c r="F351" t="s">
        <v>18</v>
      </c>
      <c r="G351" t="s">
        <v>11</v>
      </c>
      <c r="H351" t="s">
        <v>18</v>
      </c>
      <c r="I351" s="13" t="str">
        <f>IF(Data[[#This Row],[gen_c]]="","o",IF(Data[[#This Row],[gen_e]]=Data[[#This Row],[gen_c]],"+",IF(ISNUMBER(SEARCH(Data[[#This Row],[gen_e]],Data[[#This Row],[gen_c]])),"/","-")))</f>
        <v>+</v>
      </c>
      <c r="J351" s="13" t="str">
        <f>IF(Data[[#This Row],[sp_c]]="","o",IF(Data[[#This Row],[sp_e]]=Data[[#This Row],[sp_c]],"+",IF(ISNUMBER(SEARCH(Data[[#This Row],[sp_e]],Data[[#This Row],[sp_c]])),"/","-")))</f>
        <v>+</v>
      </c>
      <c r="K35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2" spans="1:11" x14ac:dyDescent="0.25">
      <c r="A352">
        <v>170</v>
      </c>
      <c r="B352">
        <v>1</v>
      </c>
      <c r="C352" t="s">
        <v>155</v>
      </c>
      <c r="D352" t="s">
        <v>156</v>
      </c>
      <c r="E352" t="s">
        <v>11</v>
      </c>
      <c r="F352" t="s">
        <v>18</v>
      </c>
      <c r="G352" t="s">
        <v>11</v>
      </c>
      <c r="H352" t="s">
        <v>18</v>
      </c>
      <c r="I352" s="13" t="str">
        <f>IF(Data[[#This Row],[gen_c]]="","o",IF(Data[[#This Row],[gen_e]]=Data[[#This Row],[gen_c]],"+",IF(ISNUMBER(SEARCH(Data[[#This Row],[gen_e]],Data[[#This Row],[gen_c]])),"/","-")))</f>
        <v>+</v>
      </c>
      <c r="J352" s="13" t="str">
        <f>IF(Data[[#This Row],[sp_c]]="","o",IF(Data[[#This Row],[sp_e]]=Data[[#This Row],[sp_c]],"+",IF(ISNUMBER(SEARCH(Data[[#This Row],[sp_e]],Data[[#This Row],[sp_c]])),"/","-")))</f>
        <v>+</v>
      </c>
      <c r="K35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3" spans="1:11" x14ac:dyDescent="0.25">
      <c r="A353">
        <v>171</v>
      </c>
      <c r="B353">
        <v>1</v>
      </c>
      <c r="C353" t="s">
        <v>155</v>
      </c>
      <c r="D353" t="s">
        <v>156</v>
      </c>
      <c r="E353" t="s">
        <v>11</v>
      </c>
      <c r="F353" t="s">
        <v>18</v>
      </c>
      <c r="G353" t="s">
        <v>11</v>
      </c>
      <c r="H353" t="s">
        <v>18</v>
      </c>
      <c r="I353" s="13" t="str">
        <f>IF(Data[[#This Row],[gen_c]]="","o",IF(Data[[#This Row],[gen_e]]=Data[[#This Row],[gen_c]],"+",IF(ISNUMBER(SEARCH(Data[[#This Row],[gen_e]],Data[[#This Row],[gen_c]])),"/","-")))</f>
        <v>+</v>
      </c>
      <c r="J353" s="13" t="str">
        <f>IF(Data[[#This Row],[sp_c]]="","o",IF(Data[[#This Row],[sp_e]]=Data[[#This Row],[sp_c]],"+",IF(ISNUMBER(SEARCH(Data[[#This Row],[sp_e]],Data[[#This Row],[sp_c]])),"/","-")))</f>
        <v>+</v>
      </c>
      <c r="K35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4" spans="1:11" x14ac:dyDescent="0.25">
      <c r="A354">
        <v>172</v>
      </c>
      <c r="B354">
        <v>1</v>
      </c>
      <c r="C354" t="s">
        <v>155</v>
      </c>
      <c r="D354" t="s">
        <v>156</v>
      </c>
      <c r="E354" t="s">
        <v>11</v>
      </c>
      <c r="F354" t="s">
        <v>18</v>
      </c>
      <c r="G354" t="s">
        <v>11</v>
      </c>
      <c r="H354" t="s">
        <v>18</v>
      </c>
      <c r="I354" s="13" t="str">
        <f>IF(Data[[#This Row],[gen_c]]="","o",IF(Data[[#This Row],[gen_e]]=Data[[#This Row],[gen_c]],"+",IF(ISNUMBER(SEARCH(Data[[#This Row],[gen_e]],Data[[#This Row],[gen_c]])),"/","-")))</f>
        <v>+</v>
      </c>
      <c r="J354" s="13" t="str">
        <f>IF(Data[[#This Row],[sp_c]]="","o",IF(Data[[#This Row],[sp_e]]=Data[[#This Row],[sp_c]],"+",IF(ISNUMBER(SEARCH(Data[[#This Row],[sp_e]],Data[[#This Row],[sp_c]])),"/","-")))</f>
        <v>+</v>
      </c>
      <c r="K35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5" spans="1:11" x14ac:dyDescent="0.25">
      <c r="A355">
        <v>173</v>
      </c>
      <c r="B355">
        <v>1</v>
      </c>
      <c r="C355" t="s">
        <v>155</v>
      </c>
      <c r="D355" t="s">
        <v>156</v>
      </c>
      <c r="E355" t="s">
        <v>11</v>
      </c>
      <c r="F355" t="s">
        <v>18</v>
      </c>
      <c r="G355" t="s">
        <v>11</v>
      </c>
      <c r="H355" t="s">
        <v>18</v>
      </c>
      <c r="I355" s="13" t="str">
        <f>IF(Data[[#This Row],[gen_c]]="","o",IF(Data[[#This Row],[gen_e]]=Data[[#This Row],[gen_c]],"+",IF(ISNUMBER(SEARCH(Data[[#This Row],[gen_e]],Data[[#This Row],[gen_c]])),"/","-")))</f>
        <v>+</v>
      </c>
      <c r="J355" s="13" t="str">
        <f>IF(Data[[#This Row],[sp_c]]="","o",IF(Data[[#This Row],[sp_e]]=Data[[#This Row],[sp_c]],"+",IF(ISNUMBER(SEARCH(Data[[#This Row],[sp_e]],Data[[#This Row],[sp_c]])),"/","-")))</f>
        <v>+</v>
      </c>
      <c r="K35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6" spans="1:11" x14ac:dyDescent="0.25">
      <c r="A356">
        <v>174</v>
      </c>
      <c r="B356">
        <v>1</v>
      </c>
      <c r="C356" t="s">
        <v>155</v>
      </c>
      <c r="D356" t="s">
        <v>156</v>
      </c>
      <c r="E356" t="s">
        <v>11</v>
      </c>
      <c r="F356" t="s">
        <v>18</v>
      </c>
      <c r="G356" t="s">
        <v>11</v>
      </c>
      <c r="H356" t="s">
        <v>18</v>
      </c>
      <c r="I356" s="13" t="str">
        <f>IF(Data[[#This Row],[gen_c]]="","o",IF(Data[[#This Row],[gen_e]]=Data[[#This Row],[gen_c]],"+",IF(ISNUMBER(SEARCH(Data[[#This Row],[gen_e]],Data[[#This Row],[gen_c]])),"/","-")))</f>
        <v>+</v>
      </c>
      <c r="J356" s="13" t="str">
        <f>IF(Data[[#This Row],[sp_c]]="","o",IF(Data[[#This Row],[sp_e]]=Data[[#This Row],[sp_c]],"+",IF(ISNUMBER(SEARCH(Data[[#This Row],[sp_e]],Data[[#This Row],[sp_c]])),"/","-")))</f>
        <v>+</v>
      </c>
      <c r="K35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7" spans="1:11" x14ac:dyDescent="0.25">
      <c r="A357">
        <v>175</v>
      </c>
      <c r="B357">
        <v>1</v>
      </c>
      <c r="C357" t="s">
        <v>155</v>
      </c>
      <c r="D357" t="s">
        <v>156</v>
      </c>
      <c r="E357" t="s">
        <v>11</v>
      </c>
      <c r="F357" t="s">
        <v>18</v>
      </c>
      <c r="G357" t="s">
        <v>11</v>
      </c>
      <c r="H357" t="s">
        <v>18</v>
      </c>
      <c r="I357" s="13" t="str">
        <f>IF(Data[[#This Row],[gen_c]]="","o",IF(Data[[#This Row],[gen_e]]=Data[[#This Row],[gen_c]],"+",IF(ISNUMBER(SEARCH(Data[[#This Row],[gen_e]],Data[[#This Row],[gen_c]])),"/","-")))</f>
        <v>+</v>
      </c>
      <c r="J357" s="13" t="str">
        <f>IF(Data[[#This Row],[sp_c]]="","o",IF(Data[[#This Row],[sp_e]]=Data[[#This Row],[sp_c]],"+",IF(ISNUMBER(SEARCH(Data[[#This Row],[sp_e]],Data[[#This Row],[sp_c]])),"/","-")))</f>
        <v>+</v>
      </c>
      <c r="K35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8" spans="1:11" x14ac:dyDescent="0.25">
      <c r="A358">
        <v>177</v>
      </c>
      <c r="B358">
        <v>1</v>
      </c>
      <c r="C358" t="s">
        <v>155</v>
      </c>
      <c r="D358" t="s">
        <v>156</v>
      </c>
      <c r="E358" t="s">
        <v>11</v>
      </c>
      <c r="F358" t="s">
        <v>18</v>
      </c>
      <c r="G358" t="s">
        <v>11</v>
      </c>
      <c r="H358" t="s">
        <v>18</v>
      </c>
      <c r="I358" s="13" t="str">
        <f>IF(Data[[#This Row],[gen_c]]="","o",IF(Data[[#This Row],[gen_e]]=Data[[#This Row],[gen_c]],"+",IF(ISNUMBER(SEARCH(Data[[#This Row],[gen_e]],Data[[#This Row],[gen_c]])),"/","-")))</f>
        <v>+</v>
      </c>
      <c r="J358" s="13" t="str">
        <f>IF(Data[[#This Row],[sp_c]]="","o",IF(Data[[#This Row],[sp_e]]=Data[[#This Row],[sp_c]],"+",IF(ISNUMBER(SEARCH(Data[[#This Row],[sp_e]],Data[[#This Row],[sp_c]])),"/","-")))</f>
        <v>+</v>
      </c>
      <c r="K35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59" spans="1:11" x14ac:dyDescent="0.25">
      <c r="A359">
        <v>178</v>
      </c>
      <c r="B359">
        <v>1</v>
      </c>
      <c r="C359" t="s">
        <v>155</v>
      </c>
      <c r="D359" t="s">
        <v>156</v>
      </c>
      <c r="E359" t="s">
        <v>11</v>
      </c>
      <c r="F359" t="s">
        <v>18</v>
      </c>
      <c r="G359" t="s">
        <v>11</v>
      </c>
      <c r="H359" t="s">
        <v>18</v>
      </c>
      <c r="I359" s="13" t="str">
        <f>IF(Data[[#This Row],[gen_c]]="","o",IF(Data[[#This Row],[gen_e]]=Data[[#This Row],[gen_c]],"+",IF(ISNUMBER(SEARCH(Data[[#This Row],[gen_e]],Data[[#This Row],[gen_c]])),"/","-")))</f>
        <v>+</v>
      </c>
      <c r="J359" s="13" t="str">
        <f>IF(Data[[#This Row],[sp_c]]="","o",IF(Data[[#This Row],[sp_e]]=Data[[#This Row],[sp_c]],"+",IF(ISNUMBER(SEARCH(Data[[#This Row],[sp_e]],Data[[#This Row],[sp_c]])),"/","-")))</f>
        <v>+</v>
      </c>
      <c r="K35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0" spans="1:11" x14ac:dyDescent="0.25">
      <c r="A360">
        <v>180</v>
      </c>
      <c r="B360">
        <v>1</v>
      </c>
      <c r="C360" t="s">
        <v>155</v>
      </c>
      <c r="D360" t="s">
        <v>156</v>
      </c>
      <c r="E360" t="s">
        <v>11</v>
      </c>
      <c r="F360" t="s">
        <v>18</v>
      </c>
      <c r="G360" t="s">
        <v>11</v>
      </c>
      <c r="H360" t="s">
        <v>18</v>
      </c>
      <c r="I360" s="13" t="str">
        <f>IF(Data[[#This Row],[gen_c]]="","o",IF(Data[[#This Row],[gen_e]]=Data[[#This Row],[gen_c]],"+",IF(ISNUMBER(SEARCH(Data[[#This Row],[gen_e]],Data[[#This Row],[gen_c]])),"/","-")))</f>
        <v>+</v>
      </c>
      <c r="J360" s="13" t="str">
        <f>IF(Data[[#This Row],[sp_c]]="","o",IF(Data[[#This Row],[sp_e]]=Data[[#This Row],[sp_c]],"+",IF(ISNUMBER(SEARCH(Data[[#This Row],[sp_e]],Data[[#This Row],[sp_c]])),"/","-")))</f>
        <v>+</v>
      </c>
      <c r="K36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1" spans="1:11" x14ac:dyDescent="0.25">
      <c r="A361">
        <v>181</v>
      </c>
      <c r="B361">
        <v>1</v>
      </c>
      <c r="C361" t="s">
        <v>155</v>
      </c>
      <c r="D361" t="s">
        <v>156</v>
      </c>
      <c r="E361" t="s">
        <v>11</v>
      </c>
      <c r="F361" t="s">
        <v>18</v>
      </c>
      <c r="G361" t="s">
        <v>11</v>
      </c>
      <c r="H361" t="s">
        <v>18</v>
      </c>
      <c r="I361" s="13" t="str">
        <f>IF(Data[[#This Row],[gen_c]]="","o",IF(Data[[#This Row],[gen_e]]=Data[[#This Row],[gen_c]],"+",IF(ISNUMBER(SEARCH(Data[[#This Row],[gen_e]],Data[[#This Row],[gen_c]])),"/","-")))</f>
        <v>+</v>
      </c>
      <c r="J361" s="13" t="str">
        <f>IF(Data[[#This Row],[sp_c]]="","o",IF(Data[[#This Row],[sp_e]]=Data[[#This Row],[sp_c]],"+",IF(ISNUMBER(SEARCH(Data[[#This Row],[sp_e]],Data[[#This Row],[sp_c]])),"/","-")))</f>
        <v>+</v>
      </c>
      <c r="K36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2" spans="1:11" x14ac:dyDescent="0.25">
      <c r="A362">
        <v>183</v>
      </c>
      <c r="B362">
        <v>1</v>
      </c>
      <c r="C362" t="s">
        <v>155</v>
      </c>
      <c r="D362" t="s">
        <v>156</v>
      </c>
      <c r="E362" t="s">
        <v>11</v>
      </c>
      <c r="F362" t="s">
        <v>18</v>
      </c>
      <c r="G362" t="s">
        <v>11</v>
      </c>
      <c r="H362" t="s">
        <v>18</v>
      </c>
      <c r="I362" s="13" t="str">
        <f>IF(Data[[#This Row],[gen_c]]="","o",IF(Data[[#This Row],[gen_e]]=Data[[#This Row],[gen_c]],"+",IF(ISNUMBER(SEARCH(Data[[#This Row],[gen_e]],Data[[#This Row],[gen_c]])),"/","-")))</f>
        <v>+</v>
      </c>
      <c r="J362" s="13" t="str">
        <f>IF(Data[[#This Row],[sp_c]]="","o",IF(Data[[#This Row],[sp_e]]=Data[[#This Row],[sp_c]],"+",IF(ISNUMBER(SEARCH(Data[[#This Row],[sp_e]],Data[[#This Row],[sp_c]])),"/","-")))</f>
        <v>+</v>
      </c>
      <c r="K36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3" spans="1:11" x14ac:dyDescent="0.25">
      <c r="A363">
        <v>184</v>
      </c>
      <c r="B363">
        <v>1</v>
      </c>
      <c r="C363" t="s">
        <v>155</v>
      </c>
      <c r="D363" t="s">
        <v>156</v>
      </c>
      <c r="E363" t="s">
        <v>11</v>
      </c>
      <c r="F363" t="s">
        <v>18</v>
      </c>
      <c r="G363" t="s">
        <v>11</v>
      </c>
      <c r="H363" t="s">
        <v>18</v>
      </c>
      <c r="I363" s="13" t="str">
        <f>IF(Data[[#This Row],[gen_c]]="","o",IF(Data[[#This Row],[gen_e]]=Data[[#This Row],[gen_c]],"+",IF(ISNUMBER(SEARCH(Data[[#This Row],[gen_e]],Data[[#This Row],[gen_c]])),"/","-")))</f>
        <v>+</v>
      </c>
      <c r="J363" s="13" t="str">
        <f>IF(Data[[#This Row],[sp_c]]="","o",IF(Data[[#This Row],[sp_e]]=Data[[#This Row],[sp_c]],"+",IF(ISNUMBER(SEARCH(Data[[#This Row],[sp_e]],Data[[#This Row],[sp_c]])),"/","-")))</f>
        <v>+</v>
      </c>
      <c r="K36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4" spans="1:11" x14ac:dyDescent="0.25">
      <c r="A364">
        <v>186</v>
      </c>
      <c r="B364">
        <v>1</v>
      </c>
      <c r="C364" t="s">
        <v>155</v>
      </c>
      <c r="D364" t="s">
        <v>156</v>
      </c>
      <c r="E364" t="s">
        <v>11</v>
      </c>
      <c r="F364" t="s">
        <v>18</v>
      </c>
      <c r="G364" t="s">
        <v>11</v>
      </c>
      <c r="H364" t="s">
        <v>18</v>
      </c>
      <c r="I364" s="13" t="str">
        <f>IF(Data[[#This Row],[gen_c]]="","o",IF(Data[[#This Row],[gen_e]]=Data[[#This Row],[gen_c]],"+",IF(ISNUMBER(SEARCH(Data[[#This Row],[gen_e]],Data[[#This Row],[gen_c]])),"/","-")))</f>
        <v>+</v>
      </c>
      <c r="J364" s="13" t="str">
        <f>IF(Data[[#This Row],[sp_c]]="","o",IF(Data[[#This Row],[sp_e]]=Data[[#This Row],[sp_c]],"+",IF(ISNUMBER(SEARCH(Data[[#This Row],[sp_e]],Data[[#This Row],[sp_c]])),"/","-")))</f>
        <v>+</v>
      </c>
      <c r="K36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5" spans="1:11" x14ac:dyDescent="0.25">
      <c r="A365">
        <v>187</v>
      </c>
      <c r="B365">
        <v>1</v>
      </c>
      <c r="C365" t="s">
        <v>155</v>
      </c>
      <c r="D365" t="s">
        <v>156</v>
      </c>
      <c r="E365" t="s">
        <v>11</v>
      </c>
      <c r="F365" t="s">
        <v>18</v>
      </c>
      <c r="G365" t="s">
        <v>11</v>
      </c>
      <c r="H365" t="s">
        <v>18</v>
      </c>
      <c r="I365" s="13" t="str">
        <f>IF(Data[[#This Row],[gen_c]]="","o",IF(Data[[#This Row],[gen_e]]=Data[[#This Row],[gen_c]],"+",IF(ISNUMBER(SEARCH(Data[[#This Row],[gen_e]],Data[[#This Row],[gen_c]])),"/","-")))</f>
        <v>+</v>
      </c>
      <c r="J365" s="13" t="str">
        <f>IF(Data[[#This Row],[sp_c]]="","o",IF(Data[[#This Row],[sp_e]]=Data[[#This Row],[sp_c]],"+",IF(ISNUMBER(SEARCH(Data[[#This Row],[sp_e]],Data[[#This Row],[sp_c]])),"/","-")))</f>
        <v>+</v>
      </c>
      <c r="K36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6" spans="1:11" x14ac:dyDescent="0.25">
      <c r="A366">
        <v>188</v>
      </c>
      <c r="B366">
        <v>1</v>
      </c>
      <c r="C366" t="s">
        <v>155</v>
      </c>
      <c r="D366" t="s">
        <v>156</v>
      </c>
      <c r="E366" t="s">
        <v>11</v>
      </c>
      <c r="F366" t="s">
        <v>18</v>
      </c>
      <c r="G366" t="s">
        <v>11</v>
      </c>
      <c r="H366" t="s">
        <v>18</v>
      </c>
      <c r="I366" s="13" t="str">
        <f>IF(Data[[#This Row],[gen_c]]="","o",IF(Data[[#This Row],[gen_e]]=Data[[#This Row],[gen_c]],"+",IF(ISNUMBER(SEARCH(Data[[#This Row],[gen_e]],Data[[#This Row],[gen_c]])),"/","-")))</f>
        <v>+</v>
      </c>
      <c r="J366" s="13" t="str">
        <f>IF(Data[[#This Row],[sp_c]]="","o",IF(Data[[#This Row],[sp_e]]=Data[[#This Row],[sp_c]],"+",IF(ISNUMBER(SEARCH(Data[[#This Row],[sp_e]],Data[[#This Row],[sp_c]])),"/","-")))</f>
        <v>+</v>
      </c>
      <c r="K36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7" spans="1:11" x14ac:dyDescent="0.25">
      <c r="A367">
        <v>189</v>
      </c>
      <c r="B367">
        <v>1</v>
      </c>
      <c r="C367" t="s">
        <v>155</v>
      </c>
      <c r="D367" t="s">
        <v>156</v>
      </c>
      <c r="E367" t="s">
        <v>11</v>
      </c>
      <c r="F367" t="s">
        <v>18</v>
      </c>
      <c r="G367" t="s">
        <v>11</v>
      </c>
      <c r="H367" t="s">
        <v>18</v>
      </c>
      <c r="I367" s="13" t="str">
        <f>IF(Data[[#This Row],[gen_c]]="","o",IF(Data[[#This Row],[gen_e]]=Data[[#This Row],[gen_c]],"+",IF(ISNUMBER(SEARCH(Data[[#This Row],[gen_e]],Data[[#This Row],[gen_c]])),"/","-")))</f>
        <v>+</v>
      </c>
      <c r="J367" s="13" t="str">
        <f>IF(Data[[#This Row],[sp_c]]="","o",IF(Data[[#This Row],[sp_e]]=Data[[#This Row],[sp_c]],"+",IF(ISNUMBER(SEARCH(Data[[#This Row],[sp_e]],Data[[#This Row],[sp_c]])),"/","-")))</f>
        <v>+</v>
      </c>
      <c r="K36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8" spans="1:11" x14ac:dyDescent="0.25">
      <c r="A368">
        <v>190</v>
      </c>
      <c r="B368">
        <v>1</v>
      </c>
      <c r="C368" t="s">
        <v>155</v>
      </c>
      <c r="D368" t="s">
        <v>156</v>
      </c>
      <c r="E368" t="s">
        <v>11</v>
      </c>
      <c r="F368" t="s">
        <v>18</v>
      </c>
      <c r="G368" t="s">
        <v>11</v>
      </c>
      <c r="H368" t="s">
        <v>18</v>
      </c>
      <c r="I368" s="13" t="str">
        <f>IF(Data[[#This Row],[gen_c]]="","o",IF(Data[[#This Row],[gen_e]]=Data[[#This Row],[gen_c]],"+",IF(ISNUMBER(SEARCH(Data[[#This Row],[gen_e]],Data[[#This Row],[gen_c]])),"/","-")))</f>
        <v>+</v>
      </c>
      <c r="J368" s="13" t="str">
        <f>IF(Data[[#This Row],[sp_c]]="","o",IF(Data[[#This Row],[sp_e]]=Data[[#This Row],[sp_c]],"+",IF(ISNUMBER(SEARCH(Data[[#This Row],[sp_e]],Data[[#This Row],[sp_c]])),"/","-")))</f>
        <v>+</v>
      </c>
      <c r="K36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69" spans="1:11" x14ac:dyDescent="0.25">
      <c r="A369">
        <v>191</v>
      </c>
      <c r="B369">
        <v>1</v>
      </c>
      <c r="C369" t="s">
        <v>155</v>
      </c>
      <c r="D369" t="s">
        <v>156</v>
      </c>
      <c r="E369" t="s">
        <v>11</v>
      </c>
      <c r="F369" t="s">
        <v>18</v>
      </c>
      <c r="G369" t="s">
        <v>11</v>
      </c>
      <c r="H369" t="s">
        <v>18</v>
      </c>
      <c r="I369" s="13" t="str">
        <f>IF(Data[[#This Row],[gen_c]]="","o",IF(Data[[#This Row],[gen_e]]=Data[[#This Row],[gen_c]],"+",IF(ISNUMBER(SEARCH(Data[[#This Row],[gen_e]],Data[[#This Row],[gen_c]])),"/","-")))</f>
        <v>+</v>
      </c>
      <c r="J369" s="13" t="str">
        <f>IF(Data[[#This Row],[sp_c]]="","o",IF(Data[[#This Row],[sp_e]]=Data[[#This Row],[sp_c]],"+",IF(ISNUMBER(SEARCH(Data[[#This Row],[sp_e]],Data[[#This Row],[sp_c]])),"/","-")))</f>
        <v>+</v>
      </c>
      <c r="K36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70" spans="1:11" x14ac:dyDescent="0.25">
      <c r="A370">
        <v>192</v>
      </c>
      <c r="B370">
        <v>1</v>
      </c>
      <c r="C370" t="s">
        <v>155</v>
      </c>
      <c r="D370" t="s">
        <v>156</v>
      </c>
      <c r="E370" t="s">
        <v>11</v>
      </c>
      <c r="F370" t="s">
        <v>18</v>
      </c>
      <c r="G370" t="s">
        <v>11</v>
      </c>
      <c r="H370" t="s">
        <v>18</v>
      </c>
      <c r="I370" s="13" t="str">
        <f>IF(Data[[#This Row],[gen_c]]="","o",IF(Data[[#This Row],[gen_e]]=Data[[#This Row],[gen_c]],"+",IF(ISNUMBER(SEARCH(Data[[#This Row],[gen_e]],Data[[#This Row],[gen_c]])),"/","-")))</f>
        <v>+</v>
      </c>
      <c r="J370" s="13" t="str">
        <f>IF(Data[[#This Row],[sp_c]]="","o",IF(Data[[#This Row],[sp_e]]=Data[[#This Row],[sp_c]],"+",IF(ISNUMBER(SEARCH(Data[[#This Row],[sp_e]],Data[[#This Row],[sp_c]])),"/","-")))</f>
        <v>+</v>
      </c>
      <c r="K37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71" spans="1:11" x14ac:dyDescent="0.25">
      <c r="A371">
        <v>193</v>
      </c>
      <c r="B371">
        <v>1</v>
      </c>
      <c r="C371" t="s">
        <v>155</v>
      </c>
      <c r="D371" t="s">
        <v>156</v>
      </c>
      <c r="E371" t="s">
        <v>11</v>
      </c>
      <c r="F371" t="s">
        <v>18</v>
      </c>
      <c r="G371" t="s">
        <v>11</v>
      </c>
      <c r="H371" t="s">
        <v>18</v>
      </c>
      <c r="I371" s="13" t="str">
        <f>IF(Data[[#This Row],[gen_c]]="","o",IF(Data[[#This Row],[gen_e]]=Data[[#This Row],[gen_c]],"+",IF(ISNUMBER(SEARCH(Data[[#This Row],[gen_e]],Data[[#This Row],[gen_c]])),"/","-")))</f>
        <v>+</v>
      </c>
      <c r="J371" s="13" t="str">
        <f>IF(Data[[#This Row],[sp_c]]="","o",IF(Data[[#This Row],[sp_e]]=Data[[#This Row],[sp_c]],"+",IF(ISNUMBER(SEARCH(Data[[#This Row],[sp_e]],Data[[#This Row],[sp_c]])),"/","-")))</f>
        <v>+</v>
      </c>
      <c r="K37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72" spans="1:11" x14ac:dyDescent="0.25">
      <c r="A372">
        <v>194</v>
      </c>
      <c r="B372">
        <v>1</v>
      </c>
      <c r="C372" t="s">
        <v>155</v>
      </c>
      <c r="D372" t="s">
        <v>156</v>
      </c>
      <c r="E372" t="s">
        <v>11</v>
      </c>
      <c r="F372" t="s">
        <v>18</v>
      </c>
      <c r="G372" t="s">
        <v>11</v>
      </c>
      <c r="H372" t="s">
        <v>18</v>
      </c>
      <c r="I372" s="13" t="str">
        <f>IF(Data[[#This Row],[gen_c]]="","o",IF(Data[[#This Row],[gen_e]]=Data[[#This Row],[gen_c]],"+",IF(ISNUMBER(SEARCH(Data[[#This Row],[gen_e]],Data[[#This Row],[gen_c]])),"/","-")))</f>
        <v>+</v>
      </c>
      <c r="J372" s="13" t="str">
        <f>IF(Data[[#This Row],[sp_c]]="","o",IF(Data[[#This Row],[sp_e]]=Data[[#This Row],[sp_c]],"+",IF(ISNUMBER(SEARCH(Data[[#This Row],[sp_e]],Data[[#This Row],[sp_c]])),"/","-")))</f>
        <v>+</v>
      </c>
      <c r="K37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73" spans="1:11" x14ac:dyDescent="0.25">
      <c r="A373">
        <v>147</v>
      </c>
      <c r="B373">
        <v>0</v>
      </c>
      <c r="C373" t="s">
        <v>155</v>
      </c>
      <c r="D373" t="s">
        <v>157</v>
      </c>
      <c r="E373" t="s">
        <v>11</v>
      </c>
      <c r="F373" t="s">
        <v>18</v>
      </c>
      <c r="H373" t="s">
        <v>18</v>
      </c>
      <c r="I373" s="13" t="str">
        <f>IF(Data[[#This Row],[gen_c]]="","o",IF(Data[[#This Row],[gen_e]]=Data[[#This Row],[gen_c]],"+",IF(ISNUMBER(SEARCH(Data[[#This Row],[gen_e]],Data[[#This Row],[gen_c]])),"/","-")))</f>
        <v>o</v>
      </c>
      <c r="J373" s="13" t="str">
        <f>IF(Data[[#This Row],[sp_c]]="","o",IF(Data[[#This Row],[sp_e]]=Data[[#This Row],[sp_c]],"+",IF(ISNUMBER(SEARCH(Data[[#This Row],[sp_e]],Data[[#This Row],[sp_c]])),"/","-")))</f>
        <v>+</v>
      </c>
      <c r="K37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74" spans="1:11" x14ac:dyDescent="0.25">
      <c r="A374">
        <v>151</v>
      </c>
      <c r="B374">
        <v>0</v>
      </c>
      <c r="C374" t="s">
        <v>155</v>
      </c>
      <c r="D374" t="s">
        <v>157</v>
      </c>
      <c r="E374" t="s">
        <v>11</v>
      </c>
      <c r="F374" t="s">
        <v>18</v>
      </c>
      <c r="H374" t="s">
        <v>18</v>
      </c>
      <c r="I374" s="13" t="str">
        <f>IF(Data[[#This Row],[gen_c]]="","o",IF(Data[[#This Row],[gen_e]]=Data[[#This Row],[gen_c]],"+",IF(ISNUMBER(SEARCH(Data[[#This Row],[gen_e]],Data[[#This Row],[gen_c]])),"/","-")))</f>
        <v>o</v>
      </c>
      <c r="J374" s="13" t="str">
        <f>IF(Data[[#This Row],[sp_c]]="","o",IF(Data[[#This Row],[sp_e]]=Data[[#This Row],[sp_c]],"+",IF(ISNUMBER(SEARCH(Data[[#This Row],[sp_e]],Data[[#This Row],[sp_c]])),"/","-")))</f>
        <v>+</v>
      </c>
      <c r="K37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75" spans="1:11" x14ac:dyDescent="0.25">
      <c r="A375">
        <v>154</v>
      </c>
      <c r="B375">
        <v>0</v>
      </c>
      <c r="C375" t="s">
        <v>155</v>
      </c>
      <c r="D375" t="s">
        <v>157</v>
      </c>
      <c r="E375" t="s">
        <v>11</v>
      </c>
      <c r="F375" t="s">
        <v>18</v>
      </c>
      <c r="H375" t="s">
        <v>18</v>
      </c>
      <c r="I375" s="13" t="str">
        <f>IF(Data[[#This Row],[gen_c]]="","o",IF(Data[[#This Row],[gen_e]]=Data[[#This Row],[gen_c]],"+",IF(ISNUMBER(SEARCH(Data[[#This Row],[gen_e]],Data[[#This Row],[gen_c]])),"/","-")))</f>
        <v>o</v>
      </c>
      <c r="J375" s="13" t="str">
        <f>IF(Data[[#This Row],[sp_c]]="","o",IF(Data[[#This Row],[sp_e]]=Data[[#This Row],[sp_c]],"+",IF(ISNUMBER(SEARCH(Data[[#This Row],[sp_e]],Data[[#This Row],[sp_c]])),"/","-")))</f>
        <v>+</v>
      </c>
      <c r="K37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76" spans="1:11" x14ac:dyDescent="0.25">
      <c r="A376">
        <v>158</v>
      </c>
      <c r="B376">
        <v>0</v>
      </c>
      <c r="C376" t="s">
        <v>155</v>
      </c>
      <c r="D376" t="s">
        <v>157</v>
      </c>
      <c r="E376" t="s">
        <v>11</v>
      </c>
      <c r="F376" t="s">
        <v>18</v>
      </c>
      <c r="H376" t="s">
        <v>18</v>
      </c>
      <c r="I376" s="13" t="str">
        <f>IF(Data[[#This Row],[gen_c]]="","o",IF(Data[[#This Row],[gen_e]]=Data[[#This Row],[gen_c]],"+",IF(ISNUMBER(SEARCH(Data[[#This Row],[gen_e]],Data[[#This Row],[gen_c]])),"/","-")))</f>
        <v>o</v>
      </c>
      <c r="J376" s="13" t="str">
        <f>IF(Data[[#This Row],[sp_c]]="","o",IF(Data[[#This Row],[sp_e]]=Data[[#This Row],[sp_c]],"+",IF(ISNUMBER(SEARCH(Data[[#This Row],[sp_e]],Data[[#This Row],[sp_c]])),"/","-")))</f>
        <v>+</v>
      </c>
      <c r="K37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77" spans="1:11" x14ac:dyDescent="0.25">
      <c r="A377">
        <v>159</v>
      </c>
      <c r="B377">
        <v>0</v>
      </c>
      <c r="C377" t="s">
        <v>155</v>
      </c>
      <c r="D377" t="s">
        <v>157</v>
      </c>
      <c r="E377" t="s">
        <v>11</v>
      </c>
      <c r="F377" t="s">
        <v>18</v>
      </c>
      <c r="H377" t="s">
        <v>18</v>
      </c>
      <c r="I377" s="13" t="str">
        <f>IF(Data[[#This Row],[gen_c]]="","o",IF(Data[[#This Row],[gen_e]]=Data[[#This Row],[gen_c]],"+",IF(ISNUMBER(SEARCH(Data[[#This Row],[gen_e]],Data[[#This Row],[gen_c]])),"/","-")))</f>
        <v>o</v>
      </c>
      <c r="J377" s="13" t="str">
        <f>IF(Data[[#This Row],[sp_c]]="","o",IF(Data[[#This Row],[sp_e]]=Data[[#This Row],[sp_c]],"+",IF(ISNUMBER(SEARCH(Data[[#This Row],[sp_e]],Data[[#This Row],[sp_c]])),"/","-")))</f>
        <v>+</v>
      </c>
      <c r="K37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78" spans="1:11" x14ac:dyDescent="0.25">
      <c r="A378">
        <v>163</v>
      </c>
      <c r="B378">
        <v>0</v>
      </c>
      <c r="C378" t="s">
        <v>155</v>
      </c>
      <c r="D378" t="s">
        <v>157</v>
      </c>
      <c r="E378" t="s">
        <v>11</v>
      </c>
      <c r="F378" t="s">
        <v>18</v>
      </c>
      <c r="H378" t="s">
        <v>18</v>
      </c>
      <c r="I378" s="13" t="str">
        <f>IF(Data[[#This Row],[gen_c]]="","o",IF(Data[[#This Row],[gen_e]]=Data[[#This Row],[gen_c]],"+",IF(ISNUMBER(SEARCH(Data[[#This Row],[gen_e]],Data[[#This Row],[gen_c]])),"/","-")))</f>
        <v>o</v>
      </c>
      <c r="J378" s="13" t="str">
        <f>IF(Data[[#This Row],[sp_c]]="","o",IF(Data[[#This Row],[sp_e]]=Data[[#This Row],[sp_c]],"+",IF(ISNUMBER(SEARCH(Data[[#This Row],[sp_e]],Data[[#This Row],[sp_c]])),"/","-")))</f>
        <v>+</v>
      </c>
      <c r="K37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79" spans="1:11" x14ac:dyDescent="0.25">
      <c r="A379">
        <v>168</v>
      </c>
      <c r="B379">
        <v>0</v>
      </c>
      <c r="C379" t="s">
        <v>155</v>
      </c>
      <c r="D379" t="s">
        <v>157</v>
      </c>
      <c r="E379" t="s">
        <v>11</v>
      </c>
      <c r="F379" t="s">
        <v>18</v>
      </c>
      <c r="H379" t="s">
        <v>18</v>
      </c>
      <c r="I379" s="13" t="str">
        <f>IF(Data[[#This Row],[gen_c]]="","o",IF(Data[[#This Row],[gen_e]]=Data[[#This Row],[gen_c]],"+",IF(ISNUMBER(SEARCH(Data[[#This Row],[gen_e]],Data[[#This Row],[gen_c]])),"/","-")))</f>
        <v>o</v>
      </c>
      <c r="J379" s="13" t="str">
        <f>IF(Data[[#This Row],[sp_c]]="","o",IF(Data[[#This Row],[sp_e]]=Data[[#This Row],[sp_c]],"+",IF(ISNUMBER(SEARCH(Data[[#This Row],[sp_e]],Data[[#This Row],[sp_c]])),"/","-")))</f>
        <v>+</v>
      </c>
      <c r="K37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80" spans="1:11" x14ac:dyDescent="0.25">
      <c r="A380">
        <v>176</v>
      </c>
      <c r="B380">
        <v>1</v>
      </c>
      <c r="C380" t="s">
        <v>155</v>
      </c>
      <c r="D380" t="s">
        <v>156</v>
      </c>
      <c r="E380" t="s">
        <v>11</v>
      </c>
      <c r="F380" t="s">
        <v>18</v>
      </c>
      <c r="H380" t="s">
        <v>18</v>
      </c>
      <c r="I380" s="13" t="str">
        <f>IF(Data[[#This Row],[gen_c]]="","o",IF(Data[[#This Row],[gen_e]]=Data[[#This Row],[gen_c]],"+",IF(ISNUMBER(SEARCH(Data[[#This Row],[gen_e]],Data[[#This Row],[gen_c]])),"/","-")))</f>
        <v>o</v>
      </c>
      <c r="J380" s="13" t="str">
        <f>IF(Data[[#This Row],[sp_c]]="","o",IF(Data[[#This Row],[sp_e]]=Data[[#This Row],[sp_c]],"+",IF(ISNUMBER(SEARCH(Data[[#This Row],[sp_e]],Data[[#This Row],[sp_c]])),"/","-")))</f>
        <v>+</v>
      </c>
      <c r="K38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81" spans="1:11" x14ac:dyDescent="0.25">
      <c r="A381">
        <v>179</v>
      </c>
      <c r="B381">
        <v>1</v>
      </c>
      <c r="C381" t="s">
        <v>155</v>
      </c>
      <c r="D381" t="s">
        <v>156</v>
      </c>
      <c r="E381" t="s">
        <v>11</v>
      </c>
      <c r="F381" t="s">
        <v>18</v>
      </c>
      <c r="H381" t="s">
        <v>18</v>
      </c>
      <c r="I381" s="13" t="str">
        <f>IF(Data[[#This Row],[gen_c]]="","o",IF(Data[[#This Row],[gen_e]]=Data[[#This Row],[gen_c]],"+",IF(ISNUMBER(SEARCH(Data[[#This Row],[gen_e]],Data[[#This Row],[gen_c]])),"/","-")))</f>
        <v>o</v>
      </c>
      <c r="J381" s="13" t="str">
        <f>IF(Data[[#This Row],[sp_c]]="","o",IF(Data[[#This Row],[sp_e]]=Data[[#This Row],[sp_c]],"+",IF(ISNUMBER(SEARCH(Data[[#This Row],[sp_e]],Data[[#This Row],[sp_c]])),"/","-")))</f>
        <v>+</v>
      </c>
      <c r="K38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82" spans="1:11" x14ac:dyDescent="0.25">
      <c r="A382">
        <v>182</v>
      </c>
      <c r="B382">
        <v>1</v>
      </c>
      <c r="C382" t="s">
        <v>155</v>
      </c>
      <c r="D382" t="s">
        <v>156</v>
      </c>
      <c r="E382" t="s">
        <v>11</v>
      </c>
      <c r="F382" t="s">
        <v>18</v>
      </c>
      <c r="H382" t="s">
        <v>18</v>
      </c>
      <c r="I382" s="13" t="str">
        <f>IF(Data[[#This Row],[gen_c]]="","o",IF(Data[[#This Row],[gen_e]]=Data[[#This Row],[gen_c]],"+",IF(ISNUMBER(SEARCH(Data[[#This Row],[gen_e]],Data[[#This Row],[gen_c]])),"/","-")))</f>
        <v>o</v>
      </c>
      <c r="J382" s="13" t="str">
        <f>IF(Data[[#This Row],[sp_c]]="","o",IF(Data[[#This Row],[sp_e]]=Data[[#This Row],[sp_c]],"+",IF(ISNUMBER(SEARCH(Data[[#This Row],[sp_e]],Data[[#This Row],[sp_c]])),"/","-")))</f>
        <v>+</v>
      </c>
      <c r="K38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83" spans="1:11" x14ac:dyDescent="0.25">
      <c r="A383">
        <v>185</v>
      </c>
      <c r="B383">
        <v>1</v>
      </c>
      <c r="C383" t="s">
        <v>155</v>
      </c>
      <c r="D383" t="s">
        <v>156</v>
      </c>
      <c r="E383" t="s">
        <v>11</v>
      </c>
      <c r="F383" t="s">
        <v>18</v>
      </c>
      <c r="H383" t="s">
        <v>18</v>
      </c>
      <c r="I383" s="13" t="str">
        <f>IF(Data[[#This Row],[gen_c]]="","o",IF(Data[[#This Row],[gen_e]]=Data[[#This Row],[gen_c]],"+",IF(ISNUMBER(SEARCH(Data[[#This Row],[gen_e]],Data[[#This Row],[gen_c]])),"/","-")))</f>
        <v>o</v>
      </c>
      <c r="J383" s="13" t="str">
        <f>IF(Data[[#This Row],[sp_c]]="","o",IF(Data[[#This Row],[sp_e]]=Data[[#This Row],[sp_c]],"+",IF(ISNUMBER(SEARCH(Data[[#This Row],[sp_e]],Data[[#This Row],[sp_c]])),"/","-")))</f>
        <v>+</v>
      </c>
      <c r="K38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384" spans="1:11" x14ac:dyDescent="0.25">
      <c r="A384">
        <v>333</v>
      </c>
      <c r="B384">
        <v>0</v>
      </c>
      <c r="C384" t="s">
        <v>155</v>
      </c>
      <c r="D384" t="s">
        <v>157</v>
      </c>
      <c r="E384" t="s">
        <v>13</v>
      </c>
      <c r="F384" t="s">
        <v>152</v>
      </c>
      <c r="G384" t="s">
        <v>13</v>
      </c>
      <c r="H384" t="s">
        <v>152</v>
      </c>
      <c r="I384" s="13" t="str">
        <f>IF(Data[[#This Row],[gen_c]]="","o",IF(Data[[#This Row],[gen_e]]=Data[[#This Row],[gen_c]],"+",IF(ISNUMBER(SEARCH(Data[[#This Row],[gen_e]],Data[[#This Row],[gen_c]])),"/","-")))</f>
        <v>+</v>
      </c>
      <c r="J384" s="13" t="str">
        <f>IF(Data[[#This Row],[sp_c]]="","o",IF(Data[[#This Row],[sp_e]]=Data[[#This Row],[sp_c]],"+",IF(ISNUMBER(SEARCH(Data[[#This Row],[sp_e]],Data[[#This Row],[sp_c]])),"/","-")))</f>
        <v>+</v>
      </c>
      <c r="K38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85" spans="1:11" x14ac:dyDescent="0.25">
      <c r="A385">
        <v>334</v>
      </c>
      <c r="B385">
        <v>0</v>
      </c>
      <c r="C385" t="s">
        <v>155</v>
      </c>
      <c r="D385" t="s">
        <v>157</v>
      </c>
      <c r="E385" t="s">
        <v>13</v>
      </c>
      <c r="F385" t="s">
        <v>152</v>
      </c>
      <c r="G385" t="s">
        <v>13</v>
      </c>
      <c r="H385" t="s">
        <v>152</v>
      </c>
      <c r="I385" s="13" t="str">
        <f>IF(Data[[#This Row],[gen_c]]="","o",IF(Data[[#This Row],[gen_e]]=Data[[#This Row],[gen_c]],"+",IF(ISNUMBER(SEARCH(Data[[#This Row],[gen_e]],Data[[#This Row],[gen_c]])),"/","-")))</f>
        <v>+</v>
      </c>
      <c r="J385" s="13" t="str">
        <f>IF(Data[[#This Row],[sp_c]]="","o",IF(Data[[#This Row],[sp_e]]=Data[[#This Row],[sp_c]],"+",IF(ISNUMBER(SEARCH(Data[[#This Row],[sp_e]],Data[[#This Row],[sp_c]])),"/","-")))</f>
        <v>+</v>
      </c>
      <c r="K38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86" spans="1:11" x14ac:dyDescent="0.25">
      <c r="A386">
        <v>335</v>
      </c>
      <c r="B386">
        <v>0</v>
      </c>
      <c r="C386" t="s">
        <v>155</v>
      </c>
      <c r="D386" t="s">
        <v>157</v>
      </c>
      <c r="E386" t="s">
        <v>13</v>
      </c>
      <c r="F386" t="s">
        <v>152</v>
      </c>
      <c r="G386" t="s">
        <v>13</v>
      </c>
      <c r="H386" t="s">
        <v>152</v>
      </c>
      <c r="I386" s="13" t="str">
        <f>IF(Data[[#This Row],[gen_c]]="","o",IF(Data[[#This Row],[gen_e]]=Data[[#This Row],[gen_c]],"+",IF(ISNUMBER(SEARCH(Data[[#This Row],[gen_e]],Data[[#This Row],[gen_c]])),"/","-")))</f>
        <v>+</v>
      </c>
      <c r="J386" s="13" t="str">
        <f>IF(Data[[#This Row],[sp_c]]="","o",IF(Data[[#This Row],[sp_e]]=Data[[#This Row],[sp_c]],"+",IF(ISNUMBER(SEARCH(Data[[#This Row],[sp_e]],Data[[#This Row],[sp_c]])),"/","-")))</f>
        <v>+</v>
      </c>
      <c r="K38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87" spans="1:11" x14ac:dyDescent="0.25">
      <c r="A387">
        <v>336</v>
      </c>
      <c r="B387">
        <v>0</v>
      </c>
      <c r="C387" t="s">
        <v>155</v>
      </c>
      <c r="D387" t="s">
        <v>157</v>
      </c>
      <c r="E387" t="s">
        <v>13</v>
      </c>
      <c r="F387" t="s">
        <v>152</v>
      </c>
      <c r="G387" t="s">
        <v>13</v>
      </c>
      <c r="H387" t="s">
        <v>152</v>
      </c>
      <c r="I387" s="13" t="str">
        <f>IF(Data[[#This Row],[gen_c]]="","o",IF(Data[[#This Row],[gen_e]]=Data[[#This Row],[gen_c]],"+",IF(ISNUMBER(SEARCH(Data[[#This Row],[gen_e]],Data[[#This Row],[gen_c]])),"/","-")))</f>
        <v>+</v>
      </c>
      <c r="J387" s="13" t="str">
        <f>IF(Data[[#This Row],[sp_c]]="","o",IF(Data[[#This Row],[sp_e]]=Data[[#This Row],[sp_c]],"+",IF(ISNUMBER(SEARCH(Data[[#This Row],[sp_e]],Data[[#This Row],[sp_c]])),"/","-")))</f>
        <v>+</v>
      </c>
      <c r="K38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88" spans="1:11" x14ac:dyDescent="0.25">
      <c r="A388">
        <v>337</v>
      </c>
      <c r="B388">
        <v>0</v>
      </c>
      <c r="C388" t="s">
        <v>155</v>
      </c>
      <c r="D388" t="s">
        <v>157</v>
      </c>
      <c r="E388" t="s">
        <v>13</v>
      </c>
      <c r="F388" t="s">
        <v>152</v>
      </c>
      <c r="G388" t="s">
        <v>13</v>
      </c>
      <c r="H388" t="s">
        <v>152</v>
      </c>
      <c r="I388" s="13" t="str">
        <f>IF(Data[[#This Row],[gen_c]]="","o",IF(Data[[#This Row],[gen_e]]=Data[[#This Row],[gen_c]],"+",IF(ISNUMBER(SEARCH(Data[[#This Row],[gen_e]],Data[[#This Row],[gen_c]])),"/","-")))</f>
        <v>+</v>
      </c>
      <c r="J388" s="13" t="str">
        <f>IF(Data[[#This Row],[sp_c]]="","o",IF(Data[[#This Row],[sp_e]]=Data[[#This Row],[sp_c]],"+",IF(ISNUMBER(SEARCH(Data[[#This Row],[sp_e]],Data[[#This Row],[sp_c]])),"/","-")))</f>
        <v>+</v>
      </c>
      <c r="K38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89" spans="1:11" x14ac:dyDescent="0.25">
      <c r="A389">
        <v>338</v>
      </c>
      <c r="B389">
        <v>0</v>
      </c>
      <c r="C389" t="s">
        <v>155</v>
      </c>
      <c r="D389" t="s">
        <v>157</v>
      </c>
      <c r="E389" t="s">
        <v>13</v>
      </c>
      <c r="F389" t="s">
        <v>152</v>
      </c>
      <c r="G389" t="s">
        <v>13</v>
      </c>
      <c r="H389" t="s">
        <v>152</v>
      </c>
      <c r="I389" s="13" t="str">
        <f>IF(Data[[#This Row],[gen_c]]="","o",IF(Data[[#This Row],[gen_e]]=Data[[#This Row],[gen_c]],"+",IF(ISNUMBER(SEARCH(Data[[#This Row],[gen_e]],Data[[#This Row],[gen_c]])),"/","-")))</f>
        <v>+</v>
      </c>
      <c r="J389" s="13" t="str">
        <f>IF(Data[[#This Row],[sp_c]]="","o",IF(Data[[#This Row],[sp_e]]=Data[[#This Row],[sp_c]],"+",IF(ISNUMBER(SEARCH(Data[[#This Row],[sp_e]],Data[[#This Row],[sp_c]])),"/","-")))</f>
        <v>+</v>
      </c>
      <c r="K38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0" spans="1:11" x14ac:dyDescent="0.25">
      <c r="A390">
        <v>339</v>
      </c>
      <c r="B390">
        <v>0</v>
      </c>
      <c r="C390" t="s">
        <v>155</v>
      </c>
      <c r="D390" t="s">
        <v>157</v>
      </c>
      <c r="E390" t="s">
        <v>13</v>
      </c>
      <c r="F390" t="s">
        <v>152</v>
      </c>
      <c r="G390" t="s">
        <v>13</v>
      </c>
      <c r="H390" t="s">
        <v>152</v>
      </c>
      <c r="I390" s="13" t="str">
        <f>IF(Data[[#This Row],[gen_c]]="","o",IF(Data[[#This Row],[gen_e]]=Data[[#This Row],[gen_c]],"+",IF(ISNUMBER(SEARCH(Data[[#This Row],[gen_e]],Data[[#This Row],[gen_c]])),"/","-")))</f>
        <v>+</v>
      </c>
      <c r="J390" s="13" t="str">
        <f>IF(Data[[#This Row],[sp_c]]="","o",IF(Data[[#This Row],[sp_e]]=Data[[#This Row],[sp_c]],"+",IF(ISNUMBER(SEARCH(Data[[#This Row],[sp_e]],Data[[#This Row],[sp_c]])),"/","-")))</f>
        <v>+</v>
      </c>
      <c r="K39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1" spans="1:11" x14ac:dyDescent="0.25">
      <c r="A391">
        <v>340</v>
      </c>
      <c r="B391">
        <v>0</v>
      </c>
      <c r="C391" t="s">
        <v>155</v>
      </c>
      <c r="D391" t="s">
        <v>157</v>
      </c>
      <c r="E391" t="s">
        <v>13</v>
      </c>
      <c r="F391" t="s">
        <v>152</v>
      </c>
      <c r="G391" t="s">
        <v>13</v>
      </c>
      <c r="H391" t="s">
        <v>152</v>
      </c>
      <c r="I391" s="13" t="str">
        <f>IF(Data[[#This Row],[gen_c]]="","o",IF(Data[[#This Row],[gen_e]]=Data[[#This Row],[gen_c]],"+",IF(ISNUMBER(SEARCH(Data[[#This Row],[gen_e]],Data[[#This Row],[gen_c]])),"/","-")))</f>
        <v>+</v>
      </c>
      <c r="J391" s="13" t="str">
        <f>IF(Data[[#This Row],[sp_c]]="","o",IF(Data[[#This Row],[sp_e]]=Data[[#This Row],[sp_c]],"+",IF(ISNUMBER(SEARCH(Data[[#This Row],[sp_e]],Data[[#This Row],[sp_c]])),"/","-")))</f>
        <v>+</v>
      </c>
      <c r="K39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2" spans="1:11" x14ac:dyDescent="0.25">
      <c r="A392">
        <v>341</v>
      </c>
      <c r="B392">
        <v>0</v>
      </c>
      <c r="C392" t="s">
        <v>155</v>
      </c>
      <c r="D392" t="s">
        <v>157</v>
      </c>
      <c r="E392" t="s">
        <v>13</v>
      </c>
      <c r="F392" t="s">
        <v>152</v>
      </c>
      <c r="G392" t="s">
        <v>13</v>
      </c>
      <c r="H392" t="s">
        <v>152</v>
      </c>
      <c r="I392" s="13" t="str">
        <f>IF(Data[[#This Row],[gen_c]]="","o",IF(Data[[#This Row],[gen_e]]=Data[[#This Row],[gen_c]],"+",IF(ISNUMBER(SEARCH(Data[[#This Row],[gen_e]],Data[[#This Row],[gen_c]])),"/","-")))</f>
        <v>+</v>
      </c>
      <c r="J392" s="13" t="str">
        <f>IF(Data[[#This Row],[sp_c]]="","o",IF(Data[[#This Row],[sp_e]]=Data[[#This Row],[sp_c]],"+",IF(ISNUMBER(SEARCH(Data[[#This Row],[sp_e]],Data[[#This Row],[sp_c]])),"/","-")))</f>
        <v>+</v>
      </c>
      <c r="K39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3" spans="1:11" x14ac:dyDescent="0.25">
      <c r="A393">
        <v>343</v>
      </c>
      <c r="B393">
        <v>0</v>
      </c>
      <c r="C393" t="s">
        <v>155</v>
      </c>
      <c r="D393" t="s">
        <v>157</v>
      </c>
      <c r="E393" t="s">
        <v>13</v>
      </c>
      <c r="F393" t="s">
        <v>152</v>
      </c>
      <c r="G393" t="s">
        <v>13</v>
      </c>
      <c r="H393" t="s">
        <v>152</v>
      </c>
      <c r="I393" s="13" t="str">
        <f>IF(Data[[#This Row],[gen_c]]="","o",IF(Data[[#This Row],[gen_e]]=Data[[#This Row],[gen_c]],"+",IF(ISNUMBER(SEARCH(Data[[#This Row],[gen_e]],Data[[#This Row],[gen_c]])),"/","-")))</f>
        <v>+</v>
      </c>
      <c r="J393" s="13" t="str">
        <f>IF(Data[[#This Row],[sp_c]]="","o",IF(Data[[#This Row],[sp_e]]=Data[[#This Row],[sp_c]],"+",IF(ISNUMBER(SEARCH(Data[[#This Row],[sp_e]],Data[[#This Row],[sp_c]])),"/","-")))</f>
        <v>+</v>
      </c>
      <c r="K39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4" spans="1:11" x14ac:dyDescent="0.25">
      <c r="A394">
        <v>345</v>
      </c>
      <c r="B394">
        <v>0</v>
      </c>
      <c r="C394" t="s">
        <v>155</v>
      </c>
      <c r="D394" t="s">
        <v>157</v>
      </c>
      <c r="E394" t="s">
        <v>13</v>
      </c>
      <c r="F394" t="s">
        <v>152</v>
      </c>
      <c r="G394" t="s">
        <v>13</v>
      </c>
      <c r="H394" t="s">
        <v>152</v>
      </c>
      <c r="I394" s="13" t="str">
        <f>IF(Data[[#This Row],[gen_c]]="","o",IF(Data[[#This Row],[gen_e]]=Data[[#This Row],[gen_c]],"+",IF(ISNUMBER(SEARCH(Data[[#This Row],[gen_e]],Data[[#This Row],[gen_c]])),"/","-")))</f>
        <v>+</v>
      </c>
      <c r="J394" s="13" t="str">
        <f>IF(Data[[#This Row],[sp_c]]="","o",IF(Data[[#This Row],[sp_e]]=Data[[#This Row],[sp_c]],"+",IF(ISNUMBER(SEARCH(Data[[#This Row],[sp_e]],Data[[#This Row],[sp_c]])),"/","-")))</f>
        <v>+</v>
      </c>
      <c r="K39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5" spans="1:11" x14ac:dyDescent="0.25">
      <c r="A395">
        <v>346</v>
      </c>
      <c r="B395">
        <v>0</v>
      </c>
      <c r="C395" t="s">
        <v>155</v>
      </c>
      <c r="D395" t="s">
        <v>157</v>
      </c>
      <c r="E395" t="s">
        <v>13</v>
      </c>
      <c r="F395" t="s">
        <v>152</v>
      </c>
      <c r="G395" t="s">
        <v>13</v>
      </c>
      <c r="H395" t="s">
        <v>152</v>
      </c>
      <c r="I395" s="13" t="str">
        <f>IF(Data[[#This Row],[gen_c]]="","o",IF(Data[[#This Row],[gen_e]]=Data[[#This Row],[gen_c]],"+",IF(ISNUMBER(SEARCH(Data[[#This Row],[gen_e]],Data[[#This Row],[gen_c]])),"/","-")))</f>
        <v>+</v>
      </c>
      <c r="J395" s="13" t="str">
        <f>IF(Data[[#This Row],[sp_c]]="","o",IF(Data[[#This Row],[sp_e]]=Data[[#This Row],[sp_c]],"+",IF(ISNUMBER(SEARCH(Data[[#This Row],[sp_e]],Data[[#This Row],[sp_c]])),"/","-")))</f>
        <v>+</v>
      </c>
      <c r="K39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6" spans="1:11" x14ac:dyDescent="0.25">
      <c r="A396">
        <v>347</v>
      </c>
      <c r="B396">
        <v>0</v>
      </c>
      <c r="C396" t="s">
        <v>155</v>
      </c>
      <c r="D396" t="s">
        <v>157</v>
      </c>
      <c r="E396" t="s">
        <v>13</v>
      </c>
      <c r="F396" t="s">
        <v>152</v>
      </c>
      <c r="G396" t="s">
        <v>13</v>
      </c>
      <c r="H396" t="s">
        <v>152</v>
      </c>
      <c r="I396" s="13" t="str">
        <f>IF(Data[[#This Row],[gen_c]]="","o",IF(Data[[#This Row],[gen_e]]=Data[[#This Row],[gen_c]],"+",IF(ISNUMBER(SEARCH(Data[[#This Row],[gen_e]],Data[[#This Row],[gen_c]])),"/","-")))</f>
        <v>+</v>
      </c>
      <c r="J396" s="13" t="str">
        <f>IF(Data[[#This Row],[sp_c]]="","o",IF(Data[[#This Row],[sp_e]]=Data[[#This Row],[sp_c]],"+",IF(ISNUMBER(SEARCH(Data[[#This Row],[sp_e]],Data[[#This Row],[sp_c]])),"/","-")))</f>
        <v>+</v>
      </c>
      <c r="K39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7" spans="1:11" x14ac:dyDescent="0.25">
      <c r="A397">
        <v>348</v>
      </c>
      <c r="B397">
        <v>0</v>
      </c>
      <c r="C397" t="s">
        <v>155</v>
      </c>
      <c r="D397" t="s">
        <v>157</v>
      </c>
      <c r="E397" t="s">
        <v>13</v>
      </c>
      <c r="F397" t="s">
        <v>152</v>
      </c>
      <c r="G397" t="s">
        <v>13</v>
      </c>
      <c r="H397" t="s">
        <v>152</v>
      </c>
      <c r="I397" s="13" t="str">
        <f>IF(Data[[#This Row],[gen_c]]="","o",IF(Data[[#This Row],[gen_e]]=Data[[#This Row],[gen_c]],"+",IF(ISNUMBER(SEARCH(Data[[#This Row],[gen_e]],Data[[#This Row],[gen_c]])),"/","-")))</f>
        <v>+</v>
      </c>
      <c r="J397" s="13" t="str">
        <f>IF(Data[[#This Row],[sp_c]]="","o",IF(Data[[#This Row],[sp_e]]=Data[[#This Row],[sp_c]],"+",IF(ISNUMBER(SEARCH(Data[[#This Row],[sp_e]],Data[[#This Row],[sp_c]])),"/","-")))</f>
        <v>+</v>
      </c>
      <c r="K39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8" spans="1:11" x14ac:dyDescent="0.25">
      <c r="A398">
        <v>349</v>
      </c>
      <c r="B398">
        <v>0</v>
      </c>
      <c r="C398" t="s">
        <v>155</v>
      </c>
      <c r="D398" t="s">
        <v>157</v>
      </c>
      <c r="E398" t="s">
        <v>13</v>
      </c>
      <c r="F398" t="s">
        <v>152</v>
      </c>
      <c r="G398" t="s">
        <v>13</v>
      </c>
      <c r="H398" t="s">
        <v>152</v>
      </c>
      <c r="I398" s="13" t="str">
        <f>IF(Data[[#This Row],[gen_c]]="","o",IF(Data[[#This Row],[gen_e]]=Data[[#This Row],[gen_c]],"+",IF(ISNUMBER(SEARCH(Data[[#This Row],[gen_e]],Data[[#This Row],[gen_c]])),"/","-")))</f>
        <v>+</v>
      </c>
      <c r="J398" s="13" t="str">
        <f>IF(Data[[#This Row],[sp_c]]="","o",IF(Data[[#This Row],[sp_e]]=Data[[#This Row],[sp_c]],"+",IF(ISNUMBER(SEARCH(Data[[#This Row],[sp_e]],Data[[#This Row],[sp_c]])),"/","-")))</f>
        <v>+</v>
      </c>
      <c r="K39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399" spans="1:11" x14ac:dyDescent="0.25">
      <c r="A399">
        <v>351</v>
      </c>
      <c r="B399">
        <v>0</v>
      </c>
      <c r="C399" t="s">
        <v>155</v>
      </c>
      <c r="D399" t="s">
        <v>157</v>
      </c>
      <c r="E399" t="s">
        <v>13</v>
      </c>
      <c r="F399" t="s">
        <v>152</v>
      </c>
      <c r="G399" t="s">
        <v>13</v>
      </c>
      <c r="H399" t="s">
        <v>152</v>
      </c>
      <c r="I399" s="13" t="str">
        <f>IF(Data[[#This Row],[gen_c]]="","o",IF(Data[[#This Row],[gen_e]]=Data[[#This Row],[gen_c]],"+",IF(ISNUMBER(SEARCH(Data[[#This Row],[gen_e]],Data[[#This Row],[gen_c]])),"/","-")))</f>
        <v>+</v>
      </c>
      <c r="J399" s="13" t="str">
        <f>IF(Data[[#This Row],[sp_c]]="","o",IF(Data[[#This Row],[sp_e]]=Data[[#This Row],[sp_c]],"+",IF(ISNUMBER(SEARCH(Data[[#This Row],[sp_e]],Data[[#This Row],[sp_c]])),"/","-")))</f>
        <v>+</v>
      </c>
      <c r="K39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0" spans="1:11" x14ac:dyDescent="0.25">
      <c r="A400">
        <v>352</v>
      </c>
      <c r="B400">
        <v>0</v>
      </c>
      <c r="C400" t="s">
        <v>155</v>
      </c>
      <c r="D400" t="s">
        <v>157</v>
      </c>
      <c r="E400" t="s">
        <v>13</v>
      </c>
      <c r="F400" t="s">
        <v>152</v>
      </c>
      <c r="G400" t="s">
        <v>13</v>
      </c>
      <c r="H400" t="s">
        <v>152</v>
      </c>
      <c r="I400" s="13" t="str">
        <f>IF(Data[[#This Row],[gen_c]]="","o",IF(Data[[#This Row],[gen_e]]=Data[[#This Row],[gen_c]],"+",IF(ISNUMBER(SEARCH(Data[[#This Row],[gen_e]],Data[[#This Row],[gen_c]])),"/","-")))</f>
        <v>+</v>
      </c>
      <c r="J400" s="13" t="str">
        <f>IF(Data[[#This Row],[sp_c]]="","o",IF(Data[[#This Row],[sp_e]]=Data[[#This Row],[sp_c]],"+",IF(ISNUMBER(SEARCH(Data[[#This Row],[sp_e]],Data[[#This Row],[sp_c]])),"/","-")))</f>
        <v>+</v>
      </c>
      <c r="K40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1" spans="1:11" x14ac:dyDescent="0.25">
      <c r="A401">
        <v>354</v>
      </c>
      <c r="B401">
        <v>0</v>
      </c>
      <c r="C401" t="s">
        <v>155</v>
      </c>
      <c r="D401" t="s">
        <v>157</v>
      </c>
      <c r="E401" t="s">
        <v>13</v>
      </c>
      <c r="F401" t="s">
        <v>152</v>
      </c>
      <c r="G401" t="s">
        <v>13</v>
      </c>
      <c r="H401" t="s">
        <v>152</v>
      </c>
      <c r="I401" s="13" t="str">
        <f>IF(Data[[#This Row],[gen_c]]="","o",IF(Data[[#This Row],[gen_e]]=Data[[#This Row],[gen_c]],"+",IF(ISNUMBER(SEARCH(Data[[#This Row],[gen_e]],Data[[#This Row],[gen_c]])),"/","-")))</f>
        <v>+</v>
      </c>
      <c r="J401" s="13" t="str">
        <f>IF(Data[[#This Row],[sp_c]]="","o",IF(Data[[#This Row],[sp_e]]=Data[[#This Row],[sp_c]],"+",IF(ISNUMBER(SEARCH(Data[[#This Row],[sp_e]],Data[[#This Row],[sp_c]])),"/","-")))</f>
        <v>+</v>
      </c>
      <c r="K40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2" spans="1:11" x14ac:dyDescent="0.25">
      <c r="A402">
        <v>355</v>
      </c>
      <c r="B402">
        <v>0</v>
      </c>
      <c r="C402" t="s">
        <v>155</v>
      </c>
      <c r="D402" t="s">
        <v>157</v>
      </c>
      <c r="E402" t="s">
        <v>13</v>
      </c>
      <c r="F402" t="s">
        <v>152</v>
      </c>
      <c r="G402" t="s">
        <v>13</v>
      </c>
      <c r="H402" t="s">
        <v>152</v>
      </c>
      <c r="I402" s="13" t="str">
        <f>IF(Data[[#This Row],[gen_c]]="","o",IF(Data[[#This Row],[gen_e]]=Data[[#This Row],[gen_c]],"+",IF(ISNUMBER(SEARCH(Data[[#This Row],[gen_e]],Data[[#This Row],[gen_c]])),"/","-")))</f>
        <v>+</v>
      </c>
      <c r="J402" s="13" t="str">
        <f>IF(Data[[#This Row],[sp_c]]="","o",IF(Data[[#This Row],[sp_e]]=Data[[#This Row],[sp_c]],"+",IF(ISNUMBER(SEARCH(Data[[#This Row],[sp_e]],Data[[#This Row],[sp_c]])),"/","-")))</f>
        <v>+</v>
      </c>
      <c r="K40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3" spans="1:11" x14ac:dyDescent="0.25">
      <c r="A403">
        <v>357</v>
      </c>
      <c r="B403">
        <v>0</v>
      </c>
      <c r="C403" t="s">
        <v>155</v>
      </c>
      <c r="D403" t="s">
        <v>157</v>
      </c>
      <c r="E403" t="s">
        <v>13</v>
      </c>
      <c r="F403" t="s">
        <v>152</v>
      </c>
      <c r="G403" t="s">
        <v>13</v>
      </c>
      <c r="H403" t="s">
        <v>152</v>
      </c>
      <c r="I403" s="13" t="str">
        <f>IF(Data[[#This Row],[gen_c]]="","o",IF(Data[[#This Row],[gen_e]]=Data[[#This Row],[gen_c]],"+",IF(ISNUMBER(SEARCH(Data[[#This Row],[gen_e]],Data[[#This Row],[gen_c]])),"/","-")))</f>
        <v>+</v>
      </c>
      <c r="J403" s="13" t="str">
        <f>IF(Data[[#This Row],[sp_c]]="","o",IF(Data[[#This Row],[sp_e]]=Data[[#This Row],[sp_c]],"+",IF(ISNUMBER(SEARCH(Data[[#This Row],[sp_e]],Data[[#This Row],[sp_c]])),"/","-")))</f>
        <v>+</v>
      </c>
      <c r="K40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4" spans="1:11" x14ac:dyDescent="0.25">
      <c r="A404">
        <v>358</v>
      </c>
      <c r="B404">
        <v>0</v>
      </c>
      <c r="C404" t="s">
        <v>155</v>
      </c>
      <c r="D404" t="s">
        <v>157</v>
      </c>
      <c r="E404" t="s">
        <v>13</v>
      </c>
      <c r="F404" t="s">
        <v>152</v>
      </c>
      <c r="G404" t="s">
        <v>13</v>
      </c>
      <c r="H404" t="s">
        <v>152</v>
      </c>
      <c r="I404" s="13" t="str">
        <f>IF(Data[[#This Row],[gen_c]]="","o",IF(Data[[#This Row],[gen_e]]=Data[[#This Row],[gen_c]],"+",IF(ISNUMBER(SEARCH(Data[[#This Row],[gen_e]],Data[[#This Row],[gen_c]])),"/","-")))</f>
        <v>+</v>
      </c>
      <c r="J404" s="13" t="str">
        <f>IF(Data[[#This Row],[sp_c]]="","o",IF(Data[[#This Row],[sp_e]]=Data[[#This Row],[sp_c]],"+",IF(ISNUMBER(SEARCH(Data[[#This Row],[sp_e]],Data[[#This Row],[sp_c]])),"/","-")))</f>
        <v>+</v>
      </c>
      <c r="K40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5" spans="1:11" x14ac:dyDescent="0.25">
      <c r="A405">
        <v>359</v>
      </c>
      <c r="B405">
        <v>0</v>
      </c>
      <c r="C405" t="s">
        <v>155</v>
      </c>
      <c r="D405" t="s">
        <v>157</v>
      </c>
      <c r="E405" t="s">
        <v>13</v>
      </c>
      <c r="F405" t="s">
        <v>152</v>
      </c>
      <c r="G405" t="s">
        <v>13</v>
      </c>
      <c r="H405" t="s">
        <v>152</v>
      </c>
      <c r="I405" s="13" t="str">
        <f>IF(Data[[#This Row],[gen_c]]="","o",IF(Data[[#This Row],[gen_e]]=Data[[#This Row],[gen_c]],"+",IF(ISNUMBER(SEARCH(Data[[#This Row],[gen_e]],Data[[#This Row],[gen_c]])),"/","-")))</f>
        <v>+</v>
      </c>
      <c r="J405" s="13" t="str">
        <f>IF(Data[[#This Row],[sp_c]]="","o",IF(Data[[#This Row],[sp_e]]=Data[[#This Row],[sp_c]],"+",IF(ISNUMBER(SEARCH(Data[[#This Row],[sp_e]],Data[[#This Row],[sp_c]])),"/","-")))</f>
        <v>+</v>
      </c>
      <c r="K40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6" spans="1:11" x14ac:dyDescent="0.25">
      <c r="A406">
        <v>360</v>
      </c>
      <c r="B406">
        <v>0</v>
      </c>
      <c r="C406" t="s">
        <v>155</v>
      </c>
      <c r="D406" t="s">
        <v>157</v>
      </c>
      <c r="E406" t="s">
        <v>13</v>
      </c>
      <c r="F406" t="s">
        <v>152</v>
      </c>
      <c r="G406" t="s">
        <v>13</v>
      </c>
      <c r="H406" t="s">
        <v>152</v>
      </c>
      <c r="I406" s="13" t="str">
        <f>IF(Data[[#This Row],[gen_c]]="","o",IF(Data[[#This Row],[gen_e]]=Data[[#This Row],[gen_c]],"+",IF(ISNUMBER(SEARCH(Data[[#This Row],[gen_e]],Data[[#This Row],[gen_c]])),"/","-")))</f>
        <v>+</v>
      </c>
      <c r="J406" s="13" t="str">
        <f>IF(Data[[#This Row],[sp_c]]="","o",IF(Data[[#This Row],[sp_e]]=Data[[#This Row],[sp_c]],"+",IF(ISNUMBER(SEARCH(Data[[#This Row],[sp_e]],Data[[#This Row],[sp_c]])),"/","-")))</f>
        <v>+</v>
      </c>
      <c r="K40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7" spans="1:11" x14ac:dyDescent="0.25">
      <c r="A407">
        <v>362</v>
      </c>
      <c r="B407">
        <v>0</v>
      </c>
      <c r="C407" t="s">
        <v>155</v>
      </c>
      <c r="D407" t="s">
        <v>157</v>
      </c>
      <c r="E407" t="s">
        <v>13</v>
      </c>
      <c r="F407" t="s">
        <v>152</v>
      </c>
      <c r="G407" t="s">
        <v>13</v>
      </c>
      <c r="H407" t="s">
        <v>152</v>
      </c>
      <c r="I407" s="13" t="str">
        <f>IF(Data[[#This Row],[gen_c]]="","o",IF(Data[[#This Row],[gen_e]]=Data[[#This Row],[gen_c]],"+",IF(ISNUMBER(SEARCH(Data[[#This Row],[gen_e]],Data[[#This Row],[gen_c]])),"/","-")))</f>
        <v>+</v>
      </c>
      <c r="J407" s="13" t="str">
        <f>IF(Data[[#This Row],[sp_c]]="","o",IF(Data[[#This Row],[sp_e]]=Data[[#This Row],[sp_c]],"+",IF(ISNUMBER(SEARCH(Data[[#This Row],[sp_e]],Data[[#This Row],[sp_c]])),"/","-")))</f>
        <v>+</v>
      </c>
      <c r="K40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8" spans="1:11" x14ac:dyDescent="0.25">
      <c r="A408">
        <v>364</v>
      </c>
      <c r="B408">
        <v>0</v>
      </c>
      <c r="C408" t="s">
        <v>155</v>
      </c>
      <c r="D408" t="s">
        <v>157</v>
      </c>
      <c r="E408" t="s">
        <v>13</v>
      </c>
      <c r="F408" t="s">
        <v>152</v>
      </c>
      <c r="G408" t="s">
        <v>13</v>
      </c>
      <c r="H408" t="s">
        <v>152</v>
      </c>
      <c r="I408" s="13" t="str">
        <f>IF(Data[[#This Row],[gen_c]]="","o",IF(Data[[#This Row],[gen_e]]=Data[[#This Row],[gen_c]],"+",IF(ISNUMBER(SEARCH(Data[[#This Row],[gen_e]],Data[[#This Row],[gen_c]])),"/","-")))</f>
        <v>+</v>
      </c>
      <c r="J408" s="13" t="str">
        <f>IF(Data[[#This Row],[sp_c]]="","o",IF(Data[[#This Row],[sp_e]]=Data[[#This Row],[sp_c]],"+",IF(ISNUMBER(SEARCH(Data[[#This Row],[sp_e]],Data[[#This Row],[sp_c]])),"/","-")))</f>
        <v>+</v>
      </c>
      <c r="K40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09" spans="1:11" x14ac:dyDescent="0.25">
      <c r="A409">
        <v>365</v>
      </c>
      <c r="B409">
        <v>0</v>
      </c>
      <c r="C409" t="s">
        <v>155</v>
      </c>
      <c r="D409" t="s">
        <v>157</v>
      </c>
      <c r="E409" t="s">
        <v>13</v>
      </c>
      <c r="F409" t="s">
        <v>152</v>
      </c>
      <c r="G409" t="s">
        <v>13</v>
      </c>
      <c r="H409" t="s">
        <v>152</v>
      </c>
      <c r="I409" s="13" t="str">
        <f>IF(Data[[#This Row],[gen_c]]="","o",IF(Data[[#This Row],[gen_e]]=Data[[#This Row],[gen_c]],"+",IF(ISNUMBER(SEARCH(Data[[#This Row],[gen_e]],Data[[#This Row],[gen_c]])),"/","-")))</f>
        <v>+</v>
      </c>
      <c r="J409" s="13" t="str">
        <f>IF(Data[[#This Row],[sp_c]]="","o",IF(Data[[#This Row],[sp_e]]=Data[[#This Row],[sp_c]],"+",IF(ISNUMBER(SEARCH(Data[[#This Row],[sp_e]],Data[[#This Row],[sp_c]])),"/","-")))</f>
        <v>+</v>
      </c>
      <c r="K40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0" spans="1:11" x14ac:dyDescent="0.25">
      <c r="A410">
        <v>366</v>
      </c>
      <c r="B410">
        <v>0</v>
      </c>
      <c r="C410" t="s">
        <v>155</v>
      </c>
      <c r="D410" t="s">
        <v>157</v>
      </c>
      <c r="E410" t="s">
        <v>13</v>
      </c>
      <c r="F410" t="s">
        <v>152</v>
      </c>
      <c r="G410" t="s">
        <v>13</v>
      </c>
      <c r="H410" t="s">
        <v>152</v>
      </c>
      <c r="I410" s="13" t="str">
        <f>IF(Data[[#This Row],[gen_c]]="","o",IF(Data[[#This Row],[gen_e]]=Data[[#This Row],[gen_c]],"+",IF(ISNUMBER(SEARCH(Data[[#This Row],[gen_e]],Data[[#This Row],[gen_c]])),"/","-")))</f>
        <v>+</v>
      </c>
      <c r="J410" s="13" t="str">
        <f>IF(Data[[#This Row],[sp_c]]="","o",IF(Data[[#This Row],[sp_e]]=Data[[#This Row],[sp_c]],"+",IF(ISNUMBER(SEARCH(Data[[#This Row],[sp_e]],Data[[#This Row],[sp_c]])),"/","-")))</f>
        <v>+</v>
      </c>
      <c r="K41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1" spans="1:11" x14ac:dyDescent="0.25">
      <c r="A411">
        <v>367</v>
      </c>
      <c r="B411">
        <v>0</v>
      </c>
      <c r="C411" t="s">
        <v>155</v>
      </c>
      <c r="D411" t="s">
        <v>157</v>
      </c>
      <c r="E411" t="s">
        <v>13</v>
      </c>
      <c r="F411" t="s">
        <v>152</v>
      </c>
      <c r="G411" t="s">
        <v>13</v>
      </c>
      <c r="H411" t="s">
        <v>152</v>
      </c>
      <c r="I411" s="13" t="str">
        <f>IF(Data[[#This Row],[gen_c]]="","o",IF(Data[[#This Row],[gen_e]]=Data[[#This Row],[gen_c]],"+",IF(ISNUMBER(SEARCH(Data[[#This Row],[gen_e]],Data[[#This Row],[gen_c]])),"/","-")))</f>
        <v>+</v>
      </c>
      <c r="J411" s="13" t="str">
        <f>IF(Data[[#This Row],[sp_c]]="","o",IF(Data[[#This Row],[sp_e]]=Data[[#This Row],[sp_c]],"+",IF(ISNUMBER(SEARCH(Data[[#This Row],[sp_e]],Data[[#This Row],[sp_c]])),"/","-")))</f>
        <v>+</v>
      </c>
      <c r="K41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2" spans="1:11" x14ac:dyDescent="0.25">
      <c r="A412">
        <v>369</v>
      </c>
      <c r="B412">
        <v>0</v>
      </c>
      <c r="C412" t="s">
        <v>155</v>
      </c>
      <c r="D412" t="s">
        <v>157</v>
      </c>
      <c r="E412" t="s">
        <v>13</v>
      </c>
      <c r="F412" t="s">
        <v>152</v>
      </c>
      <c r="G412" t="s">
        <v>13</v>
      </c>
      <c r="H412" t="s">
        <v>152</v>
      </c>
      <c r="I412" s="13" t="str">
        <f>IF(Data[[#This Row],[gen_c]]="","o",IF(Data[[#This Row],[gen_e]]=Data[[#This Row],[gen_c]],"+",IF(ISNUMBER(SEARCH(Data[[#This Row],[gen_e]],Data[[#This Row],[gen_c]])),"/","-")))</f>
        <v>+</v>
      </c>
      <c r="J412" s="13" t="str">
        <f>IF(Data[[#This Row],[sp_c]]="","o",IF(Data[[#This Row],[sp_e]]=Data[[#This Row],[sp_c]],"+",IF(ISNUMBER(SEARCH(Data[[#This Row],[sp_e]],Data[[#This Row],[sp_c]])),"/","-")))</f>
        <v>+</v>
      </c>
      <c r="K41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3" spans="1:11" x14ac:dyDescent="0.25">
      <c r="A413">
        <v>370</v>
      </c>
      <c r="B413">
        <v>0</v>
      </c>
      <c r="C413" t="s">
        <v>155</v>
      </c>
      <c r="D413" t="s">
        <v>157</v>
      </c>
      <c r="E413" t="s">
        <v>13</v>
      </c>
      <c r="F413" t="s">
        <v>152</v>
      </c>
      <c r="G413" t="s">
        <v>13</v>
      </c>
      <c r="H413" t="s">
        <v>152</v>
      </c>
      <c r="I413" s="13" t="str">
        <f>IF(Data[[#This Row],[gen_c]]="","o",IF(Data[[#This Row],[gen_e]]=Data[[#This Row],[gen_c]],"+",IF(ISNUMBER(SEARCH(Data[[#This Row],[gen_e]],Data[[#This Row],[gen_c]])),"/","-")))</f>
        <v>+</v>
      </c>
      <c r="J413" s="13" t="str">
        <f>IF(Data[[#This Row],[sp_c]]="","o",IF(Data[[#This Row],[sp_e]]=Data[[#This Row],[sp_c]],"+",IF(ISNUMBER(SEARCH(Data[[#This Row],[sp_e]],Data[[#This Row],[sp_c]])),"/","-")))</f>
        <v>+</v>
      </c>
      <c r="K41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4" spans="1:11" x14ac:dyDescent="0.25">
      <c r="A414">
        <v>372</v>
      </c>
      <c r="B414">
        <v>1</v>
      </c>
      <c r="C414" t="s">
        <v>155</v>
      </c>
      <c r="D414" t="s">
        <v>156</v>
      </c>
      <c r="E414" t="s">
        <v>13</v>
      </c>
      <c r="F414" t="s">
        <v>152</v>
      </c>
      <c r="G414" t="s">
        <v>13</v>
      </c>
      <c r="H414" t="s">
        <v>152</v>
      </c>
      <c r="I414" s="13" t="str">
        <f>IF(Data[[#This Row],[gen_c]]="","o",IF(Data[[#This Row],[gen_e]]=Data[[#This Row],[gen_c]],"+",IF(ISNUMBER(SEARCH(Data[[#This Row],[gen_e]],Data[[#This Row],[gen_c]])),"/","-")))</f>
        <v>+</v>
      </c>
      <c r="J414" s="13" t="str">
        <f>IF(Data[[#This Row],[sp_c]]="","o",IF(Data[[#This Row],[sp_e]]=Data[[#This Row],[sp_c]],"+",IF(ISNUMBER(SEARCH(Data[[#This Row],[sp_e]],Data[[#This Row],[sp_c]])),"/","-")))</f>
        <v>+</v>
      </c>
      <c r="K41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5" spans="1:11" x14ac:dyDescent="0.25">
      <c r="A415">
        <v>373</v>
      </c>
      <c r="B415">
        <v>1</v>
      </c>
      <c r="C415" t="s">
        <v>155</v>
      </c>
      <c r="D415" t="s">
        <v>156</v>
      </c>
      <c r="E415" t="s">
        <v>13</v>
      </c>
      <c r="F415" t="s">
        <v>152</v>
      </c>
      <c r="G415" t="s">
        <v>13</v>
      </c>
      <c r="H415" t="s">
        <v>152</v>
      </c>
      <c r="I415" s="13" t="str">
        <f>IF(Data[[#This Row],[gen_c]]="","o",IF(Data[[#This Row],[gen_e]]=Data[[#This Row],[gen_c]],"+",IF(ISNUMBER(SEARCH(Data[[#This Row],[gen_e]],Data[[#This Row],[gen_c]])),"/","-")))</f>
        <v>+</v>
      </c>
      <c r="J415" s="13" t="str">
        <f>IF(Data[[#This Row],[sp_c]]="","o",IF(Data[[#This Row],[sp_e]]=Data[[#This Row],[sp_c]],"+",IF(ISNUMBER(SEARCH(Data[[#This Row],[sp_e]],Data[[#This Row],[sp_c]])),"/","-")))</f>
        <v>+</v>
      </c>
      <c r="K41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6" spans="1:11" x14ac:dyDescent="0.25">
      <c r="A416">
        <v>374</v>
      </c>
      <c r="B416">
        <v>1</v>
      </c>
      <c r="C416" t="s">
        <v>155</v>
      </c>
      <c r="D416" t="s">
        <v>156</v>
      </c>
      <c r="E416" t="s">
        <v>13</v>
      </c>
      <c r="F416" t="s">
        <v>152</v>
      </c>
      <c r="G416" t="s">
        <v>13</v>
      </c>
      <c r="H416" t="s">
        <v>152</v>
      </c>
      <c r="I416" s="13" t="str">
        <f>IF(Data[[#This Row],[gen_c]]="","o",IF(Data[[#This Row],[gen_e]]=Data[[#This Row],[gen_c]],"+",IF(ISNUMBER(SEARCH(Data[[#This Row],[gen_e]],Data[[#This Row],[gen_c]])),"/","-")))</f>
        <v>+</v>
      </c>
      <c r="J416" s="13" t="str">
        <f>IF(Data[[#This Row],[sp_c]]="","o",IF(Data[[#This Row],[sp_e]]=Data[[#This Row],[sp_c]],"+",IF(ISNUMBER(SEARCH(Data[[#This Row],[sp_e]],Data[[#This Row],[sp_c]])),"/","-")))</f>
        <v>+</v>
      </c>
      <c r="K41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7" spans="1:11" x14ac:dyDescent="0.25">
      <c r="A417">
        <v>375</v>
      </c>
      <c r="B417">
        <v>1</v>
      </c>
      <c r="C417" t="s">
        <v>155</v>
      </c>
      <c r="D417" t="s">
        <v>156</v>
      </c>
      <c r="E417" t="s">
        <v>13</v>
      </c>
      <c r="F417" t="s">
        <v>152</v>
      </c>
      <c r="G417" t="s">
        <v>13</v>
      </c>
      <c r="H417" t="s">
        <v>152</v>
      </c>
      <c r="I417" s="13" t="str">
        <f>IF(Data[[#This Row],[gen_c]]="","o",IF(Data[[#This Row],[gen_e]]=Data[[#This Row],[gen_c]],"+",IF(ISNUMBER(SEARCH(Data[[#This Row],[gen_e]],Data[[#This Row],[gen_c]])),"/","-")))</f>
        <v>+</v>
      </c>
      <c r="J417" s="13" t="str">
        <f>IF(Data[[#This Row],[sp_c]]="","o",IF(Data[[#This Row],[sp_e]]=Data[[#This Row],[sp_c]],"+",IF(ISNUMBER(SEARCH(Data[[#This Row],[sp_e]],Data[[#This Row],[sp_c]])),"/","-")))</f>
        <v>+</v>
      </c>
      <c r="K41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8" spans="1:11" x14ac:dyDescent="0.25">
      <c r="A418">
        <v>376</v>
      </c>
      <c r="B418">
        <v>1</v>
      </c>
      <c r="C418" t="s">
        <v>155</v>
      </c>
      <c r="D418" t="s">
        <v>156</v>
      </c>
      <c r="E418" t="s">
        <v>13</v>
      </c>
      <c r="F418" t="s">
        <v>152</v>
      </c>
      <c r="G418" t="s">
        <v>13</v>
      </c>
      <c r="H418" t="s">
        <v>152</v>
      </c>
      <c r="I418" s="13" t="str">
        <f>IF(Data[[#This Row],[gen_c]]="","o",IF(Data[[#This Row],[gen_e]]=Data[[#This Row],[gen_c]],"+",IF(ISNUMBER(SEARCH(Data[[#This Row],[gen_e]],Data[[#This Row],[gen_c]])),"/","-")))</f>
        <v>+</v>
      </c>
      <c r="J418" s="13" t="str">
        <f>IF(Data[[#This Row],[sp_c]]="","o",IF(Data[[#This Row],[sp_e]]=Data[[#This Row],[sp_c]],"+",IF(ISNUMBER(SEARCH(Data[[#This Row],[sp_e]],Data[[#This Row],[sp_c]])),"/","-")))</f>
        <v>+</v>
      </c>
      <c r="K41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19" spans="1:11" x14ac:dyDescent="0.25">
      <c r="A419">
        <v>377</v>
      </c>
      <c r="B419">
        <v>1</v>
      </c>
      <c r="C419" t="s">
        <v>155</v>
      </c>
      <c r="D419" t="s">
        <v>156</v>
      </c>
      <c r="E419" t="s">
        <v>13</v>
      </c>
      <c r="F419" t="s">
        <v>152</v>
      </c>
      <c r="G419" t="s">
        <v>13</v>
      </c>
      <c r="H419" t="s">
        <v>152</v>
      </c>
      <c r="I419" s="13" t="str">
        <f>IF(Data[[#This Row],[gen_c]]="","o",IF(Data[[#This Row],[gen_e]]=Data[[#This Row],[gen_c]],"+",IF(ISNUMBER(SEARCH(Data[[#This Row],[gen_e]],Data[[#This Row],[gen_c]])),"/","-")))</f>
        <v>+</v>
      </c>
      <c r="J419" s="13" t="str">
        <f>IF(Data[[#This Row],[sp_c]]="","o",IF(Data[[#This Row],[sp_e]]=Data[[#This Row],[sp_c]],"+",IF(ISNUMBER(SEARCH(Data[[#This Row],[sp_e]],Data[[#This Row],[sp_c]])),"/","-")))</f>
        <v>+</v>
      </c>
      <c r="K41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20" spans="1:11" x14ac:dyDescent="0.25">
      <c r="A420">
        <v>378</v>
      </c>
      <c r="B420">
        <v>1</v>
      </c>
      <c r="C420" t="s">
        <v>155</v>
      </c>
      <c r="D420" t="s">
        <v>156</v>
      </c>
      <c r="E420" t="s">
        <v>13</v>
      </c>
      <c r="F420" t="s">
        <v>152</v>
      </c>
      <c r="G420" t="s">
        <v>13</v>
      </c>
      <c r="H420" t="s">
        <v>152</v>
      </c>
      <c r="I420" s="13" t="str">
        <f>IF(Data[[#This Row],[gen_c]]="","o",IF(Data[[#This Row],[gen_e]]=Data[[#This Row],[gen_c]],"+",IF(ISNUMBER(SEARCH(Data[[#This Row],[gen_e]],Data[[#This Row],[gen_c]])),"/","-")))</f>
        <v>+</v>
      </c>
      <c r="J420" s="13" t="str">
        <f>IF(Data[[#This Row],[sp_c]]="","o",IF(Data[[#This Row],[sp_e]]=Data[[#This Row],[sp_c]],"+",IF(ISNUMBER(SEARCH(Data[[#This Row],[sp_e]],Data[[#This Row],[sp_c]])),"/","-")))</f>
        <v>+</v>
      </c>
      <c r="K42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21" spans="1:11" x14ac:dyDescent="0.25">
      <c r="A421">
        <v>380</v>
      </c>
      <c r="B421">
        <v>1</v>
      </c>
      <c r="C421" t="s">
        <v>155</v>
      </c>
      <c r="D421" t="s">
        <v>156</v>
      </c>
      <c r="E421" t="s">
        <v>13</v>
      </c>
      <c r="F421" t="s">
        <v>152</v>
      </c>
      <c r="G421" t="s">
        <v>13</v>
      </c>
      <c r="H421" t="s">
        <v>152</v>
      </c>
      <c r="I421" s="13" t="str">
        <f>IF(Data[[#This Row],[gen_c]]="","o",IF(Data[[#This Row],[gen_e]]=Data[[#This Row],[gen_c]],"+",IF(ISNUMBER(SEARCH(Data[[#This Row],[gen_e]],Data[[#This Row],[gen_c]])),"/","-")))</f>
        <v>+</v>
      </c>
      <c r="J421" s="13" t="str">
        <f>IF(Data[[#This Row],[sp_c]]="","o",IF(Data[[#This Row],[sp_e]]=Data[[#This Row],[sp_c]],"+",IF(ISNUMBER(SEARCH(Data[[#This Row],[sp_e]],Data[[#This Row],[sp_c]])),"/","-")))</f>
        <v>+</v>
      </c>
      <c r="K42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22" spans="1:11" x14ac:dyDescent="0.25">
      <c r="A422">
        <v>381</v>
      </c>
      <c r="B422">
        <v>1</v>
      </c>
      <c r="C422" t="s">
        <v>155</v>
      </c>
      <c r="D422" t="s">
        <v>156</v>
      </c>
      <c r="E422" t="s">
        <v>13</v>
      </c>
      <c r="F422" t="s">
        <v>152</v>
      </c>
      <c r="G422" t="s">
        <v>13</v>
      </c>
      <c r="H422" t="s">
        <v>152</v>
      </c>
      <c r="I422" s="13" t="str">
        <f>IF(Data[[#This Row],[gen_c]]="","o",IF(Data[[#This Row],[gen_e]]=Data[[#This Row],[gen_c]],"+",IF(ISNUMBER(SEARCH(Data[[#This Row],[gen_e]],Data[[#This Row],[gen_c]])),"/","-")))</f>
        <v>+</v>
      </c>
      <c r="J422" s="13" t="str">
        <f>IF(Data[[#This Row],[sp_c]]="","o",IF(Data[[#This Row],[sp_e]]=Data[[#This Row],[sp_c]],"+",IF(ISNUMBER(SEARCH(Data[[#This Row],[sp_e]],Data[[#This Row],[sp_c]])),"/","-")))</f>
        <v>+</v>
      </c>
      <c r="K42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23" spans="1:11" x14ac:dyDescent="0.25">
      <c r="A423">
        <v>382</v>
      </c>
      <c r="B423">
        <v>1</v>
      </c>
      <c r="C423" t="s">
        <v>155</v>
      </c>
      <c r="D423" t="s">
        <v>156</v>
      </c>
      <c r="E423" t="s">
        <v>13</v>
      </c>
      <c r="F423" t="s">
        <v>152</v>
      </c>
      <c r="G423" t="s">
        <v>13</v>
      </c>
      <c r="I423" s="13" t="str">
        <f>IF(Data[[#This Row],[gen_c]]="","o",IF(Data[[#This Row],[gen_e]]=Data[[#This Row],[gen_c]],"+",IF(ISNUMBER(SEARCH(Data[[#This Row],[gen_e]],Data[[#This Row],[gen_c]])),"/","-")))</f>
        <v>+</v>
      </c>
      <c r="J423" s="13" t="str">
        <f>IF(Data[[#This Row],[sp_c]]="","o",IF(Data[[#This Row],[sp_e]]=Data[[#This Row],[sp_c]],"+",IF(ISNUMBER(SEARCH(Data[[#This Row],[sp_e]],Data[[#This Row],[sp_c]])),"/","-")))</f>
        <v>o</v>
      </c>
      <c r="K42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424" spans="1:11" x14ac:dyDescent="0.25">
      <c r="A424">
        <v>383</v>
      </c>
      <c r="B424">
        <v>1</v>
      </c>
      <c r="C424" t="s">
        <v>155</v>
      </c>
      <c r="D424" t="s">
        <v>156</v>
      </c>
      <c r="E424" t="s">
        <v>13</v>
      </c>
      <c r="F424" t="s">
        <v>152</v>
      </c>
      <c r="G424" t="s">
        <v>13</v>
      </c>
      <c r="H424" t="s">
        <v>152</v>
      </c>
      <c r="I424" s="13" t="str">
        <f>IF(Data[[#This Row],[gen_c]]="","o",IF(Data[[#This Row],[gen_e]]=Data[[#This Row],[gen_c]],"+",IF(ISNUMBER(SEARCH(Data[[#This Row],[gen_e]],Data[[#This Row],[gen_c]])),"/","-")))</f>
        <v>+</v>
      </c>
      <c r="J424" s="13" t="str">
        <f>IF(Data[[#This Row],[sp_c]]="","o",IF(Data[[#This Row],[sp_e]]=Data[[#This Row],[sp_c]],"+",IF(ISNUMBER(SEARCH(Data[[#This Row],[sp_e]],Data[[#This Row],[sp_c]])),"/","-")))</f>
        <v>+</v>
      </c>
      <c r="K42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25" spans="1:11" x14ac:dyDescent="0.25">
      <c r="A425">
        <v>384</v>
      </c>
      <c r="B425">
        <v>1</v>
      </c>
      <c r="C425" t="s">
        <v>155</v>
      </c>
      <c r="D425" t="s">
        <v>156</v>
      </c>
      <c r="E425" t="s">
        <v>13</v>
      </c>
      <c r="F425" t="s">
        <v>152</v>
      </c>
      <c r="G425" t="s">
        <v>13</v>
      </c>
      <c r="H425" t="s">
        <v>152</v>
      </c>
      <c r="I425" s="13" t="str">
        <f>IF(Data[[#This Row],[gen_c]]="","o",IF(Data[[#This Row],[gen_e]]=Data[[#This Row],[gen_c]],"+",IF(ISNUMBER(SEARCH(Data[[#This Row],[gen_e]],Data[[#This Row],[gen_c]])),"/","-")))</f>
        <v>+</v>
      </c>
      <c r="J425" s="13" t="str">
        <f>IF(Data[[#This Row],[sp_c]]="","o",IF(Data[[#This Row],[sp_e]]=Data[[#This Row],[sp_c]],"+",IF(ISNUMBER(SEARCH(Data[[#This Row],[sp_e]],Data[[#This Row],[sp_c]])),"/","-")))</f>
        <v>+</v>
      </c>
      <c r="K42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26" spans="1:11" x14ac:dyDescent="0.25">
      <c r="A426">
        <v>385</v>
      </c>
      <c r="B426">
        <v>1</v>
      </c>
      <c r="C426" t="s">
        <v>155</v>
      </c>
      <c r="D426" t="s">
        <v>156</v>
      </c>
      <c r="E426" t="s">
        <v>13</v>
      </c>
      <c r="F426" t="s">
        <v>152</v>
      </c>
      <c r="G426" t="s">
        <v>13</v>
      </c>
      <c r="H426" t="s">
        <v>152</v>
      </c>
      <c r="I426" s="13" t="str">
        <f>IF(Data[[#This Row],[gen_c]]="","o",IF(Data[[#This Row],[gen_e]]=Data[[#This Row],[gen_c]],"+",IF(ISNUMBER(SEARCH(Data[[#This Row],[gen_e]],Data[[#This Row],[gen_c]])),"/","-")))</f>
        <v>+</v>
      </c>
      <c r="J426" s="13" t="str">
        <f>IF(Data[[#This Row],[sp_c]]="","o",IF(Data[[#This Row],[sp_e]]=Data[[#This Row],[sp_c]],"+",IF(ISNUMBER(SEARCH(Data[[#This Row],[sp_e]],Data[[#This Row],[sp_c]])),"/","-")))</f>
        <v>+</v>
      </c>
      <c r="K42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27" spans="1:11" x14ac:dyDescent="0.25">
      <c r="A427">
        <v>386</v>
      </c>
      <c r="B427">
        <v>1</v>
      </c>
      <c r="C427" t="s">
        <v>155</v>
      </c>
      <c r="D427" t="s">
        <v>156</v>
      </c>
      <c r="E427" t="s">
        <v>13</v>
      </c>
      <c r="F427" t="s">
        <v>152</v>
      </c>
      <c r="G427" t="s">
        <v>13</v>
      </c>
      <c r="H427" t="s">
        <v>152</v>
      </c>
      <c r="I427" s="13" t="str">
        <f>IF(Data[[#This Row],[gen_c]]="","o",IF(Data[[#This Row],[gen_e]]=Data[[#This Row],[gen_c]],"+",IF(ISNUMBER(SEARCH(Data[[#This Row],[gen_e]],Data[[#This Row],[gen_c]])),"/","-")))</f>
        <v>+</v>
      </c>
      <c r="J427" s="13" t="str">
        <f>IF(Data[[#This Row],[sp_c]]="","o",IF(Data[[#This Row],[sp_e]]=Data[[#This Row],[sp_c]],"+",IF(ISNUMBER(SEARCH(Data[[#This Row],[sp_e]],Data[[#This Row],[sp_c]])),"/","-")))</f>
        <v>+</v>
      </c>
      <c r="K42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28" spans="1:11" x14ac:dyDescent="0.25">
      <c r="A428">
        <v>387</v>
      </c>
      <c r="B428">
        <v>1</v>
      </c>
      <c r="C428" t="s">
        <v>155</v>
      </c>
      <c r="D428" t="s">
        <v>156</v>
      </c>
      <c r="E428" t="s">
        <v>13</v>
      </c>
      <c r="F428" t="s">
        <v>152</v>
      </c>
      <c r="G428" t="s">
        <v>13</v>
      </c>
      <c r="H428" t="s">
        <v>152</v>
      </c>
      <c r="I428" s="13" t="str">
        <f>IF(Data[[#This Row],[gen_c]]="","o",IF(Data[[#This Row],[gen_e]]=Data[[#This Row],[gen_c]],"+",IF(ISNUMBER(SEARCH(Data[[#This Row],[gen_e]],Data[[#This Row],[gen_c]])),"/","-")))</f>
        <v>+</v>
      </c>
      <c r="J428" s="13" t="str">
        <f>IF(Data[[#This Row],[sp_c]]="","o",IF(Data[[#This Row],[sp_e]]=Data[[#This Row],[sp_c]],"+",IF(ISNUMBER(SEARCH(Data[[#This Row],[sp_e]],Data[[#This Row],[sp_c]])),"/","-")))</f>
        <v>+</v>
      </c>
      <c r="K42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29" spans="1:11" x14ac:dyDescent="0.25">
      <c r="A429">
        <v>388</v>
      </c>
      <c r="B429">
        <v>1</v>
      </c>
      <c r="C429" t="s">
        <v>155</v>
      </c>
      <c r="D429" t="s">
        <v>156</v>
      </c>
      <c r="E429" t="s">
        <v>13</v>
      </c>
      <c r="F429" t="s">
        <v>152</v>
      </c>
      <c r="G429" t="s">
        <v>13</v>
      </c>
      <c r="H429" t="s">
        <v>152</v>
      </c>
      <c r="I429" s="13" t="str">
        <f>IF(Data[[#This Row],[gen_c]]="","o",IF(Data[[#This Row],[gen_e]]=Data[[#This Row],[gen_c]],"+",IF(ISNUMBER(SEARCH(Data[[#This Row],[gen_e]],Data[[#This Row],[gen_c]])),"/","-")))</f>
        <v>+</v>
      </c>
      <c r="J429" s="13" t="str">
        <f>IF(Data[[#This Row],[sp_c]]="","o",IF(Data[[#This Row],[sp_e]]=Data[[#This Row],[sp_c]],"+",IF(ISNUMBER(SEARCH(Data[[#This Row],[sp_e]],Data[[#This Row],[sp_c]])),"/","-")))</f>
        <v>+</v>
      </c>
      <c r="K42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30" spans="1:11" x14ac:dyDescent="0.25">
      <c r="A430">
        <v>389</v>
      </c>
      <c r="B430">
        <v>1</v>
      </c>
      <c r="C430" t="s">
        <v>155</v>
      </c>
      <c r="D430" t="s">
        <v>156</v>
      </c>
      <c r="E430" t="s">
        <v>13</v>
      </c>
      <c r="F430" t="s">
        <v>152</v>
      </c>
      <c r="G430" t="s">
        <v>13</v>
      </c>
      <c r="H430" t="s">
        <v>152</v>
      </c>
      <c r="I430" s="13" t="str">
        <f>IF(Data[[#This Row],[gen_c]]="","o",IF(Data[[#This Row],[gen_e]]=Data[[#This Row],[gen_c]],"+",IF(ISNUMBER(SEARCH(Data[[#This Row],[gen_e]],Data[[#This Row],[gen_c]])),"/","-")))</f>
        <v>+</v>
      </c>
      <c r="J430" s="13" t="str">
        <f>IF(Data[[#This Row],[sp_c]]="","o",IF(Data[[#This Row],[sp_e]]=Data[[#This Row],[sp_c]],"+",IF(ISNUMBER(SEARCH(Data[[#This Row],[sp_e]],Data[[#This Row],[sp_c]])),"/","-")))</f>
        <v>+</v>
      </c>
      <c r="K43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31" spans="1:11" x14ac:dyDescent="0.25">
      <c r="A431">
        <v>390</v>
      </c>
      <c r="B431">
        <v>1</v>
      </c>
      <c r="C431" t="s">
        <v>155</v>
      </c>
      <c r="D431" t="s">
        <v>156</v>
      </c>
      <c r="E431" t="s">
        <v>13</v>
      </c>
      <c r="F431" t="s">
        <v>152</v>
      </c>
      <c r="G431" t="s">
        <v>13</v>
      </c>
      <c r="H431" t="s">
        <v>152</v>
      </c>
      <c r="I431" s="13" t="str">
        <f>IF(Data[[#This Row],[gen_c]]="","o",IF(Data[[#This Row],[gen_e]]=Data[[#This Row],[gen_c]],"+",IF(ISNUMBER(SEARCH(Data[[#This Row],[gen_e]],Data[[#This Row],[gen_c]])),"/","-")))</f>
        <v>+</v>
      </c>
      <c r="J431" s="13" t="str">
        <f>IF(Data[[#This Row],[sp_c]]="","o",IF(Data[[#This Row],[sp_e]]=Data[[#This Row],[sp_c]],"+",IF(ISNUMBER(SEARCH(Data[[#This Row],[sp_e]],Data[[#This Row],[sp_c]])),"/","-")))</f>
        <v>+</v>
      </c>
      <c r="K43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32" spans="1:11" x14ac:dyDescent="0.25">
      <c r="A432">
        <v>391</v>
      </c>
      <c r="B432">
        <v>1</v>
      </c>
      <c r="C432" t="s">
        <v>155</v>
      </c>
      <c r="D432" t="s">
        <v>156</v>
      </c>
      <c r="E432" t="s">
        <v>13</v>
      </c>
      <c r="F432" t="s">
        <v>152</v>
      </c>
      <c r="G432" t="s">
        <v>13</v>
      </c>
      <c r="H432" t="s">
        <v>152</v>
      </c>
      <c r="I432" s="13" t="str">
        <f>IF(Data[[#This Row],[gen_c]]="","o",IF(Data[[#This Row],[gen_e]]=Data[[#This Row],[gen_c]],"+",IF(ISNUMBER(SEARCH(Data[[#This Row],[gen_e]],Data[[#This Row],[gen_c]])),"/","-")))</f>
        <v>+</v>
      </c>
      <c r="J432" s="13" t="str">
        <f>IF(Data[[#This Row],[sp_c]]="","o",IF(Data[[#This Row],[sp_e]]=Data[[#This Row],[sp_c]],"+",IF(ISNUMBER(SEARCH(Data[[#This Row],[sp_e]],Data[[#This Row],[sp_c]])),"/","-")))</f>
        <v>+</v>
      </c>
      <c r="K43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33" spans="1:11" x14ac:dyDescent="0.25">
      <c r="A433">
        <v>392</v>
      </c>
      <c r="B433">
        <v>1</v>
      </c>
      <c r="C433" t="s">
        <v>155</v>
      </c>
      <c r="D433" t="s">
        <v>156</v>
      </c>
      <c r="E433" t="s">
        <v>13</v>
      </c>
      <c r="F433" t="s">
        <v>152</v>
      </c>
      <c r="G433" t="s">
        <v>13</v>
      </c>
      <c r="H433" t="s">
        <v>152</v>
      </c>
      <c r="I433" s="13" t="str">
        <f>IF(Data[[#This Row],[gen_c]]="","o",IF(Data[[#This Row],[gen_e]]=Data[[#This Row],[gen_c]],"+",IF(ISNUMBER(SEARCH(Data[[#This Row],[gen_e]],Data[[#This Row],[gen_c]])),"/","-")))</f>
        <v>+</v>
      </c>
      <c r="J433" s="13" t="str">
        <f>IF(Data[[#This Row],[sp_c]]="","o",IF(Data[[#This Row],[sp_e]]=Data[[#This Row],[sp_c]],"+",IF(ISNUMBER(SEARCH(Data[[#This Row],[sp_e]],Data[[#This Row],[sp_c]])),"/","-")))</f>
        <v>+</v>
      </c>
      <c r="K43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34" spans="1:11" x14ac:dyDescent="0.25">
      <c r="A434">
        <v>394</v>
      </c>
      <c r="B434">
        <v>1</v>
      </c>
      <c r="C434" t="s">
        <v>155</v>
      </c>
      <c r="D434" t="s">
        <v>156</v>
      </c>
      <c r="E434" t="s">
        <v>13</v>
      </c>
      <c r="F434" t="s">
        <v>152</v>
      </c>
      <c r="G434" t="s">
        <v>13</v>
      </c>
      <c r="I434" s="13" t="str">
        <f>IF(Data[[#This Row],[gen_c]]="","o",IF(Data[[#This Row],[gen_e]]=Data[[#This Row],[gen_c]],"+",IF(ISNUMBER(SEARCH(Data[[#This Row],[gen_e]],Data[[#This Row],[gen_c]])),"/","-")))</f>
        <v>+</v>
      </c>
      <c r="J434" s="13" t="str">
        <f>IF(Data[[#This Row],[sp_c]]="","o",IF(Data[[#This Row],[sp_e]]=Data[[#This Row],[sp_c]],"+",IF(ISNUMBER(SEARCH(Data[[#This Row],[sp_e]],Data[[#This Row],[sp_c]])),"/","-")))</f>
        <v>o</v>
      </c>
      <c r="K43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435" spans="1:11" x14ac:dyDescent="0.25">
      <c r="A435">
        <v>395</v>
      </c>
      <c r="B435">
        <v>1</v>
      </c>
      <c r="C435" t="s">
        <v>155</v>
      </c>
      <c r="D435" t="s">
        <v>156</v>
      </c>
      <c r="E435" t="s">
        <v>13</v>
      </c>
      <c r="F435" t="s">
        <v>152</v>
      </c>
      <c r="G435" t="s">
        <v>13</v>
      </c>
      <c r="I435" s="13" t="str">
        <f>IF(Data[[#This Row],[gen_c]]="","o",IF(Data[[#This Row],[gen_e]]=Data[[#This Row],[gen_c]],"+",IF(ISNUMBER(SEARCH(Data[[#This Row],[gen_e]],Data[[#This Row],[gen_c]])),"/","-")))</f>
        <v>+</v>
      </c>
      <c r="J435" s="13" t="str">
        <f>IF(Data[[#This Row],[sp_c]]="","o",IF(Data[[#This Row],[sp_e]]=Data[[#This Row],[sp_c]],"+",IF(ISNUMBER(SEARCH(Data[[#This Row],[sp_e]],Data[[#This Row],[sp_c]])),"/","-")))</f>
        <v>o</v>
      </c>
      <c r="K43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436" spans="1:11" x14ac:dyDescent="0.25">
      <c r="A436">
        <v>396</v>
      </c>
      <c r="B436">
        <v>1</v>
      </c>
      <c r="C436" t="s">
        <v>155</v>
      </c>
      <c r="D436" t="s">
        <v>156</v>
      </c>
      <c r="E436" t="s">
        <v>13</v>
      </c>
      <c r="F436" t="s">
        <v>152</v>
      </c>
      <c r="G436" t="s">
        <v>13</v>
      </c>
      <c r="H436" t="s">
        <v>152</v>
      </c>
      <c r="I436" s="13" t="str">
        <f>IF(Data[[#This Row],[gen_c]]="","o",IF(Data[[#This Row],[gen_e]]=Data[[#This Row],[gen_c]],"+",IF(ISNUMBER(SEARCH(Data[[#This Row],[gen_e]],Data[[#This Row],[gen_c]])),"/","-")))</f>
        <v>+</v>
      </c>
      <c r="J436" s="13" t="str">
        <f>IF(Data[[#This Row],[sp_c]]="","o",IF(Data[[#This Row],[sp_e]]=Data[[#This Row],[sp_c]],"+",IF(ISNUMBER(SEARCH(Data[[#This Row],[sp_e]],Data[[#This Row],[sp_c]])),"/","-")))</f>
        <v>+</v>
      </c>
      <c r="K43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37" spans="1:11" x14ac:dyDescent="0.25">
      <c r="A437">
        <v>397</v>
      </c>
      <c r="B437">
        <v>1</v>
      </c>
      <c r="C437" t="s">
        <v>155</v>
      </c>
      <c r="D437" t="s">
        <v>156</v>
      </c>
      <c r="E437" t="s">
        <v>13</v>
      </c>
      <c r="F437" t="s">
        <v>152</v>
      </c>
      <c r="G437" t="s">
        <v>13</v>
      </c>
      <c r="H437" t="s">
        <v>152</v>
      </c>
      <c r="I437" s="13" t="str">
        <f>IF(Data[[#This Row],[gen_c]]="","o",IF(Data[[#This Row],[gen_e]]=Data[[#This Row],[gen_c]],"+",IF(ISNUMBER(SEARCH(Data[[#This Row],[gen_e]],Data[[#This Row],[gen_c]])),"/","-")))</f>
        <v>+</v>
      </c>
      <c r="J437" s="13" t="str">
        <f>IF(Data[[#This Row],[sp_c]]="","o",IF(Data[[#This Row],[sp_e]]=Data[[#This Row],[sp_c]],"+",IF(ISNUMBER(SEARCH(Data[[#This Row],[sp_e]],Data[[#This Row],[sp_c]])),"/","-")))</f>
        <v>+</v>
      </c>
      <c r="K43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38" spans="1:11" x14ac:dyDescent="0.25">
      <c r="A438">
        <v>398</v>
      </c>
      <c r="B438">
        <v>1</v>
      </c>
      <c r="C438" t="s">
        <v>155</v>
      </c>
      <c r="D438" t="s">
        <v>156</v>
      </c>
      <c r="E438" t="s">
        <v>13</v>
      </c>
      <c r="F438" t="s">
        <v>152</v>
      </c>
      <c r="G438" t="s">
        <v>13</v>
      </c>
      <c r="H438" t="s">
        <v>152</v>
      </c>
      <c r="I438" s="13" t="str">
        <f>IF(Data[[#This Row],[gen_c]]="","o",IF(Data[[#This Row],[gen_e]]=Data[[#This Row],[gen_c]],"+",IF(ISNUMBER(SEARCH(Data[[#This Row],[gen_e]],Data[[#This Row],[gen_c]])),"/","-")))</f>
        <v>+</v>
      </c>
      <c r="J438" s="13" t="str">
        <f>IF(Data[[#This Row],[sp_c]]="","o",IF(Data[[#This Row],[sp_e]]=Data[[#This Row],[sp_c]],"+",IF(ISNUMBER(SEARCH(Data[[#This Row],[sp_e]],Data[[#This Row],[sp_c]])),"/","-")))</f>
        <v>+</v>
      </c>
      <c r="K43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39" spans="1:11" x14ac:dyDescent="0.25">
      <c r="A439">
        <v>399</v>
      </c>
      <c r="B439">
        <v>1</v>
      </c>
      <c r="C439" t="s">
        <v>155</v>
      </c>
      <c r="D439" t="s">
        <v>156</v>
      </c>
      <c r="E439" t="s">
        <v>13</v>
      </c>
      <c r="F439" t="s">
        <v>152</v>
      </c>
      <c r="G439" t="s">
        <v>13</v>
      </c>
      <c r="H439" t="s">
        <v>152</v>
      </c>
      <c r="I439" s="13" t="str">
        <f>IF(Data[[#This Row],[gen_c]]="","o",IF(Data[[#This Row],[gen_e]]=Data[[#This Row],[gen_c]],"+",IF(ISNUMBER(SEARCH(Data[[#This Row],[gen_e]],Data[[#This Row],[gen_c]])),"/","-")))</f>
        <v>+</v>
      </c>
      <c r="J439" s="13" t="str">
        <f>IF(Data[[#This Row],[sp_c]]="","o",IF(Data[[#This Row],[sp_e]]=Data[[#This Row],[sp_c]],"+",IF(ISNUMBER(SEARCH(Data[[#This Row],[sp_e]],Data[[#This Row],[sp_c]])),"/","-")))</f>
        <v>+</v>
      </c>
      <c r="K43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40" spans="1:11" x14ac:dyDescent="0.25">
      <c r="A440">
        <v>400</v>
      </c>
      <c r="B440">
        <v>1</v>
      </c>
      <c r="C440" t="s">
        <v>155</v>
      </c>
      <c r="D440" t="s">
        <v>156</v>
      </c>
      <c r="E440" t="s">
        <v>13</v>
      </c>
      <c r="F440" t="s">
        <v>152</v>
      </c>
      <c r="G440" t="s">
        <v>13</v>
      </c>
      <c r="I440" s="13" t="str">
        <f>IF(Data[[#This Row],[gen_c]]="","o",IF(Data[[#This Row],[gen_e]]=Data[[#This Row],[gen_c]],"+",IF(ISNUMBER(SEARCH(Data[[#This Row],[gen_e]],Data[[#This Row],[gen_c]])),"/","-")))</f>
        <v>+</v>
      </c>
      <c r="J440" s="13" t="str">
        <f>IF(Data[[#This Row],[sp_c]]="","o",IF(Data[[#This Row],[sp_e]]=Data[[#This Row],[sp_c]],"+",IF(ISNUMBER(SEARCH(Data[[#This Row],[sp_e]],Data[[#This Row],[sp_c]])),"/","-")))</f>
        <v>o</v>
      </c>
      <c r="K44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441" spans="1:11" x14ac:dyDescent="0.25">
      <c r="A441">
        <v>401</v>
      </c>
      <c r="B441">
        <v>1</v>
      </c>
      <c r="C441" t="s">
        <v>155</v>
      </c>
      <c r="D441" t="s">
        <v>156</v>
      </c>
      <c r="E441" t="s">
        <v>13</v>
      </c>
      <c r="F441" t="s">
        <v>152</v>
      </c>
      <c r="G441" t="s">
        <v>13</v>
      </c>
      <c r="H441" t="s">
        <v>152</v>
      </c>
      <c r="I441" s="13" t="str">
        <f>IF(Data[[#This Row],[gen_c]]="","o",IF(Data[[#This Row],[gen_e]]=Data[[#This Row],[gen_c]],"+",IF(ISNUMBER(SEARCH(Data[[#This Row],[gen_e]],Data[[#This Row],[gen_c]])),"/","-")))</f>
        <v>+</v>
      </c>
      <c r="J441" s="13" t="str">
        <f>IF(Data[[#This Row],[sp_c]]="","o",IF(Data[[#This Row],[sp_e]]=Data[[#This Row],[sp_c]],"+",IF(ISNUMBER(SEARCH(Data[[#This Row],[sp_e]],Data[[#This Row],[sp_c]])),"/","-")))</f>
        <v>+</v>
      </c>
      <c r="K44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42" spans="1:11" x14ac:dyDescent="0.25">
      <c r="A442">
        <v>402</v>
      </c>
      <c r="B442">
        <v>1</v>
      </c>
      <c r="C442" t="s">
        <v>155</v>
      </c>
      <c r="D442" t="s">
        <v>156</v>
      </c>
      <c r="E442" t="s">
        <v>13</v>
      </c>
      <c r="F442" t="s">
        <v>152</v>
      </c>
      <c r="G442" t="s">
        <v>13</v>
      </c>
      <c r="H442" t="s">
        <v>152</v>
      </c>
      <c r="I442" s="13" t="str">
        <f>IF(Data[[#This Row],[gen_c]]="","o",IF(Data[[#This Row],[gen_e]]=Data[[#This Row],[gen_c]],"+",IF(ISNUMBER(SEARCH(Data[[#This Row],[gen_e]],Data[[#This Row],[gen_c]])),"/","-")))</f>
        <v>+</v>
      </c>
      <c r="J442" s="13" t="str">
        <f>IF(Data[[#This Row],[sp_c]]="","o",IF(Data[[#This Row],[sp_e]]=Data[[#This Row],[sp_c]],"+",IF(ISNUMBER(SEARCH(Data[[#This Row],[sp_e]],Data[[#This Row],[sp_c]])),"/","-")))</f>
        <v>+</v>
      </c>
      <c r="K44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43" spans="1:11" x14ac:dyDescent="0.25">
      <c r="A443">
        <v>403</v>
      </c>
      <c r="B443">
        <v>1</v>
      </c>
      <c r="C443" t="s">
        <v>155</v>
      </c>
      <c r="D443" t="s">
        <v>156</v>
      </c>
      <c r="E443" t="s">
        <v>13</v>
      </c>
      <c r="F443" t="s">
        <v>152</v>
      </c>
      <c r="G443" t="s">
        <v>13</v>
      </c>
      <c r="H443" t="s">
        <v>152</v>
      </c>
      <c r="I443" s="13" t="str">
        <f>IF(Data[[#This Row],[gen_c]]="","o",IF(Data[[#This Row],[gen_e]]=Data[[#This Row],[gen_c]],"+",IF(ISNUMBER(SEARCH(Data[[#This Row],[gen_e]],Data[[#This Row],[gen_c]])),"/","-")))</f>
        <v>+</v>
      </c>
      <c r="J443" s="13" t="str">
        <f>IF(Data[[#This Row],[sp_c]]="","o",IF(Data[[#This Row],[sp_e]]=Data[[#This Row],[sp_c]],"+",IF(ISNUMBER(SEARCH(Data[[#This Row],[sp_e]],Data[[#This Row],[sp_c]])),"/","-")))</f>
        <v>+</v>
      </c>
      <c r="K44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44" spans="1:11" x14ac:dyDescent="0.25">
      <c r="A444">
        <v>404</v>
      </c>
      <c r="B444">
        <v>1</v>
      </c>
      <c r="C444" t="s">
        <v>155</v>
      </c>
      <c r="D444" t="s">
        <v>156</v>
      </c>
      <c r="E444" t="s">
        <v>13</v>
      </c>
      <c r="F444" t="s">
        <v>152</v>
      </c>
      <c r="G444" t="s">
        <v>13</v>
      </c>
      <c r="H444" t="s">
        <v>152</v>
      </c>
      <c r="I444" s="13" t="str">
        <f>IF(Data[[#This Row],[gen_c]]="","o",IF(Data[[#This Row],[gen_e]]=Data[[#This Row],[gen_c]],"+",IF(ISNUMBER(SEARCH(Data[[#This Row],[gen_e]],Data[[#This Row],[gen_c]])),"/","-")))</f>
        <v>+</v>
      </c>
      <c r="J444" s="13" t="str">
        <f>IF(Data[[#This Row],[sp_c]]="","o",IF(Data[[#This Row],[sp_e]]=Data[[#This Row],[sp_c]],"+",IF(ISNUMBER(SEARCH(Data[[#This Row],[sp_e]],Data[[#This Row],[sp_c]])),"/","-")))</f>
        <v>+</v>
      </c>
      <c r="K44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45" spans="1:11" x14ac:dyDescent="0.25">
      <c r="A445">
        <v>405</v>
      </c>
      <c r="B445">
        <v>1</v>
      </c>
      <c r="C445" t="s">
        <v>155</v>
      </c>
      <c r="D445" t="s">
        <v>156</v>
      </c>
      <c r="E445" t="s">
        <v>13</v>
      </c>
      <c r="F445" t="s">
        <v>152</v>
      </c>
      <c r="G445" t="s">
        <v>13</v>
      </c>
      <c r="H445" t="s">
        <v>152</v>
      </c>
      <c r="I445" s="13" t="str">
        <f>IF(Data[[#This Row],[gen_c]]="","o",IF(Data[[#This Row],[gen_e]]=Data[[#This Row],[gen_c]],"+",IF(ISNUMBER(SEARCH(Data[[#This Row],[gen_e]],Data[[#This Row],[gen_c]])),"/","-")))</f>
        <v>+</v>
      </c>
      <c r="J445" s="13" t="str">
        <f>IF(Data[[#This Row],[sp_c]]="","o",IF(Data[[#This Row],[sp_e]]=Data[[#This Row],[sp_c]],"+",IF(ISNUMBER(SEARCH(Data[[#This Row],[sp_e]],Data[[#This Row],[sp_c]])),"/","-")))</f>
        <v>+</v>
      </c>
      <c r="K44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46" spans="1:11" x14ac:dyDescent="0.25">
      <c r="A446">
        <v>406</v>
      </c>
      <c r="B446">
        <v>1</v>
      </c>
      <c r="C446" t="s">
        <v>155</v>
      </c>
      <c r="D446" t="s">
        <v>156</v>
      </c>
      <c r="E446" t="s">
        <v>13</v>
      </c>
      <c r="F446" t="s">
        <v>152</v>
      </c>
      <c r="G446" t="s">
        <v>13</v>
      </c>
      <c r="H446" t="s">
        <v>152</v>
      </c>
      <c r="I446" s="13" t="str">
        <f>IF(Data[[#This Row],[gen_c]]="","o",IF(Data[[#This Row],[gen_e]]=Data[[#This Row],[gen_c]],"+",IF(ISNUMBER(SEARCH(Data[[#This Row],[gen_e]],Data[[#This Row],[gen_c]])),"/","-")))</f>
        <v>+</v>
      </c>
      <c r="J446" s="13" t="str">
        <f>IF(Data[[#This Row],[sp_c]]="","o",IF(Data[[#This Row],[sp_e]]=Data[[#This Row],[sp_c]],"+",IF(ISNUMBER(SEARCH(Data[[#This Row],[sp_e]],Data[[#This Row],[sp_c]])),"/","-")))</f>
        <v>+</v>
      </c>
      <c r="K44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47" spans="1:11" x14ac:dyDescent="0.25">
      <c r="A447">
        <v>408</v>
      </c>
      <c r="B447">
        <v>1</v>
      </c>
      <c r="C447" t="s">
        <v>155</v>
      </c>
      <c r="D447" t="s">
        <v>156</v>
      </c>
      <c r="E447" t="s">
        <v>13</v>
      </c>
      <c r="F447" t="s">
        <v>152</v>
      </c>
      <c r="G447" t="s">
        <v>13</v>
      </c>
      <c r="H447" t="s">
        <v>152</v>
      </c>
      <c r="I447" s="13" t="str">
        <f>IF(Data[[#This Row],[gen_c]]="","o",IF(Data[[#This Row],[gen_e]]=Data[[#This Row],[gen_c]],"+",IF(ISNUMBER(SEARCH(Data[[#This Row],[gen_e]],Data[[#This Row],[gen_c]])),"/","-")))</f>
        <v>+</v>
      </c>
      <c r="J447" s="13" t="str">
        <f>IF(Data[[#This Row],[sp_c]]="","o",IF(Data[[#This Row],[sp_e]]=Data[[#This Row],[sp_c]],"+",IF(ISNUMBER(SEARCH(Data[[#This Row],[sp_e]],Data[[#This Row],[sp_c]])),"/","-")))</f>
        <v>+</v>
      </c>
      <c r="K44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48" spans="1:11" x14ac:dyDescent="0.25">
      <c r="A448">
        <v>363</v>
      </c>
      <c r="B448">
        <v>0</v>
      </c>
      <c r="C448" t="s">
        <v>155</v>
      </c>
      <c r="D448" t="s">
        <v>157</v>
      </c>
      <c r="E448" t="s">
        <v>13</v>
      </c>
      <c r="F448" t="s">
        <v>152</v>
      </c>
      <c r="G448" t="s">
        <v>11</v>
      </c>
      <c r="H448" t="s">
        <v>152</v>
      </c>
      <c r="I448" s="13" t="str">
        <f>IF(Data[[#This Row],[gen_c]]="","o",IF(Data[[#This Row],[gen_e]]=Data[[#This Row],[gen_c]],"+",IF(ISNUMBER(SEARCH(Data[[#This Row],[gen_e]],Data[[#This Row],[gen_c]])),"/","-")))</f>
        <v>-</v>
      </c>
      <c r="J448" s="13" t="str">
        <f>IF(Data[[#This Row],[sp_c]]="","o",IF(Data[[#This Row],[sp_e]]=Data[[#This Row],[sp_c]],"+",IF(ISNUMBER(SEARCH(Data[[#This Row],[sp_e]],Data[[#This Row],[sp_c]])),"/","-")))</f>
        <v>+</v>
      </c>
      <c r="K44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449" spans="1:11" x14ac:dyDescent="0.25">
      <c r="A449">
        <v>342</v>
      </c>
      <c r="B449">
        <v>0</v>
      </c>
      <c r="C449" t="s">
        <v>155</v>
      </c>
      <c r="D449" t="s">
        <v>157</v>
      </c>
      <c r="E449" t="s">
        <v>13</v>
      </c>
      <c r="F449" t="s">
        <v>152</v>
      </c>
      <c r="G449" t="s">
        <v>26</v>
      </c>
      <c r="H449" t="s">
        <v>152</v>
      </c>
      <c r="I449" s="13" t="str">
        <f>IF(Data[[#This Row],[gen_c]]="","o",IF(Data[[#This Row],[gen_e]]=Data[[#This Row],[gen_c]],"+",IF(ISNUMBER(SEARCH(Data[[#This Row],[gen_e]],Data[[#This Row],[gen_c]])),"/","-")))</f>
        <v>-</v>
      </c>
      <c r="J449" s="13" t="str">
        <f>IF(Data[[#This Row],[sp_c]]="","o",IF(Data[[#This Row],[sp_e]]=Data[[#This Row],[sp_c]],"+",IF(ISNUMBER(SEARCH(Data[[#This Row],[sp_e]],Data[[#This Row],[sp_c]])),"/","-")))</f>
        <v>+</v>
      </c>
      <c r="K44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450" spans="1:11" x14ac:dyDescent="0.25">
      <c r="A450">
        <v>353</v>
      </c>
      <c r="B450">
        <v>0</v>
      </c>
      <c r="C450" t="s">
        <v>155</v>
      </c>
      <c r="D450" t="s">
        <v>157</v>
      </c>
      <c r="E450" t="s">
        <v>13</v>
      </c>
      <c r="F450" t="s">
        <v>152</v>
      </c>
      <c r="G450" t="s">
        <v>26</v>
      </c>
      <c r="H450" t="s">
        <v>152</v>
      </c>
      <c r="I450" s="13" t="str">
        <f>IF(Data[[#This Row],[gen_c]]="","o",IF(Data[[#This Row],[gen_e]]=Data[[#This Row],[gen_c]],"+",IF(ISNUMBER(SEARCH(Data[[#This Row],[gen_e]],Data[[#This Row],[gen_c]])),"/","-")))</f>
        <v>-</v>
      </c>
      <c r="J450" s="13" t="str">
        <f>IF(Data[[#This Row],[sp_c]]="","o",IF(Data[[#This Row],[sp_e]]=Data[[#This Row],[sp_c]],"+",IF(ISNUMBER(SEARCH(Data[[#This Row],[sp_e]],Data[[#This Row],[sp_c]])),"/","-")))</f>
        <v>+</v>
      </c>
      <c r="K45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451" spans="1:11" x14ac:dyDescent="0.25">
      <c r="A451">
        <v>344</v>
      </c>
      <c r="B451">
        <v>0</v>
      </c>
      <c r="C451" t="s">
        <v>155</v>
      </c>
      <c r="D451" t="s">
        <v>157</v>
      </c>
      <c r="E451" t="s">
        <v>13</v>
      </c>
      <c r="F451" t="s">
        <v>152</v>
      </c>
      <c r="H451" t="s">
        <v>152</v>
      </c>
      <c r="I451" s="13" t="str">
        <f>IF(Data[[#This Row],[gen_c]]="","o",IF(Data[[#This Row],[gen_e]]=Data[[#This Row],[gen_c]],"+",IF(ISNUMBER(SEARCH(Data[[#This Row],[gen_e]],Data[[#This Row],[gen_c]])),"/","-")))</f>
        <v>o</v>
      </c>
      <c r="J451" s="13" t="str">
        <f>IF(Data[[#This Row],[sp_c]]="","o",IF(Data[[#This Row],[sp_e]]=Data[[#This Row],[sp_c]],"+",IF(ISNUMBER(SEARCH(Data[[#This Row],[sp_e]],Data[[#This Row],[sp_c]])),"/","-")))</f>
        <v>+</v>
      </c>
      <c r="K45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52" spans="1:11" x14ac:dyDescent="0.25">
      <c r="A452">
        <v>350</v>
      </c>
      <c r="B452">
        <v>0</v>
      </c>
      <c r="C452" t="s">
        <v>155</v>
      </c>
      <c r="D452" t="s">
        <v>157</v>
      </c>
      <c r="E452" t="s">
        <v>13</v>
      </c>
      <c r="F452" t="s">
        <v>152</v>
      </c>
      <c r="H452" t="s">
        <v>152</v>
      </c>
      <c r="I452" s="13" t="str">
        <f>IF(Data[[#This Row],[gen_c]]="","o",IF(Data[[#This Row],[gen_e]]=Data[[#This Row],[gen_c]],"+",IF(ISNUMBER(SEARCH(Data[[#This Row],[gen_e]],Data[[#This Row],[gen_c]])),"/","-")))</f>
        <v>o</v>
      </c>
      <c r="J452" s="13" t="str">
        <f>IF(Data[[#This Row],[sp_c]]="","o",IF(Data[[#This Row],[sp_e]]=Data[[#This Row],[sp_c]],"+",IF(ISNUMBER(SEARCH(Data[[#This Row],[sp_e]],Data[[#This Row],[sp_c]])),"/","-")))</f>
        <v>+</v>
      </c>
      <c r="K45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53" spans="1:11" x14ac:dyDescent="0.25">
      <c r="A453">
        <v>356</v>
      </c>
      <c r="B453">
        <v>0</v>
      </c>
      <c r="C453" t="s">
        <v>155</v>
      </c>
      <c r="D453" t="s">
        <v>157</v>
      </c>
      <c r="E453" t="s">
        <v>13</v>
      </c>
      <c r="F453" t="s">
        <v>152</v>
      </c>
      <c r="H453" t="s">
        <v>152</v>
      </c>
      <c r="I453" s="13" t="str">
        <f>IF(Data[[#This Row],[gen_c]]="","o",IF(Data[[#This Row],[gen_e]]=Data[[#This Row],[gen_c]],"+",IF(ISNUMBER(SEARCH(Data[[#This Row],[gen_e]],Data[[#This Row],[gen_c]])),"/","-")))</f>
        <v>o</v>
      </c>
      <c r="J453" s="13" t="str">
        <f>IF(Data[[#This Row],[sp_c]]="","o",IF(Data[[#This Row],[sp_e]]=Data[[#This Row],[sp_c]],"+",IF(ISNUMBER(SEARCH(Data[[#This Row],[sp_e]],Data[[#This Row],[sp_c]])),"/","-")))</f>
        <v>+</v>
      </c>
      <c r="K45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54" spans="1:11" x14ac:dyDescent="0.25">
      <c r="A454">
        <v>361</v>
      </c>
      <c r="B454">
        <v>0</v>
      </c>
      <c r="C454" t="s">
        <v>155</v>
      </c>
      <c r="D454" t="s">
        <v>157</v>
      </c>
      <c r="E454" t="s">
        <v>13</v>
      </c>
      <c r="F454" t="s">
        <v>152</v>
      </c>
      <c r="H454" t="s">
        <v>152</v>
      </c>
      <c r="I454" s="13" t="str">
        <f>IF(Data[[#This Row],[gen_c]]="","o",IF(Data[[#This Row],[gen_e]]=Data[[#This Row],[gen_c]],"+",IF(ISNUMBER(SEARCH(Data[[#This Row],[gen_e]],Data[[#This Row],[gen_c]])),"/","-")))</f>
        <v>o</v>
      </c>
      <c r="J454" s="13" t="str">
        <f>IF(Data[[#This Row],[sp_c]]="","o",IF(Data[[#This Row],[sp_e]]=Data[[#This Row],[sp_c]],"+",IF(ISNUMBER(SEARCH(Data[[#This Row],[sp_e]],Data[[#This Row],[sp_c]])),"/","-")))</f>
        <v>+</v>
      </c>
      <c r="K45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55" spans="1:11" x14ac:dyDescent="0.25">
      <c r="A455">
        <v>368</v>
      </c>
      <c r="B455">
        <v>0</v>
      </c>
      <c r="C455" t="s">
        <v>155</v>
      </c>
      <c r="D455" t="s">
        <v>157</v>
      </c>
      <c r="E455" t="s">
        <v>13</v>
      </c>
      <c r="F455" t="s">
        <v>152</v>
      </c>
      <c r="H455" t="s">
        <v>152</v>
      </c>
      <c r="I455" s="13" t="str">
        <f>IF(Data[[#This Row],[gen_c]]="","o",IF(Data[[#This Row],[gen_e]]=Data[[#This Row],[gen_c]],"+",IF(ISNUMBER(SEARCH(Data[[#This Row],[gen_e]],Data[[#This Row],[gen_c]])),"/","-")))</f>
        <v>o</v>
      </c>
      <c r="J455" s="13" t="str">
        <f>IF(Data[[#This Row],[sp_c]]="","o",IF(Data[[#This Row],[sp_e]]=Data[[#This Row],[sp_c]],"+",IF(ISNUMBER(SEARCH(Data[[#This Row],[sp_e]],Data[[#This Row],[sp_c]])),"/","-")))</f>
        <v>+</v>
      </c>
      <c r="K45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56" spans="1:11" x14ac:dyDescent="0.25">
      <c r="A456">
        <v>371</v>
      </c>
      <c r="B456">
        <v>1</v>
      </c>
      <c r="C456" t="s">
        <v>155</v>
      </c>
      <c r="D456" t="s">
        <v>156</v>
      </c>
      <c r="E456" t="s">
        <v>13</v>
      </c>
      <c r="F456" t="s">
        <v>152</v>
      </c>
      <c r="I456" s="13" t="str">
        <f>IF(Data[[#This Row],[gen_c]]="","o",IF(Data[[#This Row],[gen_e]]=Data[[#This Row],[gen_c]],"+",IF(ISNUMBER(SEARCH(Data[[#This Row],[gen_e]],Data[[#This Row],[gen_c]])),"/","-")))</f>
        <v>o</v>
      </c>
      <c r="J456" s="13" t="str">
        <f>IF(Data[[#This Row],[sp_c]]="","o",IF(Data[[#This Row],[sp_e]]=Data[[#This Row],[sp_c]],"+",IF(ISNUMBER(SEARCH(Data[[#This Row],[sp_e]],Data[[#This Row],[sp_c]])),"/","-")))</f>
        <v>o</v>
      </c>
      <c r="K45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57" spans="1:11" x14ac:dyDescent="0.25">
      <c r="A457">
        <v>379</v>
      </c>
      <c r="B457">
        <v>1</v>
      </c>
      <c r="C457" t="s">
        <v>155</v>
      </c>
      <c r="D457" t="s">
        <v>156</v>
      </c>
      <c r="E457" t="s">
        <v>13</v>
      </c>
      <c r="F457" t="s">
        <v>152</v>
      </c>
      <c r="I457" s="13" t="str">
        <f>IF(Data[[#This Row],[gen_c]]="","o",IF(Data[[#This Row],[gen_e]]=Data[[#This Row],[gen_c]],"+",IF(ISNUMBER(SEARCH(Data[[#This Row],[gen_e]],Data[[#This Row],[gen_c]])),"/","-")))</f>
        <v>o</v>
      </c>
      <c r="J457" s="13" t="str">
        <f>IF(Data[[#This Row],[sp_c]]="","o",IF(Data[[#This Row],[sp_e]]=Data[[#This Row],[sp_c]],"+",IF(ISNUMBER(SEARCH(Data[[#This Row],[sp_e]],Data[[#This Row],[sp_c]])),"/","-")))</f>
        <v>o</v>
      </c>
      <c r="K45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58" spans="1:11" x14ac:dyDescent="0.25">
      <c r="A458">
        <v>393</v>
      </c>
      <c r="B458">
        <v>1</v>
      </c>
      <c r="C458" t="s">
        <v>155</v>
      </c>
      <c r="D458" t="s">
        <v>156</v>
      </c>
      <c r="E458" t="s">
        <v>13</v>
      </c>
      <c r="F458" t="s">
        <v>152</v>
      </c>
      <c r="H458" t="s">
        <v>152</v>
      </c>
      <c r="I458" s="13" t="str">
        <f>IF(Data[[#This Row],[gen_c]]="","o",IF(Data[[#This Row],[gen_e]]=Data[[#This Row],[gen_c]],"+",IF(ISNUMBER(SEARCH(Data[[#This Row],[gen_e]],Data[[#This Row],[gen_c]])),"/","-")))</f>
        <v>o</v>
      </c>
      <c r="J458" s="13" t="str">
        <f>IF(Data[[#This Row],[sp_c]]="","o",IF(Data[[#This Row],[sp_e]]=Data[[#This Row],[sp_c]],"+",IF(ISNUMBER(SEARCH(Data[[#This Row],[sp_e]],Data[[#This Row],[sp_c]])),"/","-")))</f>
        <v>+</v>
      </c>
      <c r="K45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59" spans="1:11" x14ac:dyDescent="0.25">
      <c r="A459">
        <v>407</v>
      </c>
      <c r="B459">
        <v>1</v>
      </c>
      <c r="C459" t="s">
        <v>155</v>
      </c>
      <c r="D459" t="s">
        <v>156</v>
      </c>
      <c r="E459" t="s">
        <v>13</v>
      </c>
      <c r="F459" t="s">
        <v>152</v>
      </c>
      <c r="H459" t="s">
        <v>152</v>
      </c>
      <c r="I459" s="13" t="str">
        <f>IF(Data[[#This Row],[gen_c]]="","o",IF(Data[[#This Row],[gen_e]]=Data[[#This Row],[gen_c]],"+",IF(ISNUMBER(SEARCH(Data[[#This Row],[gen_e]],Data[[#This Row],[gen_c]])),"/","-")))</f>
        <v>o</v>
      </c>
      <c r="J459" s="13" t="str">
        <f>IF(Data[[#This Row],[sp_c]]="","o",IF(Data[[#This Row],[sp_e]]=Data[[#This Row],[sp_c]],"+",IF(ISNUMBER(SEARCH(Data[[#This Row],[sp_e]],Data[[#This Row],[sp_c]])),"/","-")))</f>
        <v>+</v>
      </c>
      <c r="K45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460" spans="1:11" x14ac:dyDescent="0.25">
      <c r="A460">
        <v>283</v>
      </c>
      <c r="B460">
        <v>0</v>
      </c>
      <c r="C460" t="s">
        <v>155</v>
      </c>
      <c r="D460" t="s">
        <v>157</v>
      </c>
      <c r="E460" t="s">
        <v>13</v>
      </c>
      <c r="F460" t="s">
        <v>30</v>
      </c>
      <c r="G460" t="s">
        <v>13</v>
      </c>
      <c r="H460" t="s">
        <v>30</v>
      </c>
      <c r="I460" s="13" t="str">
        <f>IF(Data[[#This Row],[gen_c]]="","o",IF(Data[[#This Row],[gen_e]]=Data[[#This Row],[gen_c]],"+",IF(ISNUMBER(SEARCH(Data[[#This Row],[gen_e]],Data[[#This Row],[gen_c]])),"/","-")))</f>
        <v>+</v>
      </c>
      <c r="J460" s="13" t="str">
        <f>IF(Data[[#This Row],[sp_c]]="","o",IF(Data[[#This Row],[sp_e]]=Data[[#This Row],[sp_c]],"+",IF(ISNUMBER(SEARCH(Data[[#This Row],[sp_e]],Data[[#This Row],[sp_c]])),"/","-")))</f>
        <v>+</v>
      </c>
      <c r="K46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61" spans="1:11" x14ac:dyDescent="0.25">
      <c r="A461">
        <v>284</v>
      </c>
      <c r="B461">
        <v>0</v>
      </c>
      <c r="C461" t="s">
        <v>155</v>
      </c>
      <c r="D461" t="s">
        <v>157</v>
      </c>
      <c r="E461" t="s">
        <v>13</v>
      </c>
      <c r="F461" t="s">
        <v>30</v>
      </c>
      <c r="G461" t="s">
        <v>13</v>
      </c>
      <c r="H461" t="s">
        <v>30</v>
      </c>
      <c r="I461" s="13" t="str">
        <f>IF(Data[[#This Row],[gen_c]]="","o",IF(Data[[#This Row],[gen_e]]=Data[[#This Row],[gen_c]],"+",IF(ISNUMBER(SEARCH(Data[[#This Row],[gen_e]],Data[[#This Row],[gen_c]])),"/","-")))</f>
        <v>+</v>
      </c>
      <c r="J461" s="13" t="str">
        <f>IF(Data[[#This Row],[sp_c]]="","o",IF(Data[[#This Row],[sp_e]]=Data[[#This Row],[sp_c]],"+",IF(ISNUMBER(SEARCH(Data[[#This Row],[sp_e]],Data[[#This Row],[sp_c]])),"/","-")))</f>
        <v>+</v>
      </c>
      <c r="K46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62" spans="1:11" x14ac:dyDescent="0.25">
      <c r="A462">
        <v>285</v>
      </c>
      <c r="B462">
        <v>0</v>
      </c>
      <c r="C462" t="s">
        <v>155</v>
      </c>
      <c r="D462" t="s">
        <v>157</v>
      </c>
      <c r="E462" t="s">
        <v>13</v>
      </c>
      <c r="F462" t="s">
        <v>30</v>
      </c>
      <c r="G462" t="s">
        <v>13</v>
      </c>
      <c r="H462" t="s">
        <v>30</v>
      </c>
      <c r="I462" s="13" t="str">
        <f>IF(Data[[#This Row],[gen_c]]="","o",IF(Data[[#This Row],[gen_e]]=Data[[#This Row],[gen_c]],"+",IF(ISNUMBER(SEARCH(Data[[#This Row],[gen_e]],Data[[#This Row],[gen_c]])),"/","-")))</f>
        <v>+</v>
      </c>
      <c r="J462" s="13" t="str">
        <f>IF(Data[[#This Row],[sp_c]]="","o",IF(Data[[#This Row],[sp_e]]=Data[[#This Row],[sp_c]],"+",IF(ISNUMBER(SEARCH(Data[[#This Row],[sp_e]],Data[[#This Row],[sp_c]])),"/","-")))</f>
        <v>+</v>
      </c>
      <c r="K46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63" spans="1:11" x14ac:dyDescent="0.25">
      <c r="A463">
        <v>286</v>
      </c>
      <c r="B463">
        <v>0</v>
      </c>
      <c r="C463" t="s">
        <v>155</v>
      </c>
      <c r="D463" t="s">
        <v>157</v>
      </c>
      <c r="E463" t="s">
        <v>13</v>
      </c>
      <c r="F463" t="s">
        <v>30</v>
      </c>
      <c r="G463" t="s">
        <v>13</v>
      </c>
      <c r="H463" t="s">
        <v>30</v>
      </c>
      <c r="I463" s="13" t="str">
        <f>IF(Data[[#This Row],[gen_c]]="","o",IF(Data[[#This Row],[gen_e]]=Data[[#This Row],[gen_c]],"+",IF(ISNUMBER(SEARCH(Data[[#This Row],[gen_e]],Data[[#This Row],[gen_c]])),"/","-")))</f>
        <v>+</v>
      </c>
      <c r="J463" s="13" t="str">
        <f>IF(Data[[#This Row],[sp_c]]="","o",IF(Data[[#This Row],[sp_e]]=Data[[#This Row],[sp_c]],"+",IF(ISNUMBER(SEARCH(Data[[#This Row],[sp_e]],Data[[#This Row],[sp_c]])),"/","-")))</f>
        <v>+</v>
      </c>
      <c r="K46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64" spans="1:11" x14ac:dyDescent="0.25">
      <c r="A464">
        <v>287</v>
      </c>
      <c r="B464">
        <v>0</v>
      </c>
      <c r="C464" t="s">
        <v>155</v>
      </c>
      <c r="D464" t="s">
        <v>157</v>
      </c>
      <c r="E464" t="s">
        <v>13</v>
      </c>
      <c r="F464" t="s">
        <v>30</v>
      </c>
      <c r="G464" t="s">
        <v>13</v>
      </c>
      <c r="H464" t="s">
        <v>30</v>
      </c>
      <c r="I464" s="13" t="str">
        <f>IF(Data[[#This Row],[gen_c]]="","o",IF(Data[[#This Row],[gen_e]]=Data[[#This Row],[gen_c]],"+",IF(ISNUMBER(SEARCH(Data[[#This Row],[gen_e]],Data[[#This Row],[gen_c]])),"/","-")))</f>
        <v>+</v>
      </c>
      <c r="J464" s="13" t="str">
        <f>IF(Data[[#This Row],[sp_c]]="","o",IF(Data[[#This Row],[sp_e]]=Data[[#This Row],[sp_c]],"+",IF(ISNUMBER(SEARCH(Data[[#This Row],[sp_e]],Data[[#This Row],[sp_c]])),"/","-")))</f>
        <v>+</v>
      </c>
      <c r="K46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65" spans="1:11" x14ac:dyDescent="0.25">
      <c r="A465">
        <v>288</v>
      </c>
      <c r="B465">
        <v>0</v>
      </c>
      <c r="C465" t="s">
        <v>155</v>
      </c>
      <c r="D465" t="s">
        <v>157</v>
      </c>
      <c r="E465" t="s">
        <v>13</v>
      </c>
      <c r="F465" t="s">
        <v>30</v>
      </c>
      <c r="G465" t="s">
        <v>13</v>
      </c>
      <c r="I465" s="13" t="str">
        <f>IF(Data[[#This Row],[gen_c]]="","o",IF(Data[[#This Row],[gen_e]]=Data[[#This Row],[gen_c]],"+",IF(ISNUMBER(SEARCH(Data[[#This Row],[gen_e]],Data[[#This Row],[gen_c]])),"/","-")))</f>
        <v>+</v>
      </c>
      <c r="J465" s="13" t="str">
        <f>IF(Data[[#This Row],[sp_c]]="","o",IF(Data[[#This Row],[sp_e]]=Data[[#This Row],[sp_c]],"+",IF(ISNUMBER(SEARCH(Data[[#This Row],[sp_e]],Data[[#This Row],[sp_c]])),"/","-")))</f>
        <v>o</v>
      </c>
      <c r="K46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466" spans="1:11" x14ac:dyDescent="0.25">
      <c r="A466">
        <v>289</v>
      </c>
      <c r="B466">
        <v>0</v>
      </c>
      <c r="C466" t="s">
        <v>155</v>
      </c>
      <c r="D466" t="s">
        <v>157</v>
      </c>
      <c r="E466" t="s">
        <v>13</v>
      </c>
      <c r="F466" t="s">
        <v>30</v>
      </c>
      <c r="G466" t="s">
        <v>13</v>
      </c>
      <c r="H466" t="s">
        <v>30</v>
      </c>
      <c r="I466" s="13" t="str">
        <f>IF(Data[[#This Row],[gen_c]]="","o",IF(Data[[#This Row],[gen_e]]=Data[[#This Row],[gen_c]],"+",IF(ISNUMBER(SEARCH(Data[[#This Row],[gen_e]],Data[[#This Row],[gen_c]])),"/","-")))</f>
        <v>+</v>
      </c>
      <c r="J466" s="13" t="str">
        <f>IF(Data[[#This Row],[sp_c]]="","o",IF(Data[[#This Row],[sp_e]]=Data[[#This Row],[sp_c]],"+",IF(ISNUMBER(SEARCH(Data[[#This Row],[sp_e]],Data[[#This Row],[sp_c]])),"/","-")))</f>
        <v>+</v>
      </c>
      <c r="K46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67" spans="1:11" x14ac:dyDescent="0.25">
      <c r="A467">
        <v>290</v>
      </c>
      <c r="B467">
        <v>0</v>
      </c>
      <c r="C467" t="s">
        <v>155</v>
      </c>
      <c r="D467" t="s">
        <v>157</v>
      </c>
      <c r="E467" t="s">
        <v>13</v>
      </c>
      <c r="F467" t="s">
        <v>30</v>
      </c>
      <c r="G467" t="s">
        <v>13</v>
      </c>
      <c r="H467" t="s">
        <v>30</v>
      </c>
      <c r="I467" s="13" t="str">
        <f>IF(Data[[#This Row],[gen_c]]="","o",IF(Data[[#This Row],[gen_e]]=Data[[#This Row],[gen_c]],"+",IF(ISNUMBER(SEARCH(Data[[#This Row],[gen_e]],Data[[#This Row],[gen_c]])),"/","-")))</f>
        <v>+</v>
      </c>
      <c r="J467" s="13" t="str">
        <f>IF(Data[[#This Row],[sp_c]]="","o",IF(Data[[#This Row],[sp_e]]=Data[[#This Row],[sp_c]],"+",IF(ISNUMBER(SEARCH(Data[[#This Row],[sp_e]],Data[[#This Row],[sp_c]])),"/","-")))</f>
        <v>+</v>
      </c>
      <c r="K46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68" spans="1:11" x14ac:dyDescent="0.25">
      <c r="A468">
        <v>291</v>
      </c>
      <c r="B468">
        <v>0</v>
      </c>
      <c r="C468" t="s">
        <v>155</v>
      </c>
      <c r="D468" t="s">
        <v>157</v>
      </c>
      <c r="E468" t="s">
        <v>13</v>
      </c>
      <c r="F468" t="s">
        <v>30</v>
      </c>
      <c r="G468" t="s">
        <v>13</v>
      </c>
      <c r="H468" t="s">
        <v>30</v>
      </c>
      <c r="I468" s="13" t="str">
        <f>IF(Data[[#This Row],[gen_c]]="","o",IF(Data[[#This Row],[gen_e]]=Data[[#This Row],[gen_c]],"+",IF(ISNUMBER(SEARCH(Data[[#This Row],[gen_e]],Data[[#This Row],[gen_c]])),"/","-")))</f>
        <v>+</v>
      </c>
      <c r="J468" s="13" t="str">
        <f>IF(Data[[#This Row],[sp_c]]="","o",IF(Data[[#This Row],[sp_e]]=Data[[#This Row],[sp_c]],"+",IF(ISNUMBER(SEARCH(Data[[#This Row],[sp_e]],Data[[#This Row],[sp_c]])),"/","-")))</f>
        <v>+</v>
      </c>
      <c r="K46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69" spans="1:11" x14ac:dyDescent="0.25">
      <c r="A469">
        <v>292</v>
      </c>
      <c r="B469">
        <v>0</v>
      </c>
      <c r="C469" t="s">
        <v>155</v>
      </c>
      <c r="D469" t="s">
        <v>157</v>
      </c>
      <c r="E469" t="s">
        <v>13</v>
      </c>
      <c r="F469" t="s">
        <v>30</v>
      </c>
      <c r="G469" t="s">
        <v>13</v>
      </c>
      <c r="H469" t="s">
        <v>30</v>
      </c>
      <c r="I469" s="13" t="str">
        <f>IF(Data[[#This Row],[gen_c]]="","o",IF(Data[[#This Row],[gen_e]]=Data[[#This Row],[gen_c]],"+",IF(ISNUMBER(SEARCH(Data[[#This Row],[gen_e]],Data[[#This Row],[gen_c]])),"/","-")))</f>
        <v>+</v>
      </c>
      <c r="J469" s="13" t="str">
        <f>IF(Data[[#This Row],[sp_c]]="","o",IF(Data[[#This Row],[sp_e]]=Data[[#This Row],[sp_c]],"+",IF(ISNUMBER(SEARCH(Data[[#This Row],[sp_e]],Data[[#This Row],[sp_c]])),"/","-")))</f>
        <v>+</v>
      </c>
      <c r="K46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0" spans="1:11" x14ac:dyDescent="0.25">
      <c r="A470">
        <v>293</v>
      </c>
      <c r="B470">
        <v>0</v>
      </c>
      <c r="C470" t="s">
        <v>155</v>
      </c>
      <c r="D470" t="s">
        <v>157</v>
      </c>
      <c r="E470" t="s">
        <v>13</v>
      </c>
      <c r="F470" t="s">
        <v>30</v>
      </c>
      <c r="G470" t="s">
        <v>13</v>
      </c>
      <c r="H470" t="s">
        <v>30</v>
      </c>
      <c r="I470" s="13" t="str">
        <f>IF(Data[[#This Row],[gen_c]]="","o",IF(Data[[#This Row],[gen_e]]=Data[[#This Row],[gen_c]],"+",IF(ISNUMBER(SEARCH(Data[[#This Row],[gen_e]],Data[[#This Row],[gen_c]])),"/","-")))</f>
        <v>+</v>
      </c>
      <c r="J470" s="13" t="str">
        <f>IF(Data[[#This Row],[sp_c]]="","o",IF(Data[[#This Row],[sp_e]]=Data[[#This Row],[sp_c]],"+",IF(ISNUMBER(SEARCH(Data[[#This Row],[sp_e]],Data[[#This Row],[sp_c]])),"/","-")))</f>
        <v>+</v>
      </c>
      <c r="K47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1" spans="1:11" x14ac:dyDescent="0.25">
      <c r="A471">
        <v>294</v>
      </c>
      <c r="B471">
        <v>0</v>
      </c>
      <c r="C471" t="s">
        <v>155</v>
      </c>
      <c r="D471" t="s">
        <v>157</v>
      </c>
      <c r="E471" t="s">
        <v>13</v>
      </c>
      <c r="F471" t="s">
        <v>30</v>
      </c>
      <c r="G471" t="s">
        <v>13</v>
      </c>
      <c r="H471" t="s">
        <v>30</v>
      </c>
      <c r="I471" s="13" t="str">
        <f>IF(Data[[#This Row],[gen_c]]="","o",IF(Data[[#This Row],[gen_e]]=Data[[#This Row],[gen_c]],"+",IF(ISNUMBER(SEARCH(Data[[#This Row],[gen_e]],Data[[#This Row],[gen_c]])),"/","-")))</f>
        <v>+</v>
      </c>
      <c r="J471" s="13" t="str">
        <f>IF(Data[[#This Row],[sp_c]]="","o",IF(Data[[#This Row],[sp_e]]=Data[[#This Row],[sp_c]],"+",IF(ISNUMBER(SEARCH(Data[[#This Row],[sp_e]],Data[[#This Row],[sp_c]])),"/","-")))</f>
        <v>+</v>
      </c>
      <c r="K47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2" spans="1:11" x14ac:dyDescent="0.25">
      <c r="A472">
        <v>295</v>
      </c>
      <c r="B472">
        <v>0</v>
      </c>
      <c r="C472" t="s">
        <v>155</v>
      </c>
      <c r="D472" t="s">
        <v>157</v>
      </c>
      <c r="E472" t="s">
        <v>13</v>
      </c>
      <c r="F472" t="s">
        <v>30</v>
      </c>
      <c r="G472" t="s">
        <v>13</v>
      </c>
      <c r="H472" t="s">
        <v>30</v>
      </c>
      <c r="I472" s="13" t="str">
        <f>IF(Data[[#This Row],[gen_c]]="","o",IF(Data[[#This Row],[gen_e]]=Data[[#This Row],[gen_c]],"+",IF(ISNUMBER(SEARCH(Data[[#This Row],[gen_e]],Data[[#This Row],[gen_c]])),"/","-")))</f>
        <v>+</v>
      </c>
      <c r="J472" s="13" t="str">
        <f>IF(Data[[#This Row],[sp_c]]="","o",IF(Data[[#This Row],[sp_e]]=Data[[#This Row],[sp_c]],"+",IF(ISNUMBER(SEARCH(Data[[#This Row],[sp_e]],Data[[#This Row],[sp_c]])),"/","-")))</f>
        <v>+</v>
      </c>
      <c r="K47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3" spans="1:11" x14ac:dyDescent="0.25">
      <c r="A473">
        <v>296</v>
      </c>
      <c r="B473">
        <v>0</v>
      </c>
      <c r="C473" t="s">
        <v>155</v>
      </c>
      <c r="D473" t="s">
        <v>157</v>
      </c>
      <c r="E473" t="s">
        <v>13</v>
      </c>
      <c r="F473" t="s">
        <v>30</v>
      </c>
      <c r="G473" t="s">
        <v>13</v>
      </c>
      <c r="H473" t="s">
        <v>30</v>
      </c>
      <c r="I473" s="13" t="str">
        <f>IF(Data[[#This Row],[gen_c]]="","o",IF(Data[[#This Row],[gen_e]]=Data[[#This Row],[gen_c]],"+",IF(ISNUMBER(SEARCH(Data[[#This Row],[gen_e]],Data[[#This Row],[gen_c]])),"/","-")))</f>
        <v>+</v>
      </c>
      <c r="J473" s="13" t="str">
        <f>IF(Data[[#This Row],[sp_c]]="","o",IF(Data[[#This Row],[sp_e]]=Data[[#This Row],[sp_c]],"+",IF(ISNUMBER(SEARCH(Data[[#This Row],[sp_e]],Data[[#This Row],[sp_c]])),"/","-")))</f>
        <v>+</v>
      </c>
      <c r="K47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4" spans="1:11" x14ac:dyDescent="0.25">
      <c r="A474">
        <v>297</v>
      </c>
      <c r="B474">
        <v>0</v>
      </c>
      <c r="C474" t="s">
        <v>155</v>
      </c>
      <c r="D474" t="s">
        <v>157</v>
      </c>
      <c r="E474" t="s">
        <v>13</v>
      </c>
      <c r="F474" t="s">
        <v>30</v>
      </c>
      <c r="G474" t="s">
        <v>13</v>
      </c>
      <c r="H474" t="s">
        <v>30</v>
      </c>
      <c r="I474" s="13" t="str">
        <f>IF(Data[[#This Row],[gen_c]]="","o",IF(Data[[#This Row],[gen_e]]=Data[[#This Row],[gen_c]],"+",IF(ISNUMBER(SEARCH(Data[[#This Row],[gen_e]],Data[[#This Row],[gen_c]])),"/","-")))</f>
        <v>+</v>
      </c>
      <c r="J474" s="13" t="str">
        <f>IF(Data[[#This Row],[sp_c]]="","o",IF(Data[[#This Row],[sp_e]]=Data[[#This Row],[sp_c]],"+",IF(ISNUMBER(SEARCH(Data[[#This Row],[sp_e]],Data[[#This Row],[sp_c]])),"/","-")))</f>
        <v>+</v>
      </c>
      <c r="K47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5" spans="1:11" x14ac:dyDescent="0.25">
      <c r="A475">
        <v>298</v>
      </c>
      <c r="B475">
        <v>0</v>
      </c>
      <c r="C475" t="s">
        <v>155</v>
      </c>
      <c r="D475" t="s">
        <v>157</v>
      </c>
      <c r="E475" t="s">
        <v>13</v>
      </c>
      <c r="F475" t="s">
        <v>30</v>
      </c>
      <c r="G475" t="s">
        <v>13</v>
      </c>
      <c r="H475" t="s">
        <v>30</v>
      </c>
      <c r="I475" s="13" t="str">
        <f>IF(Data[[#This Row],[gen_c]]="","o",IF(Data[[#This Row],[gen_e]]=Data[[#This Row],[gen_c]],"+",IF(ISNUMBER(SEARCH(Data[[#This Row],[gen_e]],Data[[#This Row],[gen_c]])),"/","-")))</f>
        <v>+</v>
      </c>
      <c r="J475" s="13" t="str">
        <f>IF(Data[[#This Row],[sp_c]]="","o",IF(Data[[#This Row],[sp_e]]=Data[[#This Row],[sp_c]],"+",IF(ISNUMBER(SEARCH(Data[[#This Row],[sp_e]],Data[[#This Row],[sp_c]])),"/","-")))</f>
        <v>+</v>
      </c>
      <c r="K47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6" spans="1:11" x14ac:dyDescent="0.25">
      <c r="A476">
        <v>299</v>
      </c>
      <c r="B476">
        <v>0</v>
      </c>
      <c r="C476" t="s">
        <v>155</v>
      </c>
      <c r="D476" t="s">
        <v>157</v>
      </c>
      <c r="E476" t="s">
        <v>13</v>
      </c>
      <c r="F476" t="s">
        <v>30</v>
      </c>
      <c r="G476" t="s">
        <v>13</v>
      </c>
      <c r="H476" t="s">
        <v>30</v>
      </c>
      <c r="I476" s="13" t="str">
        <f>IF(Data[[#This Row],[gen_c]]="","o",IF(Data[[#This Row],[gen_e]]=Data[[#This Row],[gen_c]],"+",IF(ISNUMBER(SEARCH(Data[[#This Row],[gen_e]],Data[[#This Row],[gen_c]])),"/","-")))</f>
        <v>+</v>
      </c>
      <c r="J476" s="13" t="str">
        <f>IF(Data[[#This Row],[sp_c]]="","o",IF(Data[[#This Row],[sp_e]]=Data[[#This Row],[sp_c]],"+",IF(ISNUMBER(SEARCH(Data[[#This Row],[sp_e]],Data[[#This Row],[sp_c]])),"/","-")))</f>
        <v>+</v>
      </c>
      <c r="K47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7" spans="1:11" x14ac:dyDescent="0.25">
      <c r="A477">
        <v>300</v>
      </c>
      <c r="B477">
        <v>0</v>
      </c>
      <c r="C477" t="s">
        <v>155</v>
      </c>
      <c r="D477" t="s">
        <v>157</v>
      </c>
      <c r="E477" t="s">
        <v>13</v>
      </c>
      <c r="F477" t="s">
        <v>30</v>
      </c>
      <c r="G477" t="s">
        <v>13</v>
      </c>
      <c r="H477" t="s">
        <v>30</v>
      </c>
      <c r="I477" s="13" t="str">
        <f>IF(Data[[#This Row],[gen_c]]="","o",IF(Data[[#This Row],[gen_e]]=Data[[#This Row],[gen_c]],"+",IF(ISNUMBER(SEARCH(Data[[#This Row],[gen_e]],Data[[#This Row],[gen_c]])),"/","-")))</f>
        <v>+</v>
      </c>
      <c r="J477" s="13" t="str">
        <f>IF(Data[[#This Row],[sp_c]]="","o",IF(Data[[#This Row],[sp_e]]=Data[[#This Row],[sp_c]],"+",IF(ISNUMBER(SEARCH(Data[[#This Row],[sp_e]],Data[[#This Row],[sp_c]])),"/","-")))</f>
        <v>+</v>
      </c>
      <c r="K47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8" spans="1:11" x14ac:dyDescent="0.25">
      <c r="A478">
        <v>301</v>
      </c>
      <c r="B478">
        <v>0</v>
      </c>
      <c r="C478" t="s">
        <v>155</v>
      </c>
      <c r="D478" t="s">
        <v>157</v>
      </c>
      <c r="E478" t="s">
        <v>13</v>
      </c>
      <c r="F478" t="s">
        <v>30</v>
      </c>
      <c r="G478" t="s">
        <v>13</v>
      </c>
      <c r="H478" t="s">
        <v>30</v>
      </c>
      <c r="I478" s="13" t="str">
        <f>IF(Data[[#This Row],[gen_c]]="","o",IF(Data[[#This Row],[gen_e]]=Data[[#This Row],[gen_c]],"+",IF(ISNUMBER(SEARCH(Data[[#This Row],[gen_e]],Data[[#This Row],[gen_c]])),"/","-")))</f>
        <v>+</v>
      </c>
      <c r="J478" s="13" t="str">
        <f>IF(Data[[#This Row],[sp_c]]="","o",IF(Data[[#This Row],[sp_e]]=Data[[#This Row],[sp_c]],"+",IF(ISNUMBER(SEARCH(Data[[#This Row],[sp_e]],Data[[#This Row],[sp_c]])),"/","-")))</f>
        <v>+</v>
      </c>
      <c r="K47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79" spans="1:11" x14ac:dyDescent="0.25">
      <c r="A479">
        <v>302</v>
      </c>
      <c r="B479">
        <v>0</v>
      </c>
      <c r="C479" t="s">
        <v>155</v>
      </c>
      <c r="D479" t="s">
        <v>157</v>
      </c>
      <c r="E479" t="s">
        <v>13</v>
      </c>
      <c r="F479" t="s">
        <v>30</v>
      </c>
      <c r="G479" t="s">
        <v>13</v>
      </c>
      <c r="H479" t="s">
        <v>30</v>
      </c>
      <c r="I479" s="13" t="str">
        <f>IF(Data[[#This Row],[gen_c]]="","o",IF(Data[[#This Row],[gen_e]]=Data[[#This Row],[gen_c]],"+",IF(ISNUMBER(SEARCH(Data[[#This Row],[gen_e]],Data[[#This Row],[gen_c]])),"/","-")))</f>
        <v>+</v>
      </c>
      <c r="J479" s="13" t="str">
        <f>IF(Data[[#This Row],[sp_c]]="","o",IF(Data[[#This Row],[sp_e]]=Data[[#This Row],[sp_c]],"+",IF(ISNUMBER(SEARCH(Data[[#This Row],[sp_e]],Data[[#This Row],[sp_c]])),"/","-")))</f>
        <v>+</v>
      </c>
      <c r="K47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0" spans="1:11" x14ac:dyDescent="0.25">
      <c r="A480">
        <v>303</v>
      </c>
      <c r="B480">
        <v>0</v>
      </c>
      <c r="C480" t="s">
        <v>155</v>
      </c>
      <c r="D480" t="s">
        <v>157</v>
      </c>
      <c r="E480" t="s">
        <v>13</v>
      </c>
      <c r="F480" t="s">
        <v>30</v>
      </c>
      <c r="G480" t="s">
        <v>13</v>
      </c>
      <c r="H480" t="s">
        <v>30</v>
      </c>
      <c r="I480" s="13" t="str">
        <f>IF(Data[[#This Row],[gen_c]]="","o",IF(Data[[#This Row],[gen_e]]=Data[[#This Row],[gen_c]],"+",IF(ISNUMBER(SEARCH(Data[[#This Row],[gen_e]],Data[[#This Row],[gen_c]])),"/","-")))</f>
        <v>+</v>
      </c>
      <c r="J480" s="13" t="str">
        <f>IF(Data[[#This Row],[sp_c]]="","o",IF(Data[[#This Row],[sp_e]]=Data[[#This Row],[sp_c]],"+",IF(ISNUMBER(SEARCH(Data[[#This Row],[sp_e]],Data[[#This Row],[sp_c]])),"/","-")))</f>
        <v>+</v>
      </c>
      <c r="K48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1" spans="1:11" x14ac:dyDescent="0.25">
      <c r="A481">
        <v>304</v>
      </c>
      <c r="B481">
        <v>0</v>
      </c>
      <c r="C481" t="s">
        <v>155</v>
      </c>
      <c r="D481" t="s">
        <v>157</v>
      </c>
      <c r="E481" t="s">
        <v>13</v>
      </c>
      <c r="F481" t="s">
        <v>30</v>
      </c>
      <c r="G481" t="s">
        <v>13</v>
      </c>
      <c r="H481" t="s">
        <v>30</v>
      </c>
      <c r="I481" s="13" t="str">
        <f>IF(Data[[#This Row],[gen_c]]="","o",IF(Data[[#This Row],[gen_e]]=Data[[#This Row],[gen_c]],"+",IF(ISNUMBER(SEARCH(Data[[#This Row],[gen_e]],Data[[#This Row],[gen_c]])),"/","-")))</f>
        <v>+</v>
      </c>
      <c r="J481" s="13" t="str">
        <f>IF(Data[[#This Row],[sp_c]]="","o",IF(Data[[#This Row],[sp_e]]=Data[[#This Row],[sp_c]],"+",IF(ISNUMBER(SEARCH(Data[[#This Row],[sp_e]],Data[[#This Row],[sp_c]])),"/","-")))</f>
        <v>+</v>
      </c>
      <c r="K48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2" spans="1:11" x14ac:dyDescent="0.25">
      <c r="A482">
        <v>305</v>
      </c>
      <c r="B482">
        <v>0</v>
      </c>
      <c r="C482" t="s">
        <v>155</v>
      </c>
      <c r="D482" t="s">
        <v>157</v>
      </c>
      <c r="E482" t="s">
        <v>13</v>
      </c>
      <c r="F482" t="s">
        <v>30</v>
      </c>
      <c r="G482" t="s">
        <v>13</v>
      </c>
      <c r="H482" t="s">
        <v>30</v>
      </c>
      <c r="I482" s="13" t="str">
        <f>IF(Data[[#This Row],[gen_c]]="","o",IF(Data[[#This Row],[gen_e]]=Data[[#This Row],[gen_c]],"+",IF(ISNUMBER(SEARCH(Data[[#This Row],[gen_e]],Data[[#This Row],[gen_c]])),"/","-")))</f>
        <v>+</v>
      </c>
      <c r="J482" s="13" t="str">
        <f>IF(Data[[#This Row],[sp_c]]="","o",IF(Data[[#This Row],[sp_e]]=Data[[#This Row],[sp_c]],"+",IF(ISNUMBER(SEARCH(Data[[#This Row],[sp_e]],Data[[#This Row],[sp_c]])),"/","-")))</f>
        <v>+</v>
      </c>
      <c r="K48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3" spans="1:11" x14ac:dyDescent="0.25">
      <c r="A483">
        <v>306</v>
      </c>
      <c r="B483">
        <v>0</v>
      </c>
      <c r="C483" t="s">
        <v>155</v>
      </c>
      <c r="D483" t="s">
        <v>157</v>
      </c>
      <c r="E483" t="s">
        <v>13</v>
      </c>
      <c r="F483" t="s">
        <v>30</v>
      </c>
      <c r="G483" t="s">
        <v>13</v>
      </c>
      <c r="H483" t="s">
        <v>30</v>
      </c>
      <c r="I483" s="13" t="str">
        <f>IF(Data[[#This Row],[gen_c]]="","o",IF(Data[[#This Row],[gen_e]]=Data[[#This Row],[gen_c]],"+",IF(ISNUMBER(SEARCH(Data[[#This Row],[gen_e]],Data[[#This Row],[gen_c]])),"/","-")))</f>
        <v>+</v>
      </c>
      <c r="J483" s="13" t="str">
        <f>IF(Data[[#This Row],[sp_c]]="","o",IF(Data[[#This Row],[sp_e]]=Data[[#This Row],[sp_c]],"+",IF(ISNUMBER(SEARCH(Data[[#This Row],[sp_e]],Data[[#This Row],[sp_c]])),"/","-")))</f>
        <v>+</v>
      </c>
      <c r="K48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4" spans="1:11" x14ac:dyDescent="0.25">
      <c r="A484">
        <v>307</v>
      </c>
      <c r="B484">
        <v>0</v>
      </c>
      <c r="C484" t="s">
        <v>155</v>
      </c>
      <c r="D484" t="s">
        <v>157</v>
      </c>
      <c r="E484" t="s">
        <v>13</v>
      </c>
      <c r="F484" t="s">
        <v>30</v>
      </c>
      <c r="G484" t="s">
        <v>13</v>
      </c>
      <c r="H484" t="s">
        <v>30</v>
      </c>
      <c r="I484" s="13" t="str">
        <f>IF(Data[[#This Row],[gen_c]]="","o",IF(Data[[#This Row],[gen_e]]=Data[[#This Row],[gen_c]],"+",IF(ISNUMBER(SEARCH(Data[[#This Row],[gen_e]],Data[[#This Row],[gen_c]])),"/","-")))</f>
        <v>+</v>
      </c>
      <c r="J484" s="13" t="str">
        <f>IF(Data[[#This Row],[sp_c]]="","o",IF(Data[[#This Row],[sp_e]]=Data[[#This Row],[sp_c]],"+",IF(ISNUMBER(SEARCH(Data[[#This Row],[sp_e]],Data[[#This Row],[sp_c]])),"/","-")))</f>
        <v>+</v>
      </c>
      <c r="K48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5" spans="1:11" x14ac:dyDescent="0.25">
      <c r="A485">
        <v>308</v>
      </c>
      <c r="B485">
        <v>1</v>
      </c>
      <c r="C485" t="s">
        <v>155</v>
      </c>
      <c r="D485" t="s">
        <v>156</v>
      </c>
      <c r="E485" t="s">
        <v>13</v>
      </c>
      <c r="F485" t="s">
        <v>30</v>
      </c>
      <c r="G485" t="s">
        <v>13</v>
      </c>
      <c r="H485" t="s">
        <v>30</v>
      </c>
      <c r="I485" s="13" t="str">
        <f>IF(Data[[#This Row],[gen_c]]="","o",IF(Data[[#This Row],[gen_e]]=Data[[#This Row],[gen_c]],"+",IF(ISNUMBER(SEARCH(Data[[#This Row],[gen_e]],Data[[#This Row],[gen_c]])),"/","-")))</f>
        <v>+</v>
      </c>
      <c r="J485" s="13" t="str">
        <f>IF(Data[[#This Row],[sp_c]]="","o",IF(Data[[#This Row],[sp_e]]=Data[[#This Row],[sp_c]],"+",IF(ISNUMBER(SEARCH(Data[[#This Row],[sp_e]],Data[[#This Row],[sp_c]])),"/","-")))</f>
        <v>+</v>
      </c>
      <c r="K48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6" spans="1:11" x14ac:dyDescent="0.25">
      <c r="A486">
        <v>309</v>
      </c>
      <c r="B486">
        <v>1</v>
      </c>
      <c r="C486" t="s">
        <v>155</v>
      </c>
      <c r="D486" t="s">
        <v>156</v>
      </c>
      <c r="E486" t="s">
        <v>13</v>
      </c>
      <c r="F486" t="s">
        <v>30</v>
      </c>
      <c r="G486" t="s">
        <v>13</v>
      </c>
      <c r="H486" t="s">
        <v>30</v>
      </c>
      <c r="I486" s="13" t="str">
        <f>IF(Data[[#This Row],[gen_c]]="","o",IF(Data[[#This Row],[gen_e]]=Data[[#This Row],[gen_c]],"+",IF(ISNUMBER(SEARCH(Data[[#This Row],[gen_e]],Data[[#This Row],[gen_c]])),"/","-")))</f>
        <v>+</v>
      </c>
      <c r="J486" s="13" t="str">
        <f>IF(Data[[#This Row],[sp_c]]="","o",IF(Data[[#This Row],[sp_e]]=Data[[#This Row],[sp_c]],"+",IF(ISNUMBER(SEARCH(Data[[#This Row],[sp_e]],Data[[#This Row],[sp_c]])),"/","-")))</f>
        <v>+</v>
      </c>
      <c r="K48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7" spans="1:11" x14ac:dyDescent="0.25">
      <c r="A487">
        <v>310</v>
      </c>
      <c r="B487">
        <v>1</v>
      </c>
      <c r="C487" t="s">
        <v>155</v>
      </c>
      <c r="D487" t="s">
        <v>156</v>
      </c>
      <c r="E487" t="s">
        <v>13</v>
      </c>
      <c r="F487" t="s">
        <v>30</v>
      </c>
      <c r="G487" t="s">
        <v>13</v>
      </c>
      <c r="H487" t="s">
        <v>30</v>
      </c>
      <c r="I487" s="13" t="str">
        <f>IF(Data[[#This Row],[gen_c]]="","o",IF(Data[[#This Row],[gen_e]]=Data[[#This Row],[gen_c]],"+",IF(ISNUMBER(SEARCH(Data[[#This Row],[gen_e]],Data[[#This Row],[gen_c]])),"/","-")))</f>
        <v>+</v>
      </c>
      <c r="J487" s="13" t="str">
        <f>IF(Data[[#This Row],[sp_c]]="","o",IF(Data[[#This Row],[sp_e]]=Data[[#This Row],[sp_c]],"+",IF(ISNUMBER(SEARCH(Data[[#This Row],[sp_e]],Data[[#This Row],[sp_c]])),"/","-")))</f>
        <v>+</v>
      </c>
      <c r="K48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8" spans="1:11" x14ac:dyDescent="0.25">
      <c r="A488">
        <v>311</v>
      </c>
      <c r="B488">
        <v>1</v>
      </c>
      <c r="C488" t="s">
        <v>155</v>
      </c>
      <c r="D488" t="s">
        <v>156</v>
      </c>
      <c r="E488" t="s">
        <v>13</v>
      </c>
      <c r="F488" t="s">
        <v>30</v>
      </c>
      <c r="G488" t="s">
        <v>13</v>
      </c>
      <c r="H488" t="s">
        <v>30</v>
      </c>
      <c r="I488" s="13" t="str">
        <f>IF(Data[[#This Row],[gen_c]]="","o",IF(Data[[#This Row],[gen_e]]=Data[[#This Row],[gen_c]],"+",IF(ISNUMBER(SEARCH(Data[[#This Row],[gen_e]],Data[[#This Row],[gen_c]])),"/","-")))</f>
        <v>+</v>
      </c>
      <c r="J488" s="13" t="str">
        <f>IF(Data[[#This Row],[sp_c]]="","o",IF(Data[[#This Row],[sp_e]]=Data[[#This Row],[sp_c]],"+",IF(ISNUMBER(SEARCH(Data[[#This Row],[sp_e]],Data[[#This Row],[sp_c]])),"/","-")))</f>
        <v>+</v>
      </c>
      <c r="K48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89" spans="1:11" x14ac:dyDescent="0.25">
      <c r="A489">
        <v>312</v>
      </c>
      <c r="B489">
        <v>1</v>
      </c>
      <c r="C489" t="s">
        <v>155</v>
      </c>
      <c r="D489" t="s">
        <v>156</v>
      </c>
      <c r="E489" t="s">
        <v>13</v>
      </c>
      <c r="F489" t="s">
        <v>30</v>
      </c>
      <c r="G489" t="s">
        <v>13</v>
      </c>
      <c r="H489" t="s">
        <v>30</v>
      </c>
      <c r="I489" s="13" t="str">
        <f>IF(Data[[#This Row],[gen_c]]="","o",IF(Data[[#This Row],[gen_e]]=Data[[#This Row],[gen_c]],"+",IF(ISNUMBER(SEARCH(Data[[#This Row],[gen_e]],Data[[#This Row],[gen_c]])),"/","-")))</f>
        <v>+</v>
      </c>
      <c r="J489" s="13" t="str">
        <f>IF(Data[[#This Row],[sp_c]]="","o",IF(Data[[#This Row],[sp_e]]=Data[[#This Row],[sp_c]],"+",IF(ISNUMBER(SEARCH(Data[[#This Row],[sp_e]],Data[[#This Row],[sp_c]])),"/","-")))</f>
        <v>+</v>
      </c>
      <c r="K48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90" spans="1:11" x14ac:dyDescent="0.25">
      <c r="A490">
        <v>313</v>
      </c>
      <c r="B490">
        <v>1</v>
      </c>
      <c r="C490" t="s">
        <v>155</v>
      </c>
      <c r="D490" t="s">
        <v>156</v>
      </c>
      <c r="E490" t="s">
        <v>13</v>
      </c>
      <c r="F490" t="s">
        <v>30</v>
      </c>
      <c r="G490" t="s">
        <v>13</v>
      </c>
      <c r="I490" s="13" t="str">
        <f>IF(Data[[#This Row],[gen_c]]="","o",IF(Data[[#This Row],[gen_e]]=Data[[#This Row],[gen_c]],"+",IF(ISNUMBER(SEARCH(Data[[#This Row],[gen_e]],Data[[#This Row],[gen_c]])),"/","-")))</f>
        <v>+</v>
      </c>
      <c r="J490" s="13" t="str">
        <f>IF(Data[[#This Row],[sp_c]]="","o",IF(Data[[#This Row],[sp_e]]=Data[[#This Row],[sp_c]],"+",IF(ISNUMBER(SEARCH(Data[[#This Row],[sp_e]],Data[[#This Row],[sp_c]])),"/","-")))</f>
        <v>o</v>
      </c>
      <c r="K49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491" spans="1:11" x14ac:dyDescent="0.25">
      <c r="A491">
        <v>314</v>
      </c>
      <c r="B491">
        <v>1</v>
      </c>
      <c r="C491" t="s">
        <v>155</v>
      </c>
      <c r="D491" t="s">
        <v>156</v>
      </c>
      <c r="E491" t="s">
        <v>13</v>
      </c>
      <c r="F491" t="s">
        <v>30</v>
      </c>
      <c r="G491" t="s">
        <v>13</v>
      </c>
      <c r="H491" t="s">
        <v>30</v>
      </c>
      <c r="I491" s="13" t="str">
        <f>IF(Data[[#This Row],[gen_c]]="","o",IF(Data[[#This Row],[gen_e]]=Data[[#This Row],[gen_c]],"+",IF(ISNUMBER(SEARCH(Data[[#This Row],[gen_e]],Data[[#This Row],[gen_c]])),"/","-")))</f>
        <v>+</v>
      </c>
      <c r="J491" s="13" t="str">
        <f>IF(Data[[#This Row],[sp_c]]="","o",IF(Data[[#This Row],[sp_e]]=Data[[#This Row],[sp_c]],"+",IF(ISNUMBER(SEARCH(Data[[#This Row],[sp_e]],Data[[#This Row],[sp_c]])),"/","-")))</f>
        <v>+</v>
      </c>
      <c r="K49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92" spans="1:11" x14ac:dyDescent="0.25">
      <c r="A492">
        <v>315</v>
      </c>
      <c r="B492">
        <v>1</v>
      </c>
      <c r="C492" t="s">
        <v>155</v>
      </c>
      <c r="D492" t="s">
        <v>156</v>
      </c>
      <c r="E492" t="s">
        <v>13</v>
      </c>
      <c r="F492" t="s">
        <v>30</v>
      </c>
      <c r="G492" t="s">
        <v>13</v>
      </c>
      <c r="H492" t="s">
        <v>30</v>
      </c>
      <c r="I492" s="13" t="str">
        <f>IF(Data[[#This Row],[gen_c]]="","o",IF(Data[[#This Row],[gen_e]]=Data[[#This Row],[gen_c]],"+",IF(ISNUMBER(SEARCH(Data[[#This Row],[gen_e]],Data[[#This Row],[gen_c]])),"/","-")))</f>
        <v>+</v>
      </c>
      <c r="J492" s="13" t="str">
        <f>IF(Data[[#This Row],[sp_c]]="","o",IF(Data[[#This Row],[sp_e]]=Data[[#This Row],[sp_c]],"+",IF(ISNUMBER(SEARCH(Data[[#This Row],[sp_e]],Data[[#This Row],[sp_c]])),"/","-")))</f>
        <v>+</v>
      </c>
      <c r="K49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93" spans="1:11" x14ac:dyDescent="0.25">
      <c r="A493">
        <v>316</v>
      </c>
      <c r="B493">
        <v>1</v>
      </c>
      <c r="C493" t="s">
        <v>155</v>
      </c>
      <c r="D493" t="s">
        <v>156</v>
      </c>
      <c r="E493" t="s">
        <v>13</v>
      </c>
      <c r="F493" t="s">
        <v>30</v>
      </c>
      <c r="G493" t="s">
        <v>13</v>
      </c>
      <c r="H493" t="s">
        <v>30</v>
      </c>
      <c r="I493" s="13" t="str">
        <f>IF(Data[[#This Row],[gen_c]]="","o",IF(Data[[#This Row],[gen_e]]=Data[[#This Row],[gen_c]],"+",IF(ISNUMBER(SEARCH(Data[[#This Row],[gen_e]],Data[[#This Row],[gen_c]])),"/","-")))</f>
        <v>+</v>
      </c>
      <c r="J493" s="13" t="str">
        <f>IF(Data[[#This Row],[sp_c]]="","o",IF(Data[[#This Row],[sp_e]]=Data[[#This Row],[sp_c]],"+",IF(ISNUMBER(SEARCH(Data[[#This Row],[sp_e]],Data[[#This Row],[sp_c]])),"/","-")))</f>
        <v>+</v>
      </c>
      <c r="K49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94" spans="1:11" x14ac:dyDescent="0.25">
      <c r="A494">
        <v>317</v>
      </c>
      <c r="B494">
        <v>1</v>
      </c>
      <c r="C494" t="s">
        <v>155</v>
      </c>
      <c r="D494" t="s">
        <v>156</v>
      </c>
      <c r="E494" t="s">
        <v>13</v>
      </c>
      <c r="F494" t="s">
        <v>30</v>
      </c>
      <c r="G494" t="s">
        <v>13</v>
      </c>
      <c r="H494" t="s">
        <v>30</v>
      </c>
      <c r="I494" s="13" t="str">
        <f>IF(Data[[#This Row],[gen_c]]="","o",IF(Data[[#This Row],[gen_e]]=Data[[#This Row],[gen_c]],"+",IF(ISNUMBER(SEARCH(Data[[#This Row],[gen_e]],Data[[#This Row],[gen_c]])),"/","-")))</f>
        <v>+</v>
      </c>
      <c r="J494" s="13" t="str">
        <f>IF(Data[[#This Row],[sp_c]]="","o",IF(Data[[#This Row],[sp_e]]=Data[[#This Row],[sp_c]],"+",IF(ISNUMBER(SEARCH(Data[[#This Row],[sp_e]],Data[[#This Row],[sp_c]])),"/","-")))</f>
        <v>+</v>
      </c>
      <c r="K49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95" spans="1:11" x14ac:dyDescent="0.25">
      <c r="A495">
        <v>318</v>
      </c>
      <c r="B495">
        <v>1</v>
      </c>
      <c r="C495" t="s">
        <v>155</v>
      </c>
      <c r="D495" t="s">
        <v>156</v>
      </c>
      <c r="E495" t="s">
        <v>13</v>
      </c>
      <c r="F495" t="s">
        <v>30</v>
      </c>
      <c r="G495" t="s">
        <v>13</v>
      </c>
      <c r="H495" t="s">
        <v>30</v>
      </c>
      <c r="I495" s="13" t="str">
        <f>IF(Data[[#This Row],[gen_c]]="","o",IF(Data[[#This Row],[gen_e]]=Data[[#This Row],[gen_c]],"+",IF(ISNUMBER(SEARCH(Data[[#This Row],[gen_e]],Data[[#This Row],[gen_c]])),"/","-")))</f>
        <v>+</v>
      </c>
      <c r="J495" s="13" t="str">
        <f>IF(Data[[#This Row],[sp_c]]="","o",IF(Data[[#This Row],[sp_e]]=Data[[#This Row],[sp_c]],"+",IF(ISNUMBER(SEARCH(Data[[#This Row],[sp_e]],Data[[#This Row],[sp_c]])),"/","-")))</f>
        <v>+</v>
      </c>
      <c r="K49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96" spans="1:11" x14ac:dyDescent="0.25">
      <c r="A496">
        <v>319</v>
      </c>
      <c r="B496">
        <v>1</v>
      </c>
      <c r="C496" t="s">
        <v>155</v>
      </c>
      <c r="D496" t="s">
        <v>156</v>
      </c>
      <c r="E496" t="s">
        <v>13</v>
      </c>
      <c r="F496" t="s">
        <v>30</v>
      </c>
      <c r="G496" t="s">
        <v>13</v>
      </c>
      <c r="H496" t="s">
        <v>30</v>
      </c>
      <c r="I496" s="13" t="str">
        <f>IF(Data[[#This Row],[gen_c]]="","o",IF(Data[[#This Row],[gen_e]]=Data[[#This Row],[gen_c]],"+",IF(ISNUMBER(SEARCH(Data[[#This Row],[gen_e]],Data[[#This Row],[gen_c]])),"/","-")))</f>
        <v>+</v>
      </c>
      <c r="J496" s="13" t="str">
        <f>IF(Data[[#This Row],[sp_c]]="","o",IF(Data[[#This Row],[sp_e]]=Data[[#This Row],[sp_c]],"+",IF(ISNUMBER(SEARCH(Data[[#This Row],[sp_e]],Data[[#This Row],[sp_c]])),"/","-")))</f>
        <v>+</v>
      </c>
      <c r="K49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97" spans="1:11" x14ac:dyDescent="0.25">
      <c r="A497">
        <v>320</v>
      </c>
      <c r="B497">
        <v>1</v>
      </c>
      <c r="C497" t="s">
        <v>155</v>
      </c>
      <c r="D497" t="s">
        <v>156</v>
      </c>
      <c r="E497" t="s">
        <v>13</v>
      </c>
      <c r="F497" t="s">
        <v>30</v>
      </c>
      <c r="G497" t="s">
        <v>13</v>
      </c>
      <c r="H497" t="s">
        <v>30</v>
      </c>
      <c r="I497" s="13" t="str">
        <f>IF(Data[[#This Row],[gen_c]]="","o",IF(Data[[#This Row],[gen_e]]=Data[[#This Row],[gen_c]],"+",IF(ISNUMBER(SEARCH(Data[[#This Row],[gen_e]],Data[[#This Row],[gen_c]])),"/","-")))</f>
        <v>+</v>
      </c>
      <c r="J497" s="13" t="str">
        <f>IF(Data[[#This Row],[sp_c]]="","o",IF(Data[[#This Row],[sp_e]]=Data[[#This Row],[sp_c]],"+",IF(ISNUMBER(SEARCH(Data[[#This Row],[sp_e]],Data[[#This Row],[sp_c]])),"/","-")))</f>
        <v>+</v>
      </c>
      <c r="K49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98" spans="1:11" x14ac:dyDescent="0.25">
      <c r="A498">
        <v>321</v>
      </c>
      <c r="B498">
        <v>1</v>
      </c>
      <c r="C498" t="s">
        <v>155</v>
      </c>
      <c r="D498" t="s">
        <v>156</v>
      </c>
      <c r="E498" t="s">
        <v>13</v>
      </c>
      <c r="F498" t="s">
        <v>30</v>
      </c>
      <c r="G498" t="s">
        <v>13</v>
      </c>
      <c r="H498" t="s">
        <v>30</v>
      </c>
      <c r="I498" s="13" t="str">
        <f>IF(Data[[#This Row],[gen_c]]="","o",IF(Data[[#This Row],[gen_e]]=Data[[#This Row],[gen_c]],"+",IF(ISNUMBER(SEARCH(Data[[#This Row],[gen_e]],Data[[#This Row],[gen_c]])),"/","-")))</f>
        <v>+</v>
      </c>
      <c r="J498" s="13" t="str">
        <f>IF(Data[[#This Row],[sp_c]]="","o",IF(Data[[#This Row],[sp_e]]=Data[[#This Row],[sp_c]],"+",IF(ISNUMBER(SEARCH(Data[[#This Row],[sp_e]],Data[[#This Row],[sp_c]])),"/","-")))</f>
        <v>+</v>
      </c>
      <c r="K49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499" spans="1:11" x14ac:dyDescent="0.25">
      <c r="A499">
        <v>322</v>
      </c>
      <c r="B499">
        <v>1</v>
      </c>
      <c r="C499" t="s">
        <v>155</v>
      </c>
      <c r="D499" t="s">
        <v>156</v>
      </c>
      <c r="E499" t="s">
        <v>13</v>
      </c>
      <c r="F499" t="s">
        <v>30</v>
      </c>
      <c r="G499" t="s">
        <v>13</v>
      </c>
      <c r="H499" t="s">
        <v>30</v>
      </c>
      <c r="I499" s="13" t="str">
        <f>IF(Data[[#This Row],[gen_c]]="","o",IF(Data[[#This Row],[gen_e]]=Data[[#This Row],[gen_c]],"+",IF(ISNUMBER(SEARCH(Data[[#This Row],[gen_e]],Data[[#This Row],[gen_c]])),"/","-")))</f>
        <v>+</v>
      </c>
      <c r="J499" s="13" t="str">
        <f>IF(Data[[#This Row],[sp_c]]="","o",IF(Data[[#This Row],[sp_e]]=Data[[#This Row],[sp_c]],"+",IF(ISNUMBER(SEARCH(Data[[#This Row],[sp_e]],Data[[#This Row],[sp_c]])),"/","-")))</f>
        <v>+</v>
      </c>
      <c r="K49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00" spans="1:11" x14ac:dyDescent="0.25">
      <c r="A500">
        <v>323</v>
      </c>
      <c r="B500">
        <v>1</v>
      </c>
      <c r="C500" t="s">
        <v>155</v>
      </c>
      <c r="D500" t="s">
        <v>156</v>
      </c>
      <c r="E500" t="s">
        <v>13</v>
      </c>
      <c r="F500" t="s">
        <v>30</v>
      </c>
      <c r="G500" t="s">
        <v>13</v>
      </c>
      <c r="H500" t="s">
        <v>30</v>
      </c>
      <c r="I500" s="13" t="str">
        <f>IF(Data[[#This Row],[gen_c]]="","o",IF(Data[[#This Row],[gen_e]]=Data[[#This Row],[gen_c]],"+",IF(ISNUMBER(SEARCH(Data[[#This Row],[gen_e]],Data[[#This Row],[gen_c]])),"/","-")))</f>
        <v>+</v>
      </c>
      <c r="J500" s="13" t="str">
        <f>IF(Data[[#This Row],[sp_c]]="","o",IF(Data[[#This Row],[sp_e]]=Data[[#This Row],[sp_c]],"+",IF(ISNUMBER(SEARCH(Data[[#This Row],[sp_e]],Data[[#This Row],[sp_c]])),"/","-")))</f>
        <v>+</v>
      </c>
      <c r="K50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01" spans="1:11" x14ac:dyDescent="0.25">
      <c r="A501">
        <v>324</v>
      </c>
      <c r="B501">
        <v>1</v>
      </c>
      <c r="C501" t="s">
        <v>155</v>
      </c>
      <c r="D501" t="s">
        <v>156</v>
      </c>
      <c r="E501" t="s">
        <v>13</v>
      </c>
      <c r="F501" t="s">
        <v>30</v>
      </c>
      <c r="G501" t="s">
        <v>13</v>
      </c>
      <c r="I501" s="13" t="str">
        <f>IF(Data[[#This Row],[gen_c]]="","o",IF(Data[[#This Row],[gen_e]]=Data[[#This Row],[gen_c]],"+",IF(ISNUMBER(SEARCH(Data[[#This Row],[gen_e]],Data[[#This Row],[gen_c]])),"/","-")))</f>
        <v>+</v>
      </c>
      <c r="J501" s="13" t="str">
        <f>IF(Data[[#This Row],[sp_c]]="","o",IF(Data[[#This Row],[sp_e]]=Data[[#This Row],[sp_c]],"+",IF(ISNUMBER(SEARCH(Data[[#This Row],[sp_e]],Data[[#This Row],[sp_c]])),"/","-")))</f>
        <v>o</v>
      </c>
      <c r="K50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02" spans="1:11" x14ac:dyDescent="0.25">
      <c r="A502">
        <v>325</v>
      </c>
      <c r="B502">
        <v>1</v>
      </c>
      <c r="C502" t="s">
        <v>155</v>
      </c>
      <c r="D502" t="s">
        <v>156</v>
      </c>
      <c r="E502" t="s">
        <v>13</v>
      </c>
      <c r="F502" t="s">
        <v>30</v>
      </c>
      <c r="G502" t="s">
        <v>13</v>
      </c>
      <c r="H502" t="s">
        <v>30</v>
      </c>
      <c r="I502" s="13" t="str">
        <f>IF(Data[[#This Row],[gen_c]]="","o",IF(Data[[#This Row],[gen_e]]=Data[[#This Row],[gen_c]],"+",IF(ISNUMBER(SEARCH(Data[[#This Row],[gen_e]],Data[[#This Row],[gen_c]])),"/","-")))</f>
        <v>+</v>
      </c>
      <c r="J502" s="13" t="str">
        <f>IF(Data[[#This Row],[sp_c]]="","o",IF(Data[[#This Row],[sp_e]]=Data[[#This Row],[sp_c]],"+",IF(ISNUMBER(SEARCH(Data[[#This Row],[sp_e]],Data[[#This Row],[sp_c]])),"/","-")))</f>
        <v>+</v>
      </c>
      <c r="K50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03" spans="1:11" x14ac:dyDescent="0.25">
      <c r="A503">
        <v>326</v>
      </c>
      <c r="B503">
        <v>1</v>
      </c>
      <c r="C503" t="s">
        <v>155</v>
      </c>
      <c r="D503" t="s">
        <v>156</v>
      </c>
      <c r="E503" t="s">
        <v>13</v>
      </c>
      <c r="F503" t="s">
        <v>30</v>
      </c>
      <c r="G503" t="s">
        <v>13</v>
      </c>
      <c r="H503" t="s">
        <v>30</v>
      </c>
      <c r="I503" s="13" t="str">
        <f>IF(Data[[#This Row],[gen_c]]="","o",IF(Data[[#This Row],[gen_e]]=Data[[#This Row],[gen_c]],"+",IF(ISNUMBER(SEARCH(Data[[#This Row],[gen_e]],Data[[#This Row],[gen_c]])),"/","-")))</f>
        <v>+</v>
      </c>
      <c r="J503" s="13" t="str">
        <f>IF(Data[[#This Row],[sp_c]]="","o",IF(Data[[#This Row],[sp_e]]=Data[[#This Row],[sp_c]],"+",IF(ISNUMBER(SEARCH(Data[[#This Row],[sp_e]],Data[[#This Row],[sp_c]])),"/","-")))</f>
        <v>+</v>
      </c>
      <c r="K50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04" spans="1:11" x14ac:dyDescent="0.25">
      <c r="A504">
        <v>327</v>
      </c>
      <c r="B504">
        <v>1</v>
      </c>
      <c r="C504" t="s">
        <v>155</v>
      </c>
      <c r="D504" t="s">
        <v>156</v>
      </c>
      <c r="E504" t="s">
        <v>13</v>
      </c>
      <c r="F504" t="s">
        <v>30</v>
      </c>
      <c r="G504" t="s">
        <v>13</v>
      </c>
      <c r="H504" t="s">
        <v>30</v>
      </c>
      <c r="I504" s="13" t="str">
        <f>IF(Data[[#This Row],[gen_c]]="","o",IF(Data[[#This Row],[gen_e]]=Data[[#This Row],[gen_c]],"+",IF(ISNUMBER(SEARCH(Data[[#This Row],[gen_e]],Data[[#This Row],[gen_c]])),"/","-")))</f>
        <v>+</v>
      </c>
      <c r="J504" s="13" t="str">
        <f>IF(Data[[#This Row],[sp_c]]="","o",IF(Data[[#This Row],[sp_e]]=Data[[#This Row],[sp_c]],"+",IF(ISNUMBER(SEARCH(Data[[#This Row],[sp_e]],Data[[#This Row],[sp_c]])),"/","-")))</f>
        <v>+</v>
      </c>
      <c r="K50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05" spans="1:11" x14ac:dyDescent="0.25">
      <c r="A505">
        <v>328</v>
      </c>
      <c r="B505">
        <v>1</v>
      </c>
      <c r="C505" t="s">
        <v>155</v>
      </c>
      <c r="D505" t="s">
        <v>156</v>
      </c>
      <c r="E505" t="s">
        <v>13</v>
      </c>
      <c r="F505" t="s">
        <v>30</v>
      </c>
      <c r="G505" t="s">
        <v>13</v>
      </c>
      <c r="H505" t="s">
        <v>30</v>
      </c>
      <c r="I505" s="13" t="str">
        <f>IF(Data[[#This Row],[gen_c]]="","o",IF(Data[[#This Row],[gen_e]]=Data[[#This Row],[gen_c]],"+",IF(ISNUMBER(SEARCH(Data[[#This Row],[gen_e]],Data[[#This Row],[gen_c]])),"/","-")))</f>
        <v>+</v>
      </c>
      <c r="J505" s="13" t="str">
        <f>IF(Data[[#This Row],[sp_c]]="","o",IF(Data[[#This Row],[sp_e]]=Data[[#This Row],[sp_c]],"+",IF(ISNUMBER(SEARCH(Data[[#This Row],[sp_e]],Data[[#This Row],[sp_c]])),"/","-")))</f>
        <v>+</v>
      </c>
      <c r="K50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06" spans="1:11" x14ac:dyDescent="0.25">
      <c r="A506">
        <v>329</v>
      </c>
      <c r="B506">
        <v>1</v>
      </c>
      <c r="C506" t="s">
        <v>155</v>
      </c>
      <c r="D506" t="s">
        <v>156</v>
      </c>
      <c r="E506" t="s">
        <v>13</v>
      </c>
      <c r="F506" t="s">
        <v>30</v>
      </c>
      <c r="G506" t="s">
        <v>13</v>
      </c>
      <c r="I506" s="13" t="str">
        <f>IF(Data[[#This Row],[gen_c]]="","o",IF(Data[[#This Row],[gen_e]]=Data[[#This Row],[gen_c]],"+",IF(ISNUMBER(SEARCH(Data[[#This Row],[gen_e]],Data[[#This Row],[gen_c]])),"/","-")))</f>
        <v>+</v>
      </c>
      <c r="J506" s="13" t="str">
        <f>IF(Data[[#This Row],[sp_c]]="","o",IF(Data[[#This Row],[sp_e]]=Data[[#This Row],[sp_c]],"+",IF(ISNUMBER(SEARCH(Data[[#This Row],[sp_e]],Data[[#This Row],[sp_c]])),"/","-")))</f>
        <v>o</v>
      </c>
      <c r="K50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07" spans="1:11" x14ac:dyDescent="0.25">
      <c r="A507">
        <v>330</v>
      </c>
      <c r="B507">
        <v>1</v>
      </c>
      <c r="C507" t="s">
        <v>155</v>
      </c>
      <c r="D507" t="s">
        <v>156</v>
      </c>
      <c r="E507" t="s">
        <v>13</v>
      </c>
      <c r="F507" t="s">
        <v>30</v>
      </c>
      <c r="G507" t="s">
        <v>13</v>
      </c>
      <c r="H507" t="s">
        <v>30</v>
      </c>
      <c r="I507" s="13" t="str">
        <f>IF(Data[[#This Row],[gen_c]]="","o",IF(Data[[#This Row],[gen_e]]=Data[[#This Row],[gen_c]],"+",IF(ISNUMBER(SEARCH(Data[[#This Row],[gen_e]],Data[[#This Row],[gen_c]])),"/","-")))</f>
        <v>+</v>
      </c>
      <c r="J507" s="13" t="str">
        <f>IF(Data[[#This Row],[sp_c]]="","o",IF(Data[[#This Row],[sp_e]]=Data[[#This Row],[sp_c]],"+",IF(ISNUMBER(SEARCH(Data[[#This Row],[sp_e]],Data[[#This Row],[sp_c]])),"/","-")))</f>
        <v>+</v>
      </c>
      <c r="K50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08" spans="1:11" x14ac:dyDescent="0.25">
      <c r="A508">
        <v>331</v>
      </c>
      <c r="B508">
        <v>1</v>
      </c>
      <c r="C508" t="s">
        <v>155</v>
      </c>
      <c r="D508" t="s">
        <v>156</v>
      </c>
      <c r="E508" t="s">
        <v>13</v>
      </c>
      <c r="F508" t="s">
        <v>30</v>
      </c>
      <c r="G508" t="s">
        <v>13</v>
      </c>
      <c r="H508" t="s">
        <v>30</v>
      </c>
      <c r="I508" s="13" t="str">
        <f>IF(Data[[#This Row],[gen_c]]="","o",IF(Data[[#This Row],[gen_e]]=Data[[#This Row],[gen_c]],"+",IF(ISNUMBER(SEARCH(Data[[#This Row],[gen_e]],Data[[#This Row],[gen_c]])),"/","-")))</f>
        <v>+</v>
      </c>
      <c r="J508" s="13" t="str">
        <f>IF(Data[[#This Row],[sp_c]]="","o",IF(Data[[#This Row],[sp_e]]=Data[[#This Row],[sp_c]],"+",IF(ISNUMBER(SEARCH(Data[[#This Row],[sp_e]],Data[[#This Row],[sp_c]])),"/","-")))</f>
        <v>+</v>
      </c>
      <c r="K50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09" spans="1:11" x14ac:dyDescent="0.25">
      <c r="A509">
        <v>332</v>
      </c>
      <c r="B509">
        <v>1</v>
      </c>
      <c r="C509" t="s">
        <v>155</v>
      </c>
      <c r="D509" t="s">
        <v>156</v>
      </c>
      <c r="E509" t="s">
        <v>13</v>
      </c>
      <c r="F509" t="s">
        <v>30</v>
      </c>
      <c r="G509" t="s">
        <v>13</v>
      </c>
      <c r="H509" t="s">
        <v>30</v>
      </c>
      <c r="I509" s="13" t="str">
        <f>IF(Data[[#This Row],[gen_c]]="","o",IF(Data[[#This Row],[gen_e]]=Data[[#This Row],[gen_c]],"+",IF(ISNUMBER(SEARCH(Data[[#This Row],[gen_e]],Data[[#This Row],[gen_c]])),"/","-")))</f>
        <v>+</v>
      </c>
      <c r="J509" s="13" t="str">
        <f>IF(Data[[#This Row],[sp_c]]="","o",IF(Data[[#This Row],[sp_e]]=Data[[#This Row],[sp_c]],"+",IF(ISNUMBER(SEARCH(Data[[#This Row],[sp_e]],Data[[#This Row],[sp_c]])),"/","-")))</f>
        <v>+</v>
      </c>
      <c r="K50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10" spans="1:11" x14ac:dyDescent="0.25">
      <c r="A510">
        <v>478</v>
      </c>
      <c r="B510">
        <v>1</v>
      </c>
      <c r="C510" t="s">
        <v>155</v>
      </c>
      <c r="D510" t="s">
        <v>156</v>
      </c>
      <c r="E510" t="s">
        <v>13</v>
      </c>
      <c r="F510" t="s">
        <v>33</v>
      </c>
      <c r="G510" t="s">
        <v>47</v>
      </c>
      <c r="H510" t="s">
        <v>39</v>
      </c>
      <c r="I510" s="13" t="str">
        <f>IF(Data[[#This Row],[gen_c]]="","o",IF(Data[[#This Row],[gen_e]]=Data[[#This Row],[gen_c]],"+",IF(ISNUMBER(SEARCH(Data[[#This Row],[gen_e]],Data[[#This Row],[gen_c]])),"/","-")))</f>
        <v>/</v>
      </c>
      <c r="J510" s="13" t="str">
        <f>IF(Data[[#This Row],[sp_c]]="","o",IF(Data[[#This Row],[sp_e]]=Data[[#This Row],[sp_c]],"+",IF(ISNUMBER(SEARCH(Data[[#This Row],[sp_e]],Data[[#This Row],[sp_c]])),"/","-")))</f>
        <v>-</v>
      </c>
      <c r="K51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511" spans="1:11" x14ac:dyDescent="0.25">
      <c r="A511">
        <v>459</v>
      </c>
      <c r="B511">
        <v>0</v>
      </c>
      <c r="C511" t="s">
        <v>155</v>
      </c>
      <c r="D511" t="s">
        <v>157</v>
      </c>
      <c r="E511" t="s">
        <v>13</v>
      </c>
      <c r="F511" t="s">
        <v>33</v>
      </c>
      <c r="G511" t="s">
        <v>13</v>
      </c>
      <c r="H511" t="s">
        <v>33</v>
      </c>
      <c r="I511" s="13" t="str">
        <f>IF(Data[[#This Row],[gen_c]]="","o",IF(Data[[#This Row],[gen_e]]=Data[[#This Row],[gen_c]],"+",IF(ISNUMBER(SEARCH(Data[[#This Row],[gen_e]],Data[[#This Row],[gen_c]])),"/","-")))</f>
        <v>+</v>
      </c>
      <c r="J511" s="13" t="str">
        <f>IF(Data[[#This Row],[sp_c]]="","o",IF(Data[[#This Row],[sp_e]]=Data[[#This Row],[sp_c]],"+",IF(ISNUMBER(SEARCH(Data[[#This Row],[sp_e]],Data[[#This Row],[sp_c]])),"/","-")))</f>
        <v>+</v>
      </c>
      <c r="K51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12" spans="1:11" x14ac:dyDescent="0.25">
      <c r="A512">
        <v>460</v>
      </c>
      <c r="B512">
        <v>0</v>
      </c>
      <c r="C512" t="s">
        <v>155</v>
      </c>
      <c r="D512" t="s">
        <v>157</v>
      </c>
      <c r="E512" t="s">
        <v>13</v>
      </c>
      <c r="F512" t="s">
        <v>33</v>
      </c>
      <c r="G512" t="s">
        <v>13</v>
      </c>
      <c r="H512" t="s">
        <v>33</v>
      </c>
      <c r="I512" s="13" t="str">
        <f>IF(Data[[#This Row],[gen_c]]="","o",IF(Data[[#This Row],[gen_e]]=Data[[#This Row],[gen_c]],"+",IF(ISNUMBER(SEARCH(Data[[#This Row],[gen_e]],Data[[#This Row],[gen_c]])),"/","-")))</f>
        <v>+</v>
      </c>
      <c r="J512" s="13" t="str">
        <f>IF(Data[[#This Row],[sp_c]]="","o",IF(Data[[#This Row],[sp_e]]=Data[[#This Row],[sp_c]],"+",IF(ISNUMBER(SEARCH(Data[[#This Row],[sp_e]],Data[[#This Row],[sp_c]])),"/","-")))</f>
        <v>+</v>
      </c>
      <c r="K51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13" spans="1:11" x14ac:dyDescent="0.25">
      <c r="A513">
        <v>461</v>
      </c>
      <c r="B513">
        <v>0</v>
      </c>
      <c r="C513" t="s">
        <v>155</v>
      </c>
      <c r="D513" t="s">
        <v>157</v>
      </c>
      <c r="E513" t="s">
        <v>13</v>
      </c>
      <c r="F513" t="s">
        <v>33</v>
      </c>
      <c r="G513" t="s">
        <v>13</v>
      </c>
      <c r="H513" t="s">
        <v>33</v>
      </c>
      <c r="I513" s="13" t="str">
        <f>IF(Data[[#This Row],[gen_c]]="","o",IF(Data[[#This Row],[gen_e]]=Data[[#This Row],[gen_c]],"+",IF(ISNUMBER(SEARCH(Data[[#This Row],[gen_e]],Data[[#This Row],[gen_c]])),"/","-")))</f>
        <v>+</v>
      </c>
      <c r="J513" s="13" t="str">
        <f>IF(Data[[#This Row],[sp_c]]="","o",IF(Data[[#This Row],[sp_e]]=Data[[#This Row],[sp_c]],"+",IF(ISNUMBER(SEARCH(Data[[#This Row],[sp_e]],Data[[#This Row],[sp_c]])),"/","-")))</f>
        <v>+</v>
      </c>
      <c r="K51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14" spans="1:11" x14ac:dyDescent="0.25">
      <c r="A514">
        <v>462</v>
      </c>
      <c r="B514">
        <v>0</v>
      </c>
      <c r="C514" t="s">
        <v>155</v>
      </c>
      <c r="D514" t="s">
        <v>157</v>
      </c>
      <c r="E514" t="s">
        <v>13</v>
      </c>
      <c r="F514" t="s">
        <v>33</v>
      </c>
      <c r="G514" t="s">
        <v>13</v>
      </c>
      <c r="H514" t="s">
        <v>153</v>
      </c>
      <c r="I514" s="13" t="str">
        <f>IF(Data[[#This Row],[gen_c]]="","o",IF(Data[[#This Row],[gen_e]]=Data[[#This Row],[gen_c]],"+",IF(ISNUMBER(SEARCH(Data[[#This Row],[gen_e]],Data[[#This Row],[gen_c]])),"/","-")))</f>
        <v>+</v>
      </c>
      <c r="J514" s="13" t="str">
        <f>IF(Data[[#This Row],[sp_c]]="","o",IF(Data[[#This Row],[sp_e]]=Data[[#This Row],[sp_c]],"+",IF(ISNUMBER(SEARCH(Data[[#This Row],[sp_e]],Data[[#This Row],[sp_c]])),"/","-")))</f>
        <v>/</v>
      </c>
      <c r="K51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515" spans="1:11" x14ac:dyDescent="0.25">
      <c r="A515">
        <v>463</v>
      </c>
      <c r="B515">
        <v>0</v>
      </c>
      <c r="C515" t="s">
        <v>155</v>
      </c>
      <c r="D515" t="s">
        <v>157</v>
      </c>
      <c r="E515" t="s">
        <v>13</v>
      </c>
      <c r="F515" t="s">
        <v>33</v>
      </c>
      <c r="G515" t="s">
        <v>13</v>
      </c>
      <c r="H515" t="s">
        <v>33</v>
      </c>
      <c r="I515" s="13" t="str">
        <f>IF(Data[[#This Row],[gen_c]]="","o",IF(Data[[#This Row],[gen_e]]=Data[[#This Row],[gen_c]],"+",IF(ISNUMBER(SEARCH(Data[[#This Row],[gen_e]],Data[[#This Row],[gen_c]])),"/","-")))</f>
        <v>+</v>
      </c>
      <c r="J515" s="13" t="str">
        <f>IF(Data[[#This Row],[sp_c]]="","o",IF(Data[[#This Row],[sp_e]]=Data[[#This Row],[sp_c]],"+",IF(ISNUMBER(SEARCH(Data[[#This Row],[sp_e]],Data[[#This Row],[sp_c]])),"/","-")))</f>
        <v>+</v>
      </c>
      <c r="K51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16" spans="1:11" x14ac:dyDescent="0.25">
      <c r="A516">
        <v>464</v>
      </c>
      <c r="B516">
        <v>0</v>
      </c>
      <c r="C516" t="s">
        <v>155</v>
      </c>
      <c r="D516" t="s">
        <v>157</v>
      </c>
      <c r="E516" t="s">
        <v>13</v>
      </c>
      <c r="F516" t="s">
        <v>33</v>
      </c>
      <c r="G516" t="s">
        <v>13</v>
      </c>
      <c r="H516" t="s">
        <v>33</v>
      </c>
      <c r="I516" s="13" t="str">
        <f>IF(Data[[#This Row],[gen_c]]="","o",IF(Data[[#This Row],[gen_e]]=Data[[#This Row],[gen_c]],"+",IF(ISNUMBER(SEARCH(Data[[#This Row],[gen_e]],Data[[#This Row],[gen_c]])),"/","-")))</f>
        <v>+</v>
      </c>
      <c r="J516" s="13" t="str">
        <f>IF(Data[[#This Row],[sp_c]]="","o",IF(Data[[#This Row],[sp_e]]=Data[[#This Row],[sp_c]],"+",IF(ISNUMBER(SEARCH(Data[[#This Row],[sp_e]],Data[[#This Row],[sp_c]])),"/","-")))</f>
        <v>+</v>
      </c>
      <c r="K51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17" spans="1:11" x14ac:dyDescent="0.25">
      <c r="A517">
        <v>465</v>
      </c>
      <c r="B517">
        <v>0</v>
      </c>
      <c r="C517" t="s">
        <v>155</v>
      </c>
      <c r="D517" t="s">
        <v>157</v>
      </c>
      <c r="E517" t="s">
        <v>13</v>
      </c>
      <c r="F517" t="s">
        <v>33</v>
      </c>
      <c r="G517" t="s">
        <v>13</v>
      </c>
      <c r="H517" t="s">
        <v>33</v>
      </c>
      <c r="I517" s="13" t="str">
        <f>IF(Data[[#This Row],[gen_c]]="","o",IF(Data[[#This Row],[gen_e]]=Data[[#This Row],[gen_c]],"+",IF(ISNUMBER(SEARCH(Data[[#This Row],[gen_e]],Data[[#This Row],[gen_c]])),"/","-")))</f>
        <v>+</v>
      </c>
      <c r="J517" s="13" t="str">
        <f>IF(Data[[#This Row],[sp_c]]="","o",IF(Data[[#This Row],[sp_e]]=Data[[#This Row],[sp_c]],"+",IF(ISNUMBER(SEARCH(Data[[#This Row],[sp_e]],Data[[#This Row],[sp_c]])),"/","-")))</f>
        <v>+</v>
      </c>
      <c r="K51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18" spans="1:11" x14ac:dyDescent="0.25">
      <c r="A518">
        <v>466</v>
      </c>
      <c r="B518">
        <v>0</v>
      </c>
      <c r="C518" t="s">
        <v>155</v>
      </c>
      <c r="D518" t="s">
        <v>157</v>
      </c>
      <c r="E518" t="s">
        <v>13</v>
      </c>
      <c r="F518" t="s">
        <v>33</v>
      </c>
      <c r="G518" t="s">
        <v>13</v>
      </c>
      <c r="H518" t="s">
        <v>33</v>
      </c>
      <c r="I518" s="13" t="str">
        <f>IF(Data[[#This Row],[gen_c]]="","o",IF(Data[[#This Row],[gen_e]]=Data[[#This Row],[gen_c]],"+",IF(ISNUMBER(SEARCH(Data[[#This Row],[gen_e]],Data[[#This Row],[gen_c]])),"/","-")))</f>
        <v>+</v>
      </c>
      <c r="J518" s="13" t="str">
        <f>IF(Data[[#This Row],[sp_c]]="","o",IF(Data[[#This Row],[sp_e]]=Data[[#This Row],[sp_c]],"+",IF(ISNUMBER(SEARCH(Data[[#This Row],[sp_e]],Data[[#This Row],[sp_c]])),"/","-")))</f>
        <v>+</v>
      </c>
      <c r="K51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19" spans="1:11" x14ac:dyDescent="0.25">
      <c r="A519">
        <v>467</v>
      </c>
      <c r="B519">
        <v>0</v>
      </c>
      <c r="C519" t="s">
        <v>155</v>
      </c>
      <c r="D519" t="s">
        <v>157</v>
      </c>
      <c r="E519" t="s">
        <v>13</v>
      </c>
      <c r="F519" t="s">
        <v>33</v>
      </c>
      <c r="G519" t="s">
        <v>13</v>
      </c>
      <c r="H519" t="s">
        <v>33</v>
      </c>
      <c r="I519" s="13" t="str">
        <f>IF(Data[[#This Row],[gen_c]]="","o",IF(Data[[#This Row],[gen_e]]=Data[[#This Row],[gen_c]],"+",IF(ISNUMBER(SEARCH(Data[[#This Row],[gen_e]],Data[[#This Row],[gen_c]])),"/","-")))</f>
        <v>+</v>
      </c>
      <c r="J519" s="13" t="str">
        <f>IF(Data[[#This Row],[sp_c]]="","o",IF(Data[[#This Row],[sp_e]]=Data[[#This Row],[sp_c]],"+",IF(ISNUMBER(SEARCH(Data[[#This Row],[sp_e]],Data[[#This Row],[sp_c]])),"/","-")))</f>
        <v>+</v>
      </c>
      <c r="K51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20" spans="1:11" x14ac:dyDescent="0.25">
      <c r="A520">
        <v>468</v>
      </c>
      <c r="B520">
        <v>0</v>
      </c>
      <c r="C520" t="s">
        <v>155</v>
      </c>
      <c r="D520" t="s">
        <v>157</v>
      </c>
      <c r="E520" t="s">
        <v>13</v>
      </c>
      <c r="F520" t="s">
        <v>33</v>
      </c>
      <c r="G520" t="s">
        <v>13</v>
      </c>
      <c r="H520" t="s">
        <v>33</v>
      </c>
      <c r="I520" s="13" t="str">
        <f>IF(Data[[#This Row],[gen_c]]="","o",IF(Data[[#This Row],[gen_e]]=Data[[#This Row],[gen_c]],"+",IF(ISNUMBER(SEARCH(Data[[#This Row],[gen_e]],Data[[#This Row],[gen_c]])),"/","-")))</f>
        <v>+</v>
      </c>
      <c r="J520" s="13" t="str">
        <f>IF(Data[[#This Row],[sp_c]]="","o",IF(Data[[#This Row],[sp_e]]=Data[[#This Row],[sp_c]],"+",IF(ISNUMBER(SEARCH(Data[[#This Row],[sp_e]],Data[[#This Row],[sp_c]])),"/","-")))</f>
        <v>+</v>
      </c>
      <c r="K52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21" spans="1:11" x14ac:dyDescent="0.25">
      <c r="A521">
        <v>469</v>
      </c>
      <c r="B521">
        <v>0</v>
      </c>
      <c r="C521" t="s">
        <v>155</v>
      </c>
      <c r="D521" t="s">
        <v>157</v>
      </c>
      <c r="E521" t="s">
        <v>13</v>
      </c>
      <c r="F521" t="s">
        <v>33</v>
      </c>
      <c r="G521" t="s">
        <v>13</v>
      </c>
      <c r="H521" t="s">
        <v>33</v>
      </c>
      <c r="I521" s="13" t="str">
        <f>IF(Data[[#This Row],[gen_c]]="","o",IF(Data[[#This Row],[gen_e]]=Data[[#This Row],[gen_c]],"+",IF(ISNUMBER(SEARCH(Data[[#This Row],[gen_e]],Data[[#This Row],[gen_c]])),"/","-")))</f>
        <v>+</v>
      </c>
      <c r="J521" s="13" t="str">
        <f>IF(Data[[#This Row],[sp_c]]="","o",IF(Data[[#This Row],[sp_e]]=Data[[#This Row],[sp_c]],"+",IF(ISNUMBER(SEARCH(Data[[#This Row],[sp_e]],Data[[#This Row],[sp_c]])),"/","-")))</f>
        <v>+</v>
      </c>
      <c r="K52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22" spans="1:11" x14ac:dyDescent="0.25">
      <c r="A522">
        <v>470</v>
      </c>
      <c r="B522">
        <v>0</v>
      </c>
      <c r="C522" t="s">
        <v>155</v>
      </c>
      <c r="D522" t="s">
        <v>157</v>
      </c>
      <c r="E522" t="s">
        <v>13</v>
      </c>
      <c r="F522" t="s">
        <v>33</v>
      </c>
      <c r="G522" t="s">
        <v>13</v>
      </c>
      <c r="H522" t="s">
        <v>33</v>
      </c>
      <c r="I522" s="13" t="str">
        <f>IF(Data[[#This Row],[gen_c]]="","o",IF(Data[[#This Row],[gen_e]]=Data[[#This Row],[gen_c]],"+",IF(ISNUMBER(SEARCH(Data[[#This Row],[gen_e]],Data[[#This Row],[gen_c]])),"/","-")))</f>
        <v>+</v>
      </c>
      <c r="J522" s="13" t="str">
        <f>IF(Data[[#This Row],[sp_c]]="","o",IF(Data[[#This Row],[sp_e]]=Data[[#This Row],[sp_c]],"+",IF(ISNUMBER(SEARCH(Data[[#This Row],[sp_e]],Data[[#This Row],[sp_c]])),"/","-")))</f>
        <v>+</v>
      </c>
      <c r="K52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23" spans="1:11" x14ac:dyDescent="0.25">
      <c r="A523">
        <v>471</v>
      </c>
      <c r="B523">
        <v>1</v>
      </c>
      <c r="C523" t="s">
        <v>155</v>
      </c>
      <c r="D523" t="s">
        <v>156</v>
      </c>
      <c r="E523" t="s">
        <v>13</v>
      </c>
      <c r="F523" t="s">
        <v>33</v>
      </c>
      <c r="G523" t="s">
        <v>13</v>
      </c>
      <c r="H523" t="s">
        <v>33</v>
      </c>
      <c r="I523" s="13" t="str">
        <f>IF(Data[[#This Row],[gen_c]]="","o",IF(Data[[#This Row],[gen_e]]=Data[[#This Row],[gen_c]],"+",IF(ISNUMBER(SEARCH(Data[[#This Row],[gen_e]],Data[[#This Row],[gen_c]])),"/","-")))</f>
        <v>+</v>
      </c>
      <c r="J523" s="13" t="str">
        <f>IF(Data[[#This Row],[sp_c]]="","o",IF(Data[[#This Row],[sp_e]]=Data[[#This Row],[sp_c]],"+",IF(ISNUMBER(SEARCH(Data[[#This Row],[sp_e]],Data[[#This Row],[sp_c]])),"/","-")))</f>
        <v>+</v>
      </c>
      <c r="K52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24" spans="1:11" x14ac:dyDescent="0.25">
      <c r="A524">
        <v>472</v>
      </c>
      <c r="B524">
        <v>1</v>
      </c>
      <c r="C524" t="s">
        <v>155</v>
      </c>
      <c r="D524" t="s">
        <v>156</v>
      </c>
      <c r="E524" t="s">
        <v>13</v>
      </c>
      <c r="F524" t="s">
        <v>33</v>
      </c>
      <c r="G524" t="s">
        <v>13</v>
      </c>
      <c r="H524" t="s">
        <v>33</v>
      </c>
      <c r="I524" s="13" t="str">
        <f>IF(Data[[#This Row],[gen_c]]="","o",IF(Data[[#This Row],[gen_e]]=Data[[#This Row],[gen_c]],"+",IF(ISNUMBER(SEARCH(Data[[#This Row],[gen_e]],Data[[#This Row],[gen_c]])),"/","-")))</f>
        <v>+</v>
      </c>
      <c r="J524" s="13" t="str">
        <f>IF(Data[[#This Row],[sp_c]]="","o",IF(Data[[#This Row],[sp_e]]=Data[[#This Row],[sp_c]],"+",IF(ISNUMBER(SEARCH(Data[[#This Row],[sp_e]],Data[[#This Row],[sp_c]])),"/","-")))</f>
        <v>+</v>
      </c>
      <c r="K52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25" spans="1:11" x14ac:dyDescent="0.25">
      <c r="A525">
        <v>473</v>
      </c>
      <c r="B525">
        <v>1</v>
      </c>
      <c r="C525" t="s">
        <v>155</v>
      </c>
      <c r="D525" t="s">
        <v>156</v>
      </c>
      <c r="E525" t="s">
        <v>13</v>
      </c>
      <c r="F525" t="s">
        <v>33</v>
      </c>
      <c r="G525" t="s">
        <v>13</v>
      </c>
      <c r="H525" t="s">
        <v>39</v>
      </c>
      <c r="I525" s="13" t="str">
        <f>IF(Data[[#This Row],[gen_c]]="","o",IF(Data[[#This Row],[gen_e]]=Data[[#This Row],[gen_c]],"+",IF(ISNUMBER(SEARCH(Data[[#This Row],[gen_e]],Data[[#This Row],[gen_c]])),"/","-")))</f>
        <v>+</v>
      </c>
      <c r="J525" s="13" t="str">
        <f>IF(Data[[#This Row],[sp_c]]="","o",IF(Data[[#This Row],[sp_e]]=Data[[#This Row],[sp_c]],"+",IF(ISNUMBER(SEARCH(Data[[#This Row],[sp_e]],Data[[#This Row],[sp_c]])),"/","-")))</f>
        <v>-</v>
      </c>
      <c r="K52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526" spans="1:11" x14ac:dyDescent="0.25">
      <c r="A526">
        <v>474</v>
      </c>
      <c r="B526">
        <v>1</v>
      </c>
      <c r="C526" t="s">
        <v>155</v>
      </c>
      <c r="D526" t="s">
        <v>156</v>
      </c>
      <c r="E526" t="s">
        <v>13</v>
      </c>
      <c r="F526" t="s">
        <v>33</v>
      </c>
      <c r="G526" t="s">
        <v>13</v>
      </c>
      <c r="H526" t="s">
        <v>33</v>
      </c>
      <c r="I526" s="13" t="str">
        <f>IF(Data[[#This Row],[gen_c]]="","o",IF(Data[[#This Row],[gen_e]]=Data[[#This Row],[gen_c]],"+",IF(ISNUMBER(SEARCH(Data[[#This Row],[gen_e]],Data[[#This Row],[gen_c]])),"/","-")))</f>
        <v>+</v>
      </c>
      <c r="J526" s="13" t="str">
        <f>IF(Data[[#This Row],[sp_c]]="","o",IF(Data[[#This Row],[sp_e]]=Data[[#This Row],[sp_c]],"+",IF(ISNUMBER(SEARCH(Data[[#This Row],[sp_e]],Data[[#This Row],[sp_c]])),"/","-")))</f>
        <v>+</v>
      </c>
      <c r="K52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27" spans="1:11" x14ac:dyDescent="0.25">
      <c r="A527">
        <v>476</v>
      </c>
      <c r="B527">
        <v>1</v>
      </c>
      <c r="C527" t="s">
        <v>155</v>
      </c>
      <c r="D527" t="s">
        <v>156</v>
      </c>
      <c r="E527" t="s">
        <v>13</v>
      </c>
      <c r="F527" t="s">
        <v>33</v>
      </c>
      <c r="G527" t="s">
        <v>13</v>
      </c>
      <c r="H527" t="s">
        <v>33</v>
      </c>
      <c r="I527" s="13" t="str">
        <f>IF(Data[[#This Row],[gen_c]]="","o",IF(Data[[#This Row],[gen_e]]=Data[[#This Row],[gen_c]],"+",IF(ISNUMBER(SEARCH(Data[[#This Row],[gen_e]],Data[[#This Row],[gen_c]])),"/","-")))</f>
        <v>+</v>
      </c>
      <c r="J527" s="13" t="str">
        <f>IF(Data[[#This Row],[sp_c]]="","o",IF(Data[[#This Row],[sp_e]]=Data[[#This Row],[sp_c]],"+",IF(ISNUMBER(SEARCH(Data[[#This Row],[sp_e]],Data[[#This Row],[sp_c]])),"/","-")))</f>
        <v>+</v>
      </c>
      <c r="K52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28" spans="1:11" x14ac:dyDescent="0.25">
      <c r="A528">
        <v>477</v>
      </c>
      <c r="B528">
        <v>1</v>
      </c>
      <c r="C528" t="s">
        <v>155</v>
      </c>
      <c r="D528" t="s">
        <v>156</v>
      </c>
      <c r="E528" t="s">
        <v>13</v>
      </c>
      <c r="F528" t="s">
        <v>33</v>
      </c>
      <c r="G528" t="s">
        <v>13</v>
      </c>
      <c r="H528" t="s">
        <v>33</v>
      </c>
      <c r="I528" s="13" t="str">
        <f>IF(Data[[#This Row],[gen_c]]="","o",IF(Data[[#This Row],[gen_e]]=Data[[#This Row],[gen_c]],"+",IF(ISNUMBER(SEARCH(Data[[#This Row],[gen_e]],Data[[#This Row],[gen_c]])),"/","-")))</f>
        <v>+</v>
      </c>
      <c r="J528" s="13" t="str">
        <f>IF(Data[[#This Row],[sp_c]]="","o",IF(Data[[#This Row],[sp_e]]=Data[[#This Row],[sp_c]],"+",IF(ISNUMBER(SEARCH(Data[[#This Row],[sp_e]],Data[[#This Row],[sp_c]])),"/","-")))</f>
        <v>+</v>
      </c>
      <c r="K52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29" spans="1:11" x14ac:dyDescent="0.25">
      <c r="A529">
        <v>479</v>
      </c>
      <c r="B529">
        <v>1</v>
      </c>
      <c r="C529" t="s">
        <v>155</v>
      </c>
      <c r="D529" t="s">
        <v>156</v>
      </c>
      <c r="E529" t="s">
        <v>13</v>
      </c>
      <c r="F529" t="s">
        <v>33</v>
      </c>
      <c r="G529" t="s">
        <v>13</v>
      </c>
      <c r="H529" t="s">
        <v>33</v>
      </c>
      <c r="I529" s="13" t="str">
        <f>IF(Data[[#This Row],[gen_c]]="","o",IF(Data[[#This Row],[gen_e]]=Data[[#This Row],[gen_c]],"+",IF(ISNUMBER(SEARCH(Data[[#This Row],[gen_e]],Data[[#This Row],[gen_c]])),"/","-")))</f>
        <v>+</v>
      </c>
      <c r="J529" s="13" t="str">
        <f>IF(Data[[#This Row],[sp_c]]="","o",IF(Data[[#This Row],[sp_e]]=Data[[#This Row],[sp_c]],"+",IF(ISNUMBER(SEARCH(Data[[#This Row],[sp_e]],Data[[#This Row],[sp_c]])),"/","-")))</f>
        <v>+</v>
      </c>
      <c r="K52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30" spans="1:11" x14ac:dyDescent="0.25">
      <c r="A530">
        <v>480</v>
      </c>
      <c r="B530">
        <v>1</v>
      </c>
      <c r="C530" t="s">
        <v>155</v>
      </c>
      <c r="D530" t="s">
        <v>156</v>
      </c>
      <c r="E530" t="s">
        <v>13</v>
      </c>
      <c r="F530" t="s">
        <v>33</v>
      </c>
      <c r="G530" t="s">
        <v>13</v>
      </c>
      <c r="H530" t="s">
        <v>33</v>
      </c>
      <c r="I530" s="13" t="str">
        <f>IF(Data[[#This Row],[gen_c]]="","o",IF(Data[[#This Row],[gen_e]]=Data[[#This Row],[gen_c]],"+",IF(ISNUMBER(SEARCH(Data[[#This Row],[gen_e]],Data[[#This Row],[gen_c]])),"/","-")))</f>
        <v>+</v>
      </c>
      <c r="J530" s="13" t="str">
        <f>IF(Data[[#This Row],[sp_c]]="","o",IF(Data[[#This Row],[sp_e]]=Data[[#This Row],[sp_c]],"+",IF(ISNUMBER(SEARCH(Data[[#This Row],[sp_e]],Data[[#This Row],[sp_c]])),"/","-")))</f>
        <v>+</v>
      </c>
      <c r="K53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31" spans="1:11" x14ac:dyDescent="0.25">
      <c r="A531">
        <v>481</v>
      </c>
      <c r="B531">
        <v>1</v>
      </c>
      <c r="C531" t="s">
        <v>155</v>
      </c>
      <c r="D531" t="s">
        <v>156</v>
      </c>
      <c r="E531" t="s">
        <v>13</v>
      </c>
      <c r="F531" t="s">
        <v>33</v>
      </c>
      <c r="G531" t="s">
        <v>13</v>
      </c>
      <c r="H531" t="s">
        <v>33</v>
      </c>
      <c r="I531" s="13" t="str">
        <f>IF(Data[[#This Row],[gen_c]]="","o",IF(Data[[#This Row],[gen_e]]=Data[[#This Row],[gen_c]],"+",IF(ISNUMBER(SEARCH(Data[[#This Row],[gen_e]],Data[[#This Row],[gen_c]])),"/","-")))</f>
        <v>+</v>
      </c>
      <c r="J531" s="13" t="str">
        <f>IF(Data[[#This Row],[sp_c]]="","o",IF(Data[[#This Row],[sp_e]]=Data[[#This Row],[sp_c]],"+",IF(ISNUMBER(SEARCH(Data[[#This Row],[sp_e]],Data[[#This Row],[sp_c]])),"/","-")))</f>
        <v>+</v>
      </c>
      <c r="K53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32" spans="1:11" x14ac:dyDescent="0.25">
      <c r="A532">
        <v>475</v>
      </c>
      <c r="B532">
        <v>1</v>
      </c>
      <c r="C532" t="s">
        <v>155</v>
      </c>
      <c r="D532" t="s">
        <v>156</v>
      </c>
      <c r="E532" t="s">
        <v>13</v>
      </c>
      <c r="F532" t="s">
        <v>33</v>
      </c>
      <c r="G532" t="s">
        <v>11</v>
      </c>
      <c r="H532" t="s">
        <v>39</v>
      </c>
      <c r="I532" s="13" t="str">
        <f>IF(Data[[#This Row],[gen_c]]="","o",IF(Data[[#This Row],[gen_e]]=Data[[#This Row],[gen_c]],"+",IF(ISNUMBER(SEARCH(Data[[#This Row],[gen_e]],Data[[#This Row],[gen_c]])),"/","-")))</f>
        <v>-</v>
      </c>
      <c r="J532" s="13" t="str">
        <f>IF(Data[[#This Row],[sp_c]]="","o",IF(Data[[#This Row],[sp_e]]=Data[[#This Row],[sp_c]],"+",IF(ISNUMBER(SEARCH(Data[[#This Row],[sp_e]],Data[[#This Row],[sp_c]])),"/","-")))</f>
        <v>-</v>
      </c>
      <c r="K53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533" spans="1:11" x14ac:dyDescent="0.25">
      <c r="A533">
        <v>482</v>
      </c>
      <c r="B533">
        <v>1</v>
      </c>
      <c r="C533" t="s">
        <v>155</v>
      </c>
      <c r="D533" t="s">
        <v>156</v>
      </c>
      <c r="E533" t="s">
        <v>13</v>
      </c>
      <c r="F533" t="s">
        <v>33</v>
      </c>
      <c r="I533" s="13" t="str">
        <f>IF(Data[[#This Row],[gen_c]]="","o",IF(Data[[#This Row],[gen_e]]=Data[[#This Row],[gen_c]],"+",IF(ISNUMBER(SEARCH(Data[[#This Row],[gen_e]],Data[[#This Row],[gen_c]])),"/","-")))</f>
        <v>o</v>
      </c>
      <c r="J533" s="13" t="str">
        <f>IF(Data[[#This Row],[sp_c]]="","o",IF(Data[[#This Row],[sp_e]]=Data[[#This Row],[sp_c]],"+",IF(ISNUMBER(SEARCH(Data[[#This Row],[sp_e]],Data[[#This Row],[sp_c]])),"/","-")))</f>
        <v>o</v>
      </c>
      <c r="K53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534" spans="1:11" x14ac:dyDescent="0.25">
      <c r="A534">
        <v>533</v>
      </c>
      <c r="B534">
        <v>0</v>
      </c>
      <c r="C534" t="s">
        <v>155</v>
      </c>
      <c r="D534" t="s">
        <v>157</v>
      </c>
      <c r="E534" t="s">
        <v>13</v>
      </c>
      <c r="F534" t="s">
        <v>151</v>
      </c>
      <c r="G534" t="s">
        <v>13</v>
      </c>
      <c r="H534" t="s">
        <v>151</v>
      </c>
      <c r="I534" s="13" t="str">
        <f>IF(Data[[#This Row],[gen_c]]="","o",IF(Data[[#This Row],[gen_e]]=Data[[#This Row],[gen_c]],"+",IF(ISNUMBER(SEARCH(Data[[#This Row],[gen_e]],Data[[#This Row],[gen_c]])),"/","-")))</f>
        <v>+</v>
      </c>
      <c r="J534" s="13" t="str">
        <f>IF(Data[[#This Row],[sp_c]]="","o",IF(Data[[#This Row],[sp_e]]=Data[[#This Row],[sp_c]],"+",IF(ISNUMBER(SEARCH(Data[[#This Row],[sp_e]],Data[[#This Row],[sp_c]])),"/","-")))</f>
        <v>+</v>
      </c>
      <c r="K53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35" spans="1:11" x14ac:dyDescent="0.25">
      <c r="A535">
        <v>534</v>
      </c>
      <c r="B535">
        <v>0</v>
      </c>
      <c r="C535" t="s">
        <v>155</v>
      </c>
      <c r="D535" t="s">
        <v>157</v>
      </c>
      <c r="E535" t="s">
        <v>13</v>
      </c>
      <c r="F535" t="s">
        <v>151</v>
      </c>
      <c r="G535" t="s">
        <v>13</v>
      </c>
      <c r="H535" t="s">
        <v>151</v>
      </c>
      <c r="I535" s="13" t="str">
        <f>IF(Data[[#This Row],[gen_c]]="","o",IF(Data[[#This Row],[gen_e]]=Data[[#This Row],[gen_c]],"+",IF(ISNUMBER(SEARCH(Data[[#This Row],[gen_e]],Data[[#This Row],[gen_c]])),"/","-")))</f>
        <v>+</v>
      </c>
      <c r="J535" s="13" t="str">
        <f>IF(Data[[#This Row],[sp_c]]="","o",IF(Data[[#This Row],[sp_e]]=Data[[#This Row],[sp_c]],"+",IF(ISNUMBER(SEARCH(Data[[#This Row],[sp_e]],Data[[#This Row],[sp_c]])),"/","-")))</f>
        <v>+</v>
      </c>
      <c r="K53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36" spans="1:11" x14ac:dyDescent="0.25">
      <c r="A536">
        <v>560</v>
      </c>
      <c r="B536">
        <v>0</v>
      </c>
      <c r="C536" t="s">
        <v>155</v>
      </c>
      <c r="D536" t="s">
        <v>157</v>
      </c>
      <c r="E536" t="s">
        <v>13</v>
      </c>
      <c r="F536" t="s">
        <v>151</v>
      </c>
      <c r="G536" t="s">
        <v>13</v>
      </c>
      <c r="H536" t="s">
        <v>151</v>
      </c>
      <c r="I536" s="13" t="str">
        <f>IF(Data[[#This Row],[gen_c]]="","o",IF(Data[[#This Row],[gen_e]]=Data[[#This Row],[gen_c]],"+",IF(ISNUMBER(SEARCH(Data[[#This Row],[gen_e]],Data[[#This Row],[gen_c]])),"/","-")))</f>
        <v>+</v>
      </c>
      <c r="J536" s="13" t="str">
        <f>IF(Data[[#This Row],[sp_c]]="","o",IF(Data[[#This Row],[sp_e]]=Data[[#This Row],[sp_c]],"+",IF(ISNUMBER(SEARCH(Data[[#This Row],[sp_e]],Data[[#This Row],[sp_c]])),"/","-")))</f>
        <v>+</v>
      </c>
      <c r="K53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37" spans="1:11" x14ac:dyDescent="0.25">
      <c r="A537">
        <v>547</v>
      </c>
      <c r="B537">
        <v>0</v>
      </c>
      <c r="C537" t="s">
        <v>155</v>
      </c>
      <c r="D537" t="s">
        <v>157</v>
      </c>
      <c r="E537" t="s">
        <v>13</v>
      </c>
      <c r="F537" t="s">
        <v>151</v>
      </c>
      <c r="G537" t="s">
        <v>13</v>
      </c>
      <c r="H537" t="s">
        <v>151</v>
      </c>
      <c r="I537" s="13" t="str">
        <f>IF(Data[[#This Row],[gen_c]]="","o",IF(Data[[#This Row],[gen_e]]=Data[[#This Row],[gen_c]],"+",IF(ISNUMBER(SEARCH(Data[[#This Row],[gen_e]],Data[[#This Row],[gen_c]])),"/","-")))</f>
        <v>+</v>
      </c>
      <c r="J537" s="13" t="str">
        <f>IF(Data[[#This Row],[sp_c]]="","o",IF(Data[[#This Row],[sp_e]]=Data[[#This Row],[sp_c]],"+",IF(ISNUMBER(SEARCH(Data[[#This Row],[sp_e]],Data[[#This Row],[sp_c]])),"/","-")))</f>
        <v>+</v>
      </c>
      <c r="K53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38" spans="1:11" x14ac:dyDescent="0.25">
      <c r="A538">
        <v>562</v>
      </c>
      <c r="B538">
        <v>0</v>
      </c>
      <c r="C538" t="s">
        <v>155</v>
      </c>
      <c r="D538" t="s">
        <v>157</v>
      </c>
      <c r="E538" t="s">
        <v>13</v>
      </c>
      <c r="F538" t="s">
        <v>151</v>
      </c>
      <c r="G538" t="s">
        <v>13</v>
      </c>
      <c r="H538" t="s">
        <v>151</v>
      </c>
      <c r="I538" s="13" t="str">
        <f>IF(Data[[#This Row],[gen_c]]="","o",IF(Data[[#This Row],[gen_e]]=Data[[#This Row],[gen_c]],"+",IF(ISNUMBER(SEARCH(Data[[#This Row],[gen_e]],Data[[#This Row],[gen_c]])),"/","-")))</f>
        <v>+</v>
      </c>
      <c r="J538" s="13" t="str">
        <f>IF(Data[[#This Row],[sp_c]]="","o",IF(Data[[#This Row],[sp_e]]=Data[[#This Row],[sp_c]],"+",IF(ISNUMBER(SEARCH(Data[[#This Row],[sp_e]],Data[[#This Row],[sp_c]])),"/","-")))</f>
        <v>+</v>
      </c>
      <c r="K53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39" spans="1:11" x14ac:dyDescent="0.25">
      <c r="A539">
        <v>563</v>
      </c>
      <c r="B539">
        <v>0</v>
      </c>
      <c r="C539" t="s">
        <v>155</v>
      </c>
      <c r="D539" t="s">
        <v>157</v>
      </c>
      <c r="E539" t="s">
        <v>13</v>
      </c>
      <c r="F539" t="s">
        <v>151</v>
      </c>
      <c r="G539" t="s">
        <v>13</v>
      </c>
      <c r="H539" t="s">
        <v>151</v>
      </c>
      <c r="I539" s="13" t="str">
        <f>IF(Data[[#This Row],[gen_c]]="","o",IF(Data[[#This Row],[gen_e]]=Data[[#This Row],[gen_c]],"+",IF(ISNUMBER(SEARCH(Data[[#This Row],[gen_e]],Data[[#This Row],[gen_c]])),"/","-")))</f>
        <v>+</v>
      </c>
      <c r="J539" s="13" t="str">
        <f>IF(Data[[#This Row],[sp_c]]="","o",IF(Data[[#This Row],[sp_e]]=Data[[#This Row],[sp_c]],"+",IF(ISNUMBER(SEARCH(Data[[#This Row],[sp_e]],Data[[#This Row],[sp_c]])),"/","-")))</f>
        <v>+</v>
      </c>
      <c r="K53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40" spans="1:11" x14ac:dyDescent="0.25">
      <c r="A540">
        <v>567</v>
      </c>
      <c r="B540">
        <v>0</v>
      </c>
      <c r="C540" t="s">
        <v>155</v>
      </c>
      <c r="D540" t="s">
        <v>157</v>
      </c>
      <c r="E540" t="s">
        <v>13</v>
      </c>
      <c r="F540" t="s">
        <v>151</v>
      </c>
      <c r="G540" t="s">
        <v>13</v>
      </c>
      <c r="H540" t="s">
        <v>151</v>
      </c>
      <c r="I540" s="13" t="str">
        <f>IF(Data[[#This Row],[gen_c]]="","o",IF(Data[[#This Row],[gen_e]]=Data[[#This Row],[gen_c]],"+",IF(ISNUMBER(SEARCH(Data[[#This Row],[gen_e]],Data[[#This Row],[gen_c]])),"/","-")))</f>
        <v>+</v>
      </c>
      <c r="J540" s="13" t="str">
        <f>IF(Data[[#This Row],[sp_c]]="","o",IF(Data[[#This Row],[sp_e]]=Data[[#This Row],[sp_c]],"+",IF(ISNUMBER(SEARCH(Data[[#This Row],[sp_e]],Data[[#This Row],[sp_c]])),"/","-")))</f>
        <v>+</v>
      </c>
      <c r="K54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41" spans="1:11" x14ac:dyDescent="0.25">
      <c r="A541">
        <v>569</v>
      </c>
      <c r="B541">
        <v>0</v>
      </c>
      <c r="C541" t="s">
        <v>155</v>
      </c>
      <c r="D541" t="s">
        <v>157</v>
      </c>
      <c r="E541" t="s">
        <v>13</v>
      </c>
      <c r="F541" t="s">
        <v>151</v>
      </c>
      <c r="G541" t="s">
        <v>13</v>
      </c>
      <c r="I541" s="13" t="str">
        <f>IF(Data[[#This Row],[gen_c]]="","o",IF(Data[[#This Row],[gen_e]]=Data[[#This Row],[gen_c]],"+",IF(ISNUMBER(SEARCH(Data[[#This Row],[gen_e]],Data[[#This Row],[gen_c]])),"/","-")))</f>
        <v>+</v>
      </c>
      <c r="J541" s="13" t="str">
        <f>IF(Data[[#This Row],[sp_c]]="","o",IF(Data[[#This Row],[sp_e]]=Data[[#This Row],[sp_c]],"+",IF(ISNUMBER(SEARCH(Data[[#This Row],[sp_e]],Data[[#This Row],[sp_c]])),"/","-")))</f>
        <v>o</v>
      </c>
      <c r="K54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42" spans="1:11" x14ac:dyDescent="0.25">
      <c r="A542">
        <v>570</v>
      </c>
      <c r="B542">
        <v>0</v>
      </c>
      <c r="C542" t="s">
        <v>155</v>
      </c>
      <c r="D542" t="s">
        <v>157</v>
      </c>
      <c r="E542" t="s">
        <v>13</v>
      </c>
      <c r="F542" t="s">
        <v>151</v>
      </c>
      <c r="G542" t="s">
        <v>13</v>
      </c>
      <c r="H542" t="s">
        <v>151</v>
      </c>
      <c r="I542" s="13" t="str">
        <f>IF(Data[[#This Row],[gen_c]]="","o",IF(Data[[#This Row],[gen_e]]=Data[[#This Row],[gen_c]],"+",IF(ISNUMBER(SEARCH(Data[[#This Row],[gen_e]],Data[[#This Row],[gen_c]])),"/","-")))</f>
        <v>+</v>
      </c>
      <c r="J542" s="13" t="str">
        <f>IF(Data[[#This Row],[sp_c]]="","o",IF(Data[[#This Row],[sp_e]]=Data[[#This Row],[sp_c]],"+",IF(ISNUMBER(SEARCH(Data[[#This Row],[sp_e]],Data[[#This Row],[sp_c]])),"/","-")))</f>
        <v>+</v>
      </c>
      <c r="K54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43" spans="1:11" x14ac:dyDescent="0.25">
      <c r="A543">
        <v>571</v>
      </c>
      <c r="B543">
        <v>0</v>
      </c>
      <c r="C543" t="s">
        <v>155</v>
      </c>
      <c r="D543" t="s">
        <v>157</v>
      </c>
      <c r="E543" t="s">
        <v>13</v>
      </c>
      <c r="F543" t="s">
        <v>151</v>
      </c>
      <c r="G543" t="s">
        <v>13</v>
      </c>
      <c r="H543" t="s">
        <v>151</v>
      </c>
      <c r="I543" s="13" t="str">
        <f>IF(Data[[#This Row],[gen_c]]="","o",IF(Data[[#This Row],[gen_e]]=Data[[#This Row],[gen_c]],"+",IF(ISNUMBER(SEARCH(Data[[#This Row],[gen_e]],Data[[#This Row],[gen_c]])),"/","-")))</f>
        <v>+</v>
      </c>
      <c r="J543" s="13" t="str">
        <f>IF(Data[[#This Row],[sp_c]]="","o",IF(Data[[#This Row],[sp_e]]=Data[[#This Row],[sp_c]],"+",IF(ISNUMBER(SEARCH(Data[[#This Row],[sp_e]],Data[[#This Row],[sp_c]])),"/","-")))</f>
        <v>+</v>
      </c>
      <c r="K54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44" spans="1:11" x14ac:dyDescent="0.25">
      <c r="A544">
        <v>538</v>
      </c>
      <c r="B544">
        <v>0</v>
      </c>
      <c r="C544" t="s">
        <v>155</v>
      </c>
      <c r="D544" t="s">
        <v>157</v>
      </c>
      <c r="E544" t="s">
        <v>13</v>
      </c>
      <c r="F544" t="s">
        <v>151</v>
      </c>
      <c r="G544" t="s">
        <v>13</v>
      </c>
      <c r="H544" t="s">
        <v>151</v>
      </c>
      <c r="I544" s="13" t="str">
        <f>IF(Data[[#This Row],[gen_c]]="","o",IF(Data[[#This Row],[gen_e]]=Data[[#This Row],[gen_c]],"+",IF(ISNUMBER(SEARCH(Data[[#This Row],[gen_e]],Data[[#This Row],[gen_c]])),"/","-")))</f>
        <v>+</v>
      </c>
      <c r="J544" s="13" t="str">
        <f>IF(Data[[#This Row],[sp_c]]="","o",IF(Data[[#This Row],[sp_e]]=Data[[#This Row],[sp_c]],"+",IF(ISNUMBER(SEARCH(Data[[#This Row],[sp_e]],Data[[#This Row],[sp_c]])),"/","-")))</f>
        <v>+</v>
      </c>
      <c r="K54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45" spans="1:11" x14ac:dyDescent="0.25">
      <c r="A545">
        <v>553</v>
      </c>
      <c r="B545">
        <v>0</v>
      </c>
      <c r="C545" t="s">
        <v>155</v>
      </c>
      <c r="D545" t="s">
        <v>157</v>
      </c>
      <c r="E545" t="s">
        <v>13</v>
      </c>
      <c r="F545" t="s">
        <v>151</v>
      </c>
      <c r="G545" t="s">
        <v>13</v>
      </c>
      <c r="H545" t="s">
        <v>151</v>
      </c>
      <c r="I545" s="13" t="str">
        <f>IF(Data[[#This Row],[gen_c]]="","o",IF(Data[[#This Row],[gen_e]]=Data[[#This Row],[gen_c]],"+",IF(ISNUMBER(SEARCH(Data[[#This Row],[gen_e]],Data[[#This Row],[gen_c]])),"/","-")))</f>
        <v>+</v>
      </c>
      <c r="J545" s="13" t="str">
        <f>IF(Data[[#This Row],[sp_c]]="","o",IF(Data[[#This Row],[sp_e]]=Data[[#This Row],[sp_c]],"+",IF(ISNUMBER(SEARCH(Data[[#This Row],[sp_e]],Data[[#This Row],[sp_c]])),"/","-")))</f>
        <v>+</v>
      </c>
      <c r="K54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46" spans="1:11" x14ac:dyDescent="0.25">
      <c r="A546">
        <v>535</v>
      </c>
      <c r="B546">
        <v>0</v>
      </c>
      <c r="C546" t="s">
        <v>155</v>
      </c>
      <c r="D546" t="s">
        <v>157</v>
      </c>
      <c r="E546" t="s">
        <v>13</v>
      </c>
      <c r="F546" t="s">
        <v>151</v>
      </c>
      <c r="G546" t="s">
        <v>13</v>
      </c>
      <c r="I546" s="13" t="str">
        <f>IF(Data[[#This Row],[gen_c]]="","o",IF(Data[[#This Row],[gen_e]]=Data[[#This Row],[gen_c]],"+",IF(ISNUMBER(SEARCH(Data[[#This Row],[gen_e]],Data[[#This Row],[gen_c]])),"/","-")))</f>
        <v>+</v>
      </c>
      <c r="J546" s="13" t="str">
        <f>IF(Data[[#This Row],[sp_c]]="","o",IF(Data[[#This Row],[sp_e]]=Data[[#This Row],[sp_c]],"+",IF(ISNUMBER(SEARCH(Data[[#This Row],[sp_e]],Data[[#This Row],[sp_c]])),"/","-")))</f>
        <v>o</v>
      </c>
      <c r="K54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47" spans="1:11" x14ac:dyDescent="0.25">
      <c r="A547">
        <v>542</v>
      </c>
      <c r="B547">
        <v>0</v>
      </c>
      <c r="C547" t="s">
        <v>155</v>
      </c>
      <c r="D547" t="s">
        <v>157</v>
      </c>
      <c r="E547" t="s">
        <v>13</v>
      </c>
      <c r="F547" t="s">
        <v>151</v>
      </c>
      <c r="G547" t="s">
        <v>13</v>
      </c>
      <c r="H547" t="s">
        <v>151</v>
      </c>
      <c r="I547" s="13" t="str">
        <f>IF(Data[[#This Row],[gen_c]]="","o",IF(Data[[#This Row],[gen_e]]=Data[[#This Row],[gen_c]],"+",IF(ISNUMBER(SEARCH(Data[[#This Row],[gen_e]],Data[[#This Row],[gen_c]])),"/","-")))</f>
        <v>+</v>
      </c>
      <c r="J547" s="13" t="str">
        <f>IF(Data[[#This Row],[sp_c]]="","o",IF(Data[[#This Row],[sp_e]]=Data[[#This Row],[sp_c]],"+",IF(ISNUMBER(SEARCH(Data[[#This Row],[sp_e]],Data[[#This Row],[sp_c]])),"/","-")))</f>
        <v>+</v>
      </c>
      <c r="K54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48" spans="1:11" x14ac:dyDescent="0.25">
      <c r="A548">
        <v>543</v>
      </c>
      <c r="B548">
        <v>0</v>
      </c>
      <c r="C548" t="s">
        <v>155</v>
      </c>
      <c r="D548" t="s">
        <v>157</v>
      </c>
      <c r="E548" t="s">
        <v>13</v>
      </c>
      <c r="F548" t="s">
        <v>151</v>
      </c>
      <c r="G548" t="s">
        <v>13</v>
      </c>
      <c r="I548" s="13" t="str">
        <f>IF(Data[[#This Row],[gen_c]]="","o",IF(Data[[#This Row],[gen_e]]=Data[[#This Row],[gen_c]],"+",IF(ISNUMBER(SEARCH(Data[[#This Row],[gen_e]],Data[[#This Row],[gen_c]])),"/","-")))</f>
        <v>+</v>
      </c>
      <c r="J548" s="13" t="str">
        <f>IF(Data[[#This Row],[sp_c]]="","o",IF(Data[[#This Row],[sp_e]]=Data[[#This Row],[sp_c]],"+",IF(ISNUMBER(SEARCH(Data[[#This Row],[sp_e]],Data[[#This Row],[sp_c]])),"/","-")))</f>
        <v>o</v>
      </c>
      <c r="K54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49" spans="1:11" x14ac:dyDescent="0.25">
      <c r="A549">
        <v>561</v>
      </c>
      <c r="B549">
        <v>0</v>
      </c>
      <c r="C549" t="s">
        <v>155</v>
      </c>
      <c r="D549" t="s">
        <v>157</v>
      </c>
      <c r="E549" t="s">
        <v>13</v>
      </c>
      <c r="F549" t="s">
        <v>151</v>
      </c>
      <c r="G549" t="s">
        <v>13</v>
      </c>
      <c r="H549" t="s">
        <v>151</v>
      </c>
      <c r="I549" s="13" t="str">
        <f>IF(Data[[#This Row],[gen_c]]="","o",IF(Data[[#This Row],[gen_e]]=Data[[#This Row],[gen_c]],"+",IF(ISNUMBER(SEARCH(Data[[#This Row],[gen_e]],Data[[#This Row],[gen_c]])),"/","-")))</f>
        <v>+</v>
      </c>
      <c r="J549" s="13" t="str">
        <f>IF(Data[[#This Row],[sp_c]]="","o",IF(Data[[#This Row],[sp_e]]=Data[[#This Row],[sp_c]],"+",IF(ISNUMBER(SEARCH(Data[[#This Row],[sp_e]],Data[[#This Row],[sp_c]])),"/","-")))</f>
        <v>+</v>
      </c>
      <c r="K54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50" spans="1:11" x14ac:dyDescent="0.25">
      <c r="A550">
        <v>544</v>
      </c>
      <c r="B550">
        <v>0</v>
      </c>
      <c r="C550" t="s">
        <v>155</v>
      </c>
      <c r="D550" t="s">
        <v>157</v>
      </c>
      <c r="E550" t="s">
        <v>13</v>
      </c>
      <c r="F550" t="s">
        <v>151</v>
      </c>
      <c r="G550" t="s">
        <v>13</v>
      </c>
      <c r="H550" t="s">
        <v>151</v>
      </c>
      <c r="I550" s="13" t="str">
        <f>IF(Data[[#This Row],[gen_c]]="","o",IF(Data[[#This Row],[gen_e]]=Data[[#This Row],[gen_c]],"+",IF(ISNUMBER(SEARCH(Data[[#This Row],[gen_e]],Data[[#This Row],[gen_c]])),"/","-")))</f>
        <v>+</v>
      </c>
      <c r="J550" s="13" t="str">
        <f>IF(Data[[#This Row],[sp_c]]="","o",IF(Data[[#This Row],[sp_e]]=Data[[#This Row],[sp_c]],"+",IF(ISNUMBER(SEARCH(Data[[#This Row],[sp_e]],Data[[#This Row],[sp_c]])),"/","-")))</f>
        <v>+</v>
      </c>
      <c r="K55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51" spans="1:11" x14ac:dyDescent="0.25">
      <c r="A551">
        <v>546</v>
      </c>
      <c r="B551">
        <v>0</v>
      </c>
      <c r="C551" t="s">
        <v>155</v>
      </c>
      <c r="D551" t="s">
        <v>157</v>
      </c>
      <c r="E551" t="s">
        <v>13</v>
      </c>
      <c r="F551" t="s">
        <v>151</v>
      </c>
      <c r="G551" t="s">
        <v>13</v>
      </c>
      <c r="H551" t="s">
        <v>151</v>
      </c>
      <c r="I551" s="13" t="str">
        <f>IF(Data[[#This Row],[gen_c]]="","o",IF(Data[[#This Row],[gen_e]]=Data[[#This Row],[gen_c]],"+",IF(ISNUMBER(SEARCH(Data[[#This Row],[gen_e]],Data[[#This Row],[gen_c]])),"/","-")))</f>
        <v>+</v>
      </c>
      <c r="J551" s="13" t="str">
        <f>IF(Data[[#This Row],[sp_c]]="","o",IF(Data[[#This Row],[sp_e]]=Data[[#This Row],[sp_c]],"+",IF(ISNUMBER(SEARCH(Data[[#This Row],[sp_e]],Data[[#This Row],[sp_c]])),"/","-")))</f>
        <v>+</v>
      </c>
      <c r="K55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52" spans="1:11" x14ac:dyDescent="0.25">
      <c r="A552">
        <v>550</v>
      </c>
      <c r="B552">
        <v>0</v>
      </c>
      <c r="C552" t="s">
        <v>155</v>
      </c>
      <c r="D552" t="s">
        <v>157</v>
      </c>
      <c r="E552" t="s">
        <v>13</v>
      </c>
      <c r="F552" t="s">
        <v>151</v>
      </c>
      <c r="G552" t="s">
        <v>13</v>
      </c>
      <c r="I552" s="13" t="str">
        <f>IF(Data[[#This Row],[gen_c]]="","o",IF(Data[[#This Row],[gen_e]]=Data[[#This Row],[gen_c]],"+",IF(ISNUMBER(SEARCH(Data[[#This Row],[gen_e]],Data[[#This Row],[gen_c]])),"/","-")))</f>
        <v>+</v>
      </c>
      <c r="J552" s="13" t="str">
        <f>IF(Data[[#This Row],[sp_c]]="","o",IF(Data[[#This Row],[sp_e]]=Data[[#This Row],[sp_c]],"+",IF(ISNUMBER(SEARCH(Data[[#This Row],[sp_e]],Data[[#This Row],[sp_c]])),"/","-")))</f>
        <v>o</v>
      </c>
      <c r="K55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53" spans="1:11" x14ac:dyDescent="0.25">
      <c r="A553">
        <v>551</v>
      </c>
      <c r="B553">
        <v>0</v>
      </c>
      <c r="C553" t="s">
        <v>155</v>
      </c>
      <c r="D553" t="s">
        <v>157</v>
      </c>
      <c r="E553" t="s">
        <v>13</v>
      </c>
      <c r="F553" t="s">
        <v>151</v>
      </c>
      <c r="G553" t="s">
        <v>13</v>
      </c>
      <c r="H553" t="s">
        <v>151</v>
      </c>
      <c r="I553" s="13" t="str">
        <f>IF(Data[[#This Row],[gen_c]]="","o",IF(Data[[#This Row],[gen_e]]=Data[[#This Row],[gen_c]],"+",IF(ISNUMBER(SEARCH(Data[[#This Row],[gen_e]],Data[[#This Row],[gen_c]])),"/","-")))</f>
        <v>+</v>
      </c>
      <c r="J553" s="13" t="str">
        <f>IF(Data[[#This Row],[sp_c]]="","o",IF(Data[[#This Row],[sp_e]]=Data[[#This Row],[sp_c]],"+",IF(ISNUMBER(SEARCH(Data[[#This Row],[sp_e]],Data[[#This Row],[sp_c]])),"/","-")))</f>
        <v>+</v>
      </c>
      <c r="K55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54" spans="1:11" x14ac:dyDescent="0.25">
      <c r="A554">
        <v>554</v>
      </c>
      <c r="B554">
        <v>0</v>
      </c>
      <c r="C554" t="s">
        <v>155</v>
      </c>
      <c r="D554" t="s">
        <v>157</v>
      </c>
      <c r="E554" t="s">
        <v>13</v>
      </c>
      <c r="F554" t="s">
        <v>151</v>
      </c>
      <c r="G554" t="s">
        <v>13</v>
      </c>
      <c r="I554" s="13" t="str">
        <f>IF(Data[[#This Row],[gen_c]]="","o",IF(Data[[#This Row],[gen_e]]=Data[[#This Row],[gen_c]],"+",IF(ISNUMBER(SEARCH(Data[[#This Row],[gen_e]],Data[[#This Row],[gen_c]])),"/","-")))</f>
        <v>+</v>
      </c>
      <c r="J554" s="13" t="str">
        <f>IF(Data[[#This Row],[sp_c]]="","o",IF(Data[[#This Row],[sp_e]]=Data[[#This Row],[sp_c]],"+",IF(ISNUMBER(SEARCH(Data[[#This Row],[sp_e]],Data[[#This Row],[sp_c]])),"/","-")))</f>
        <v>o</v>
      </c>
      <c r="K55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55" spans="1:11" x14ac:dyDescent="0.25">
      <c r="A555">
        <v>537</v>
      </c>
      <c r="B555">
        <v>0</v>
      </c>
      <c r="C555" t="s">
        <v>155</v>
      </c>
      <c r="D555" t="s">
        <v>157</v>
      </c>
      <c r="E555" t="s">
        <v>13</v>
      </c>
      <c r="F555" t="s">
        <v>151</v>
      </c>
      <c r="G555" t="s">
        <v>13</v>
      </c>
      <c r="H555" t="s">
        <v>151</v>
      </c>
      <c r="I555" s="13" t="str">
        <f>IF(Data[[#This Row],[gen_c]]="","o",IF(Data[[#This Row],[gen_e]]=Data[[#This Row],[gen_c]],"+",IF(ISNUMBER(SEARCH(Data[[#This Row],[gen_e]],Data[[#This Row],[gen_c]])),"/","-")))</f>
        <v>+</v>
      </c>
      <c r="J555" s="13" t="str">
        <f>IF(Data[[#This Row],[sp_c]]="","o",IF(Data[[#This Row],[sp_e]]=Data[[#This Row],[sp_c]],"+",IF(ISNUMBER(SEARCH(Data[[#This Row],[sp_e]],Data[[#This Row],[sp_c]])),"/","-")))</f>
        <v>+</v>
      </c>
      <c r="K55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56" spans="1:11" x14ac:dyDescent="0.25">
      <c r="A556">
        <v>556</v>
      </c>
      <c r="B556">
        <v>0</v>
      </c>
      <c r="C556" t="s">
        <v>155</v>
      </c>
      <c r="D556" t="s">
        <v>157</v>
      </c>
      <c r="E556" t="s">
        <v>13</v>
      </c>
      <c r="F556" t="s">
        <v>151</v>
      </c>
      <c r="G556" t="s">
        <v>13</v>
      </c>
      <c r="H556" t="s">
        <v>151</v>
      </c>
      <c r="I556" s="13" t="str">
        <f>IF(Data[[#This Row],[gen_c]]="","o",IF(Data[[#This Row],[gen_e]]=Data[[#This Row],[gen_c]],"+",IF(ISNUMBER(SEARCH(Data[[#This Row],[gen_e]],Data[[#This Row],[gen_c]])),"/","-")))</f>
        <v>+</v>
      </c>
      <c r="J556" s="13" t="str">
        <f>IF(Data[[#This Row],[sp_c]]="","o",IF(Data[[#This Row],[sp_e]]=Data[[#This Row],[sp_c]],"+",IF(ISNUMBER(SEARCH(Data[[#This Row],[sp_e]],Data[[#This Row],[sp_c]])),"/","-")))</f>
        <v>+</v>
      </c>
      <c r="K55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57" spans="1:11" x14ac:dyDescent="0.25">
      <c r="A557">
        <v>557</v>
      </c>
      <c r="B557">
        <v>0</v>
      </c>
      <c r="C557" t="s">
        <v>155</v>
      </c>
      <c r="D557" t="s">
        <v>157</v>
      </c>
      <c r="E557" t="s">
        <v>13</v>
      </c>
      <c r="F557" t="s">
        <v>151</v>
      </c>
      <c r="G557" t="s">
        <v>13</v>
      </c>
      <c r="H557" t="s">
        <v>151</v>
      </c>
      <c r="I557" s="13" t="str">
        <f>IF(Data[[#This Row],[gen_c]]="","o",IF(Data[[#This Row],[gen_e]]=Data[[#This Row],[gen_c]],"+",IF(ISNUMBER(SEARCH(Data[[#This Row],[gen_e]],Data[[#This Row],[gen_c]])),"/","-")))</f>
        <v>+</v>
      </c>
      <c r="J557" s="13" t="str">
        <f>IF(Data[[#This Row],[sp_c]]="","o",IF(Data[[#This Row],[sp_e]]=Data[[#This Row],[sp_c]],"+",IF(ISNUMBER(SEARCH(Data[[#This Row],[sp_e]],Data[[#This Row],[sp_c]])),"/","-")))</f>
        <v>+</v>
      </c>
      <c r="K55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58" spans="1:11" x14ac:dyDescent="0.25">
      <c r="A558">
        <v>564</v>
      </c>
      <c r="B558">
        <v>0</v>
      </c>
      <c r="C558" t="s">
        <v>155</v>
      </c>
      <c r="D558" t="s">
        <v>157</v>
      </c>
      <c r="E558" t="s">
        <v>13</v>
      </c>
      <c r="F558" t="s">
        <v>151</v>
      </c>
      <c r="G558" t="s">
        <v>13</v>
      </c>
      <c r="H558" t="s">
        <v>151</v>
      </c>
      <c r="I558" s="13" t="str">
        <f>IF(Data[[#This Row],[gen_c]]="","o",IF(Data[[#This Row],[gen_e]]=Data[[#This Row],[gen_c]],"+",IF(ISNUMBER(SEARCH(Data[[#This Row],[gen_e]],Data[[#This Row],[gen_c]])),"/","-")))</f>
        <v>+</v>
      </c>
      <c r="J558" s="13" t="str">
        <f>IF(Data[[#This Row],[sp_c]]="","o",IF(Data[[#This Row],[sp_e]]=Data[[#This Row],[sp_c]],"+",IF(ISNUMBER(SEARCH(Data[[#This Row],[sp_e]],Data[[#This Row],[sp_c]])),"/","-")))</f>
        <v>+</v>
      </c>
      <c r="K55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59" spans="1:11" x14ac:dyDescent="0.25">
      <c r="A559">
        <v>539</v>
      </c>
      <c r="B559">
        <v>0</v>
      </c>
      <c r="C559" t="s">
        <v>155</v>
      </c>
      <c r="D559" t="s">
        <v>157</v>
      </c>
      <c r="E559" t="s">
        <v>13</v>
      </c>
      <c r="F559" t="s">
        <v>151</v>
      </c>
      <c r="G559" t="s">
        <v>13</v>
      </c>
      <c r="H559" t="s">
        <v>151</v>
      </c>
      <c r="I559" s="13" t="str">
        <f>IF(Data[[#This Row],[gen_c]]="","o",IF(Data[[#This Row],[gen_e]]=Data[[#This Row],[gen_c]],"+",IF(ISNUMBER(SEARCH(Data[[#This Row],[gen_e]],Data[[#This Row],[gen_c]])),"/","-")))</f>
        <v>+</v>
      </c>
      <c r="J559" s="13" t="str">
        <f>IF(Data[[#This Row],[sp_c]]="","o",IF(Data[[#This Row],[sp_e]]=Data[[#This Row],[sp_c]],"+",IF(ISNUMBER(SEARCH(Data[[#This Row],[sp_e]],Data[[#This Row],[sp_c]])),"/","-")))</f>
        <v>+</v>
      </c>
      <c r="K55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60" spans="1:11" x14ac:dyDescent="0.25">
      <c r="A560">
        <v>552</v>
      </c>
      <c r="B560">
        <v>0</v>
      </c>
      <c r="C560" t="s">
        <v>155</v>
      </c>
      <c r="D560" t="s">
        <v>157</v>
      </c>
      <c r="E560" t="s">
        <v>13</v>
      </c>
      <c r="F560" t="s">
        <v>151</v>
      </c>
      <c r="G560" t="s">
        <v>13</v>
      </c>
      <c r="I560" s="13" t="str">
        <f>IF(Data[[#This Row],[gen_c]]="","o",IF(Data[[#This Row],[gen_e]]=Data[[#This Row],[gen_c]],"+",IF(ISNUMBER(SEARCH(Data[[#This Row],[gen_e]],Data[[#This Row],[gen_c]])),"/","-")))</f>
        <v>+</v>
      </c>
      <c r="J560" s="13" t="str">
        <f>IF(Data[[#This Row],[sp_c]]="","o",IF(Data[[#This Row],[sp_e]]=Data[[#This Row],[sp_c]],"+",IF(ISNUMBER(SEARCH(Data[[#This Row],[sp_e]],Data[[#This Row],[sp_c]])),"/","-")))</f>
        <v>o</v>
      </c>
      <c r="K56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61" spans="1:11" x14ac:dyDescent="0.25">
      <c r="A561">
        <v>558</v>
      </c>
      <c r="B561">
        <v>0</v>
      </c>
      <c r="C561" t="s">
        <v>155</v>
      </c>
      <c r="D561" t="s">
        <v>157</v>
      </c>
      <c r="E561" t="s">
        <v>13</v>
      </c>
      <c r="F561" t="s">
        <v>151</v>
      </c>
      <c r="G561" t="s">
        <v>13</v>
      </c>
      <c r="H561" t="s">
        <v>151</v>
      </c>
      <c r="I561" s="13" t="str">
        <f>IF(Data[[#This Row],[gen_c]]="","o",IF(Data[[#This Row],[gen_e]]=Data[[#This Row],[gen_c]],"+",IF(ISNUMBER(SEARCH(Data[[#This Row],[gen_e]],Data[[#This Row],[gen_c]])),"/","-")))</f>
        <v>+</v>
      </c>
      <c r="J561" s="13" t="str">
        <f>IF(Data[[#This Row],[sp_c]]="","o",IF(Data[[#This Row],[sp_e]]=Data[[#This Row],[sp_c]],"+",IF(ISNUMBER(SEARCH(Data[[#This Row],[sp_e]],Data[[#This Row],[sp_c]])),"/","-")))</f>
        <v>+</v>
      </c>
      <c r="K56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62" spans="1:11" x14ac:dyDescent="0.25">
      <c r="A562">
        <v>548</v>
      </c>
      <c r="B562">
        <v>0</v>
      </c>
      <c r="C562" t="s">
        <v>155</v>
      </c>
      <c r="D562" t="s">
        <v>157</v>
      </c>
      <c r="E562" t="s">
        <v>13</v>
      </c>
      <c r="F562" t="s">
        <v>151</v>
      </c>
      <c r="G562" t="s">
        <v>13</v>
      </c>
      <c r="I562" s="13" t="str">
        <f>IF(Data[[#This Row],[gen_c]]="","o",IF(Data[[#This Row],[gen_e]]=Data[[#This Row],[gen_c]],"+",IF(ISNUMBER(SEARCH(Data[[#This Row],[gen_e]],Data[[#This Row],[gen_c]])),"/","-")))</f>
        <v>+</v>
      </c>
      <c r="J562" s="13" t="str">
        <f>IF(Data[[#This Row],[sp_c]]="","o",IF(Data[[#This Row],[sp_e]]=Data[[#This Row],[sp_c]],"+",IF(ISNUMBER(SEARCH(Data[[#This Row],[sp_e]],Data[[#This Row],[sp_c]])),"/","-")))</f>
        <v>o</v>
      </c>
      <c r="K56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63" spans="1:11" x14ac:dyDescent="0.25">
      <c r="A563">
        <v>545</v>
      </c>
      <c r="B563">
        <v>0</v>
      </c>
      <c r="C563" t="s">
        <v>155</v>
      </c>
      <c r="D563" t="s">
        <v>157</v>
      </c>
      <c r="E563" t="s">
        <v>13</v>
      </c>
      <c r="F563" t="s">
        <v>151</v>
      </c>
      <c r="G563" t="s">
        <v>13</v>
      </c>
      <c r="I563" s="13" t="str">
        <f>IF(Data[[#This Row],[gen_c]]="","o",IF(Data[[#This Row],[gen_e]]=Data[[#This Row],[gen_c]],"+",IF(ISNUMBER(SEARCH(Data[[#This Row],[gen_e]],Data[[#This Row],[gen_c]])),"/","-")))</f>
        <v>+</v>
      </c>
      <c r="J563" s="13" t="str">
        <f>IF(Data[[#This Row],[sp_c]]="","o",IF(Data[[#This Row],[sp_e]]=Data[[#This Row],[sp_c]],"+",IF(ISNUMBER(SEARCH(Data[[#This Row],[sp_e]],Data[[#This Row],[sp_c]])),"/","-")))</f>
        <v>o</v>
      </c>
      <c r="K56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64" spans="1:11" x14ac:dyDescent="0.25">
      <c r="A564">
        <v>559</v>
      </c>
      <c r="B564">
        <v>0</v>
      </c>
      <c r="C564" t="s">
        <v>155</v>
      </c>
      <c r="D564" t="s">
        <v>157</v>
      </c>
      <c r="E564" t="s">
        <v>13</v>
      </c>
      <c r="F564" t="s">
        <v>151</v>
      </c>
      <c r="G564" t="s">
        <v>13</v>
      </c>
      <c r="H564" t="s">
        <v>151</v>
      </c>
      <c r="I564" s="13" t="str">
        <f>IF(Data[[#This Row],[gen_c]]="","o",IF(Data[[#This Row],[gen_e]]=Data[[#This Row],[gen_c]],"+",IF(ISNUMBER(SEARCH(Data[[#This Row],[gen_e]],Data[[#This Row],[gen_c]])),"/","-")))</f>
        <v>+</v>
      </c>
      <c r="J564" s="13" t="str">
        <f>IF(Data[[#This Row],[sp_c]]="","o",IF(Data[[#This Row],[sp_e]]=Data[[#This Row],[sp_c]],"+",IF(ISNUMBER(SEARCH(Data[[#This Row],[sp_e]],Data[[#This Row],[sp_c]])),"/","-")))</f>
        <v>+</v>
      </c>
      <c r="K56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65" spans="1:11" x14ac:dyDescent="0.25">
      <c r="A565">
        <v>601</v>
      </c>
      <c r="B565">
        <v>1</v>
      </c>
      <c r="C565" t="s">
        <v>155</v>
      </c>
      <c r="D565" t="s">
        <v>156</v>
      </c>
      <c r="E565" t="s">
        <v>13</v>
      </c>
      <c r="F565" t="s">
        <v>151</v>
      </c>
      <c r="G565" t="s">
        <v>13</v>
      </c>
      <c r="H565" t="s">
        <v>151</v>
      </c>
      <c r="I565" s="13" t="str">
        <f>IF(Data[[#This Row],[gen_c]]="","o",IF(Data[[#This Row],[gen_e]]=Data[[#This Row],[gen_c]],"+",IF(ISNUMBER(SEARCH(Data[[#This Row],[gen_e]],Data[[#This Row],[gen_c]])),"/","-")))</f>
        <v>+</v>
      </c>
      <c r="J565" s="13" t="str">
        <f>IF(Data[[#This Row],[sp_c]]="","o",IF(Data[[#This Row],[sp_e]]=Data[[#This Row],[sp_c]],"+",IF(ISNUMBER(SEARCH(Data[[#This Row],[sp_e]],Data[[#This Row],[sp_c]])),"/","-")))</f>
        <v>+</v>
      </c>
      <c r="K56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66" spans="1:11" x14ac:dyDescent="0.25">
      <c r="A566">
        <v>603</v>
      </c>
      <c r="B566">
        <v>1</v>
      </c>
      <c r="C566" t="s">
        <v>155</v>
      </c>
      <c r="D566" t="s">
        <v>156</v>
      </c>
      <c r="E566" t="s">
        <v>13</v>
      </c>
      <c r="F566" t="s">
        <v>151</v>
      </c>
      <c r="G566" t="s">
        <v>13</v>
      </c>
      <c r="H566" t="s">
        <v>151</v>
      </c>
      <c r="I566" s="13" t="str">
        <f>IF(Data[[#This Row],[gen_c]]="","o",IF(Data[[#This Row],[gen_e]]=Data[[#This Row],[gen_c]],"+",IF(ISNUMBER(SEARCH(Data[[#This Row],[gen_e]],Data[[#This Row],[gen_c]])),"/","-")))</f>
        <v>+</v>
      </c>
      <c r="J566" s="13" t="str">
        <f>IF(Data[[#This Row],[sp_c]]="","o",IF(Data[[#This Row],[sp_e]]=Data[[#This Row],[sp_c]],"+",IF(ISNUMBER(SEARCH(Data[[#This Row],[sp_e]],Data[[#This Row],[sp_c]])),"/","-")))</f>
        <v>+</v>
      </c>
      <c r="K56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67" spans="1:11" x14ac:dyDescent="0.25">
      <c r="A567">
        <v>605</v>
      </c>
      <c r="B567">
        <v>1</v>
      </c>
      <c r="C567" t="s">
        <v>155</v>
      </c>
      <c r="D567" t="s">
        <v>156</v>
      </c>
      <c r="E567" t="s">
        <v>13</v>
      </c>
      <c r="F567" t="s">
        <v>151</v>
      </c>
      <c r="G567" t="s">
        <v>13</v>
      </c>
      <c r="H567" t="s">
        <v>151</v>
      </c>
      <c r="I567" s="13" t="str">
        <f>IF(Data[[#This Row],[gen_c]]="","o",IF(Data[[#This Row],[gen_e]]=Data[[#This Row],[gen_c]],"+",IF(ISNUMBER(SEARCH(Data[[#This Row],[gen_e]],Data[[#This Row],[gen_c]])),"/","-")))</f>
        <v>+</v>
      </c>
      <c r="J567" s="13" t="str">
        <f>IF(Data[[#This Row],[sp_c]]="","o",IF(Data[[#This Row],[sp_e]]=Data[[#This Row],[sp_c]],"+",IF(ISNUMBER(SEARCH(Data[[#This Row],[sp_e]],Data[[#This Row],[sp_c]])),"/","-")))</f>
        <v>+</v>
      </c>
      <c r="K56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68" spans="1:11" x14ac:dyDescent="0.25">
      <c r="A568">
        <v>586</v>
      </c>
      <c r="B568">
        <v>1</v>
      </c>
      <c r="C568" t="s">
        <v>155</v>
      </c>
      <c r="D568" t="s">
        <v>156</v>
      </c>
      <c r="E568" t="s">
        <v>13</v>
      </c>
      <c r="F568" t="s">
        <v>151</v>
      </c>
      <c r="G568" t="s">
        <v>13</v>
      </c>
      <c r="H568" t="s">
        <v>151</v>
      </c>
      <c r="I568" s="13" t="str">
        <f>IF(Data[[#This Row],[gen_c]]="","o",IF(Data[[#This Row],[gen_e]]=Data[[#This Row],[gen_c]],"+",IF(ISNUMBER(SEARCH(Data[[#This Row],[gen_e]],Data[[#This Row],[gen_c]])),"/","-")))</f>
        <v>+</v>
      </c>
      <c r="J568" s="13" t="str">
        <f>IF(Data[[#This Row],[sp_c]]="","o",IF(Data[[#This Row],[sp_e]]=Data[[#This Row],[sp_c]],"+",IF(ISNUMBER(SEARCH(Data[[#This Row],[sp_e]],Data[[#This Row],[sp_c]])),"/","-")))</f>
        <v>+</v>
      </c>
      <c r="K56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69" spans="1:11" x14ac:dyDescent="0.25">
      <c r="A569">
        <v>587</v>
      </c>
      <c r="B569">
        <v>1</v>
      </c>
      <c r="C569" t="s">
        <v>155</v>
      </c>
      <c r="D569" t="s">
        <v>156</v>
      </c>
      <c r="E569" t="s">
        <v>13</v>
      </c>
      <c r="F569" t="s">
        <v>151</v>
      </c>
      <c r="G569" t="s">
        <v>13</v>
      </c>
      <c r="H569" t="s">
        <v>151</v>
      </c>
      <c r="I569" s="13" t="str">
        <f>IF(Data[[#This Row],[gen_c]]="","o",IF(Data[[#This Row],[gen_e]]=Data[[#This Row],[gen_c]],"+",IF(ISNUMBER(SEARCH(Data[[#This Row],[gen_e]],Data[[#This Row],[gen_c]])),"/","-")))</f>
        <v>+</v>
      </c>
      <c r="J569" s="13" t="str">
        <f>IF(Data[[#This Row],[sp_c]]="","o",IF(Data[[#This Row],[sp_e]]=Data[[#This Row],[sp_c]],"+",IF(ISNUMBER(SEARCH(Data[[#This Row],[sp_e]],Data[[#This Row],[sp_c]])),"/","-")))</f>
        <v>+</v>
      </c>
      <c r="K56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70" spans="1:11" x14ac:dyDescent="0.25">
      <c r="A570">
        <v>588</v>
      </c>
      <c r="B570">
        <v>1</v>
      </c>
      <c r="C570" t="s">
        <v>155</v>
      </c>
      <c r="D570" t="s">
        <v>156</v>
      </c>
      <c r="E570" t="s">
        <v>13</v>
      </c>
      <c r="F570" t="s">
        <v>151</v>
      </c>
      <c r="G570" t="s">
        <v>13</v>
      </c>
      <c r="H570" t="s">
        <v>151</v>
      </c>
      <c r="I570" s="13" t="str">
        <f>IF(Data[[#This Row],[gen_c]]="","o",IF(Data[[#This Row],[gen_e]]=Data[[#This Row],[gen_c]],"+",IF(ISNUMBER(SEARCH(Data[[#This Row],[gen_e]],Data[[#This Row],[gen_c]])),"/","-")))</f>
        <v>+</v>
      </c>
      <c r="J570" s="13" t="str">
        <f>IF(Data[[#This Row],[sp_c]]="","o",IF(Data[[#This Row],[sp_e]]=Data[[#This Row],[sp_c]],"+",IF(ISNUMBER(SEARCH(Data[[#This Row],[sp_e]],Data[[#This Row],[sp_c]])),"/","-")))</f>
        <v>+</v>
      </c>
      <c r="K57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71" spans="1:11" x14ac:dyDescent="0.25">
      <c r="A571">
        <v>589</v>
      </c>
      <c r="B571">
        <v>1</v>
      </c>
      <c r="C571" t="s">
        <v>155</v>
      </c>
      <c r="D571" t="s">
        <v>156</v>
      </c>
      <c r="E571" t="s">
        <v>13</v>
      </c>
      <c r="F571" t="s">
        <v>151</v>
      </c>
      <c r="G571" t="s">
        <v>13</v>
      </c>
      <c r="H571" t="s">
        <v>151</v>
      </c>
      <c r="I571" s="13" t="str">
        <f>IF(Data[[#This Row],[gen_c]]="","o",IF(Data[[#This Row],[gen_e]]=Data[[#This Row],[gen_c]],"+",IF(ISNUMBER(SEARCH(Data[[#This Row],[gen_e]],Data[[#This Row],[gen_c]])),"/","-")))</f>
        <v>+</v>
      </c>
      <c r="J571" s="13" t="str">
        <f>IF(Data[[#This Row],[sp_c]]="","o",IF(Data[[#This Row],[sp_e]]=Data[[#This Row],[sp_c]],"+",IF(ISNUMBER(SEARCH(Data[[#This Row],[sp_e]],Data[[#This Row],[sp_c]])),"/","-")))</f>
        <v>+</v>
      </c>
      <c r="K57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72" spans="1:11" x14ac:dyDescent="0.25">
      <c r="A572">
        <v>592</v>
      </c>
      <c r="B572">
        <v>1</v>
      </c>
      <c r="C572" t="s">
        <v>155</v>
      </c>
      <c r="D572" t="s">
        <v>156</v>
      </c>
      <c r="E572" t="s">
        <v>13</v>
      </c>
      <c r="F572" t="s">
        <v>151</v>
      </c>
      <c r="G572" t="s">
        <v>13</v>
      </c>
      <c r="I572" s="13" t="str">
        <f>IF(Data[[#This Row],[gen_c]]="","o",IF(Data[[#This Row],[gen_e]]=Data[[#This Row],[gen_c]],"+",IF(ISNUMBER(SEARCH(Data[[#This Row],[gen_e]],Data[[#This Row],[gen_c]])),"/","-")))</f>
        <v>+</v>
      </c>
      <c r="J572" s="13" t="str">
        <f>IF(Data[[#This Row],[sp_c]]="","o",IF(Data[[#This Row],[sp_e]]=Data[[#This Row],[sp_c]],"+",IF(ISNUMBER(SEARCH(Data[[#This Row],[sp_e]],Data[[#This Row],[sp_c]])),"/","-")))</f>
        <v>o</v>
      </c>
      <c r="K57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73" spans="1:11" x14ac:dyDescent="0.25">
      <c r="A573">
        <v>593</v>
      </c>
      <c r="B573">
        <v>1</v>
      </c>
      <c r="C573" t="s">
        <v>155</v>
      </c>
      <c r="D573" t="s">
        <v>156</v>
      </c>
      <c r="E573" t="s">
        <v>13</v>
      </c>
      <c r="F573" t="s">
        <v>151</v>
      </c>
      <c r="G573" t="s">
        <v>13</v>
      </c>
      <c r="H573" t="s">
        <v>151</v>
      </c>
      <c r="I573" s="13" t="str">
        <f>IF(Data[[#This Row],[gen_c]]="","o",IF(Data[[#This Row],[gen_e]]=Data[[#This Row],[gen_c]],"+",IF(ISNUMBER(SEARCH(Data[[#This Row],[gen_e]],Data[[#This Row],[gen_c]])),"/","-")))</f>
        <v>+</v>
      </c>
      <c r="J573" s="13" t="str">
        <f>IF(Data[[#This Row],[sp_c]]="","o",IF(Data[[#This Row],[sp_e]]=Data[[#This Row],[sp_c]],"+",IF(ISNUMBER(SEARCH(Data[[#This Row],[sp_e]],Data[[#This Row],[sp_c]])),"/","-")))</f>
        <v>+</v>
      </c>
      <c r="K57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74" spans="1:11" x14ac:dyDescent="0.25">
      <c r="A574">
        <v>594</v>
      </c>
      <c r="B574">
        <v>1</v>
      </c>
      <c r="C574" t="s">
        <v>155</v>
      </c>
      <c r="D574" t="s">
        <v>156</v>
      </c>
      <c r="E574" t="s">
        <v>13</v>
      </c>
      <c r="F574" t="s">
        <v>151</v>
      </c>
      <c r="G574" t="s">
        <v>13</v>
      </c>
      <c r="H574" t="s">
        <v>151</v>
      </c>
      <c r="I574" s="13" t="str">
        <f>IF(Data[[#This Row],[gen_c]]="","o",IF(Data[[#This Row],[gen_e]]=Data[[#This Row],[gen_c]],"+",IF(ISNUMBER(SEARCH(Data[[#This Row],[gen_e]],Data[[#This Row],[gen_c]])),"/","-")))</f>
        <v>+</v>
      </c>
      <c r="J574" s="13" t="str">
        <f>IF(Data[[#This Row],[sp_c]]="","o",IF(Data[[#This Row],[sp_e]]=Data[[#This Row],[sp_c]],"+",IF(ISNUMBER(SEARCH(Data[[#This Row],[sp_e]],Data[[#This Row],[sp_c]])),"/","-")))</f>
        <v>+</v>
      </c>
      <c r="K57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75" spans="1:11" x14ac:dyDescent="0.25">
      <c r="A575">
        <v>595</v>
      </c>
      <c r="B575">
        <v>1</v>
      </c>
      <c r="C575" t="s">
        <v>155</v>
      </c>
      <c r="D575" t="s">
        <v>156</v>
      </c>
      <c r="E575" t="s">
        <v>13</v>
      </c>
      <c r="F575" t="s">
        <v>151</v>
      </c>
      <c r="G575" t="s">
        <v>13</v>
      </c>
      <c r="H575" t="s">
        <v>151</v>
      </c>
      <c r="I575" s="13" t="str">
        <f>IF(Data[[#This Row],[gen_c]]="","o",IF(Data[[#This Row],[gen_e]]=Data[[#This Row],[gen_c]],"+",IF(ISNUMBER(SEARCH(Data[[#This Row],[gen_e]],Data[[#This Row],[gen_c]])),"/","-")))</f>
        <v>+</v>
      </c>
      <c r="J575" s="13" t="str">
        <f>IF(Data[[#This Row],[sp_c]]="","o",IF(Data[[#This Row],[sp_e]]=Data[[#This Row],[sp_c]],"+",IF(ISNUMBER(SEARCH(Data[[#This Row],[sp_e]],Data[[#This Row],[sp_c]])),"/","-")))</f>
        <v>+</v>
      </c>
      <c r="K57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76" spans="1:11" x14ac:dyDescent="0.25">
      <c r="A576">
        <v>596</v>
      </c>
      <c r="B576">
        <v>1</v>
      </c>
      <c r="C576" t="s">
        <v>155</v>
      </c>
      <c r="D576" t="s">
        <v>156</v>
      </c>
      <c r="E576" t="s">
        <v>13</v>
      </c>
      <c r="F576" t="s">
        <v>151</v>
      </c>
      <c r="G576" t="s">
        <v>13</v>
      </c>
      <c r="H576" t="s">
        <v>151</v>
      </c>
      <c r="I576" s="13" t="str">
        <f>IF(Data[[#This Row],[gen_c]]="","o",IF(Data[[#This Row],[gen_e]]=Data[[#This Row],[gen_c]],"+",IF(ISNUMBER(SEARCH(Data[[#This Row],[gen_e]],Data[[#This Row],[gen_c]])),"/","-")))</f>
        <v>+</v>
      </c>
      <c r="J576" s="13" t="str">
        <f>IF(Data[[#This Row],[sp_c]]="","o",IF(Data[[#This Row],[sp_e]]=Data[[#This Row],[sp_c]],"+",IF(ISNUMBER(SEARCH(Data[[#This Row],[sp_e]],Data[[#This Row],[sp_c]])),"/","-")))</f>
        <v>+</v>
      </c>
      <c r="K57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77" spans="1:11" x14ac:dyDescent="0.25">
      <c r="A577">
        <v>598</v>
      </c>
      <c r="B577">
        <v>1</v>
      </c>
      <c r="C577" t="s">
        <v>155</v>
      </c>
      <c r="D577" t="s">
        <v>156</v>
      </c>
      <c r="E577" t="s">
        <v>13</v>
      </c>
      <c r="F577" t="s">
        <v>151</v>
      </c>
      <c r="G577" t="s">
        <v>13</v>
      </c>
      <c r="H577" t="s">
        <v>151</v>
      </c>
      <c r="I577" s="13" t="str">
        <f>IF(Data[[#This Row],[gen_c]]="","o",IF(Data[[#This Row],[gen_e]]=Data[[#This Row],[gen_c]],"+",IF(ISNUMBER(SEARCH(Data[[#This Row],[gen_e]],Data[[#This Row],[gen_c]])),"/","-")))</f>
        <v>+</v>
      </c>
      <c r="J577" s="13" t="str">
        <f>IF(Data[[#This Row],[sp_c]]="","o",IF(Data[[#This Row],[sp_e]]=Data[[#This Row],[sp_c]],"+",IF(ISNUMBER(SEARCH(Data[[#This Row],[sp_e]],Data[[#This Row],[sp_c]])),"/","-")))</f>
        <v>+</v>
      </c>
      <c r="K57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78" spans="1:11" x14ac:dyDescent="0.25">
      <c r="A578">
        <v>599</v>
      </c>
      <c r="B578">
        <v>1</v>
      </c>
      <c r="C578" t="s">
        <v>155</v>
      </c>
      <c r="D578" t="s">
        <v>156</v>
      </c>
      <c r="E578" t="s">
        <v>13</v>
      </c>
      <c r="F578" t="s">
        <v>151</v>
      </c>
      <c r="G578" t="s">
        <v>13</v>
      </c>
      <c r="H578" t="s">
        <v>151</v>
      </c>
      <c r="I578" s="13" t="str">
        <f>IF(Data[[#This Row],[gen_c]]="","o",IF(Data[[#This Row],[gen_e]]=Data[[#This Row],[gen_c]],"+",IF(ISNUMBER(SEARCH(Data[[#This Row],[gen_e]],Data[[#This Row],[gen_c]])),"/","-")))</f>
        <v>+</v>
      </c>
      <c r="J578" s="13" t="str">
        <f>IF(Data[[#This Row],[sp_c]]="","o",IF(Data[[#This Row],[sp_e]]=Data[[#This Row],[sp_c]],"+",IF(ISNUMBER(SEARCH(Data[[#This Row],[sp_e]],Data[[#This Row],[sp_c]])),"/","-")))</f>
        <v>+</v>
      </c>
      <c r="K57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79" spans="1:11" x14ac:dyDescent="0.25">
      <c r="A579">
        <v>585</v>
      </c>
      <c r="B579">
        <v>1</v>
      </c>
      <c r="C579" t="s">
        <v>155</v>
      </c>
      <c r="D579" t="s">
        <v>156</v>
      </c>
      <c r="E579" t="s">
        <v>13</v>
      </c>
      <c r="F579" t="s">
        <v>151</v>
      </c>
      <c r="G579" t="s">
        <v>13</v>
      </c>
      <c r="H579" t="s">
        <v>151</v>
      </c>
      <c r="I579" s="13" t="str">
        <f>IF(Data[[#This Row],[gen_c]]="","o",IF(Data[[#This Row],[gen_e]]=Data[[#This Row],[gen_c]],"+",IF(ISNUMBER(SEARCH(Data[[#This Row],[gen_e]],Data[[#This Row],[gen_c]])),"/","-")))</f>
        <v>+</v>
      </c>
      <c r="J579" s="13" t="str">
        <f>IF(Data[[#This Row],[sp_c]]="","o",IF(Data[[#This Row],[sp_e]]=Data[[#This Row],[sp_c]],"+",IF(ISNUMBER(SEARCH(Data[[#This Row],[sp_e]],Data[[#This Row],[sp_c]])),"/","-")))</f>
        <v>+</v>
      </c>
      <c r="K57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0" spans="1:11" x14ac:dyDescent="0.25">
      <c r="A580">
        <v>579</v>
      </c>
      <c r="B580">
        <v>1</v>
      </c>
      <c r="C580" t="s">
        <v>155</v>
      </c>
      <c r="D580" t="s">
        <v>156</v>
      </c>
      <c r="E580" t="s">
        <v>13</v>
      </c>
      <c r="F580" t="s">
        <v>151</v>
      </c>
      <c r="G580" t="s">
        <v>13</v>
      </c>
      <c r="H580" t="s">
        <v>151</v>
      </c>
      <c r="I580" s="13" t="str">
        <f>IF(Data[[#This Row],[gen_c]]="","o",IF(Data[[#This Row],[gen_e]]=Data[[#This Row],[gen_c]],"+",IF(ISNUMBER(SEARCH(Data[[#This Row],[gen_e]],Data[[#This Row],[gen_c]])),"/","-")))</f>
        <v>+</v>
      </c>
      <c r="J580" s="13" t="str">
        <f>IF(Data[[#This Row],[sp_c]]="","o",IF(Data[[#This Row],[sp_e]]=Data[[#This Row],[sp_c]],"+",IF(ISNUMBER(SEARCH(Data[[#This Row],[sp_e]],Data[[#This Row],[sp_c]])),"/","-")))</f>
        <v>+</v>
      </c>
      <c r="K58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1" spans="1:11" x14ac:dyDescent="0.25">
      <c r="A581">
        <v>606</v>
      </c>
      <c r="B581">
        <v>1</v>
      </c>
      <c r="C581" t="s">
        <v>155</v>
      </c>
      <c r="D581" t="s">
        <v>156</v>
      </c>
      <c r="E581" t="s">
        <v>13</v>
      </c>
      <c r="F581" t="s">
        <v>151</v>
      </c>
      <c r="G581" t="s">
        <v>13</v>
      </c>
      <c r="H581" t="s">
        <v>151</v>
      </c>
      <c r="I581" s="13" t="str">
        <f>IF(Data[[#This Row],[gen_c]]="","o",IF(Data[[#This Row],[gen_e]]=Data[[#This Row],[gen_c]],"+",IF(ISNUMBER(SEARCH(Data[[#This Row],[gen_e]],Data[[#This Row],[gen_c]])),"/","-")))</f>
        <v>+</v>
      </c>
      <c r="J581" s="13" t="str">
        <f>IF(Data[[#This Row],[sp_c]]="","o",IF(Data[[#This Row],[sp_e]]=Data[[#This Row],[sp_c]],"+",IF(ISNUMBER(SEARCH(Data[[#This Row],[sp_e]],Data[[#This Row],[sp_c]])),"/","-")))</f>
        <v>+</v>
      </c>
      <c r="K58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2" spans="1:11" x14ac:dyDescent="0.25">
      <c r="A582">
        <v>609</v>
      </c>
      <c r="B582">
        <v>1</v>
      </c>
      <c r="C582" t="s">
        <v>155</v>
      </c>
      <c r="D582" t="s">
        <v>156</v>
      </c>
      <c r="E582" t="s">
        <v>13</v>
      </c>
      <c r="F582" t="s">
        <v>151</v>
      </c>
      <c r="G582" t="s">
        <v>13</v>
      </c>
      <c r="H582" t="s">
        <v>151</v>
      </c>
      <c r="I582" s="13" t="str">
        <f>IF(Data[[#This Row],[gen_c]]="","o",IF(Data[[#This Row],[gen_e]]=Data[[#This Row],[gen_c]],"+",IF(ISNUMBER(SEARCH(Data[[#This Row],[gen_e]],Data[[#This Row],[gen_c]])),"/","-")))</f>
        <v>+</v>
      </c>
      <c r="J582" s="13" t="str">
        <f>IF(Data[[#This Row],[sp_c]]="","o",IF(Data[[#This Row],[sp_e]]=Data[[#This Row],[sp_c]],"+",IF(ISNUMBER(SEARCH(Data[[#This Row],[sp_e]],Data[[#This Row],[sp_c]])),"/","-")))</f>
        <v>+</v>
      </c>
      <c r="K58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3" spans="1:11" x14ac:dyDescent="0.25">
      <c r="A583">
        <v>608</v>
      </c>
      <c r="B583">
        <v>1</v>
      </c>
      <c r="C583" t="s">
        <v>155</v>
      </c>
      <c r="D583" t="s">
        <v>156</v>
      </c>
      <c r="E583" t="s">
        <v>13</v>
      </c>
      <c r="F583" t="s">
        <v>151</v>
      </c>
      <c r="G583" t="s">
        <v>13</v>
      </c>
      <c r="H583" t="s">
        <v>151</v>
      </c>
      <c r="I583" s="13" t="str">
        <f>IF(Data[[#This Row],[gen_c]]="","o",IF(Data[[#This Row],[gen_e]]=Data[[#This Row],[gen_c]],"+",IF(ISNUMBER(SEARCH(Data[[#This Row],[gen_e]],Data[[#This Row],[gen_c]])),"/","-")))</f>
        <v>+</v>
      </c>
      <c r="J583" s="13" t="str">
        <f>IF(Data[[#This Row],[sp_c]]="","o",IF(Data[[#This Row],[sp_e]]=Data[[#This Row],[sp_c]],"+",IF(ISNUMBER(SEARCH(Data[[#This Row],[sp_e]],Data[[#This Row],[sp_c]])),"/","-")))</f>
        <v>+</v>
      </c>
      <c r="K58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4" spans="1:11" x14ac:dyDescent="0.25">
      <c r="A584">
        <v>591</v>
      </c>
      <c r="B584">
        <v>1</v>
      </c>
      <c r="C584" t="s">
        <v>155</v>
      </c>
      <c r="D584" t="s">
        <v>156</v>
      </c>
      <c r="E584" t="s">
        <v>13</v>
      </c>
      <c r="F584" t="s">
        <v>151</v>
      </c>
      <c r="G584" t="s">
        <v>13</v>
      </c>
      <c r="H584" t="s">
        <v>151</v>
      </c>
      <c r="I584" s="13" t="str">
        <f>IF(Data[[#This Row],[gen_c]]="","o",IF(Data[[#This Row],[gen_e]]=Data[[#This Row],[gen_c]],"+",IF(ISNUMBER(SEARCH(Data[[#This Row],[gen_e]],Data[[#This Row],[gen_c]])),"/","-")))</f>
        <v>+</v>
      </c>
      <c r="J584" s="13" t="str">
        <f>IF(Data[[#This Row],[sp_c]]="","o",IF(Data[[#This Row],[sp_e]]=Data[[#This Row],[sp_c]],"+",IF(ISNUMBER(SEARCH(Data[[#This Row],[sp_e]],Data[[#This Row],[sp_c]])),"/","-")))</f>
        <v>+</v>
      </c>
      <c r="K58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5" spans="1:11" x14ac:dyDescent="0.25">
      <c r="A585">
        <v>597</v>
      </c>
      <c r="B585">
        <v>1</v>
      </c>
      <c r="C585" t="s">
        <v>155</v>
      </c>
      <c r="D585" t="s">
        <v>156</v>
      </c>
      <c r="E585" t="s">
        <v>13</v>
      </c>
      <c r="F585" t="s">
        <v>151</v>
      </c>
      <c r="G585" t="s">
        <v>13</v>
      </c>
      <c r="H585" t="s">
        <v>151</v>
      </c>
      <c r="I585" s="13" t="str">
        <f>IF(Data[[#This Row],[gen_c]]="","o",IF(Data[[#This Row],[gen_e]]=Data[[#This Row],[gen_c]],"+",IF(ISNUMBER(SEARCH(Data[[#This Row],[gen_e]],Data[[#This Row],[gen_c]])),"/","-")))</f>
        <v>+</v>
      </c>
      <c r="J585" s="13" t="str">
        <f>IF(Data[[#This Row],[sp_c]]="","o",IF(Data[[#This Row],[sp_e]]=Data[[#This Row],[sp_c]],"+",IF(ISNUMBER(SEARCH(Data[[#This Row],[sp_e]],Data[[#This Row],[sp_c]])),"/","-")))</f>
        <v>+</v>
      </c>
      <c r="K58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6" spans="1:11" x14ac:dyDescent="0.25">
      <c r="A586">
        <v>572</v>
      </c>
      <c r="B586">
        <v>1</v>
      </c>
      <c r="C586" t="s">
        <v>155</v>
      </c>
      <c r="D586" t="s">
        <v>156</v>
      </c>
      <c r="E586" t="s">
        <v>13</v>
      </c>
      <c r="F586" t="s">
        <v>151</v>
      </c>
      <c r="G586" t="s">
        <v>13</v>
      </c>
      <c r="H586" t="s">
        <v>151</v>
      </c>
      <c r="I586" s="13" t="str">
        <f>IF(Data[[#This Row],[gen_c]]="","o",IF(Data[[#This Row],[gen_e]]=Data[[#This Row],[gen_c]],"+",IF(ISNUMBER(SEARCH(Data[[#This Row],[gen_e]],Data[[#This Row],[gen_c]])),"/","-")))</f>
        <v>+</v>
      </c>
      <c r="J586" s="13" t="str">
        <f>IF(Data[[#This Row],[sp_c]]="","o",IF(Data[[#This Row],[sp_e]]=Data[[#This Row],[sp_c]],"+",IF(ISNUMBER(SEARCH(Data[[#This Row],[sp_e]],Data[[#This Row],[sp_c]])),"/","-")))</f>
        <v>+</v>
      </c>
      <c r="K58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7" spans="1:11" x14ac:dyDescent="0.25">
      <c r="A587">
        <v>573</v>
      </c>
      <c r="B587">
        <v>1</v>
      </c>
      <c r="C587" t="s">
        <v>155</v>
      </c>
      <c r="D587" t="s">
        <v>156</v>
      </c>
      <c r="E587" t="s">
        <v>13</v>
      </c>
      <c r="F587" t="s">
        <v>151</v>
      </c>
      <c r="G587" t="s">
        <v>13</v>
      </c>
      <c r="H587" t="s">
        <v>151</v>
      </c>
      <c r="I587" s="13" t="str">
        <f>IF(Data[[#This Row],[gen_c]]="","o",IF(Data[[#This Row],[gen_e]]=Data[[#This Row],[gen_c]],"+",IF(ISNUMBER(SEARCH(Data[[#This Row],[gen_e]],Data[[#This Row],[gen_c]])),"/","-")))</f>
        <v>+</v>
      </c>
      <c r="J587" s="13" t="str">
        <f>IF(Data[[#This Row],[sp_c]]="","o",IF(Data[[#This Row],[sp_e]]=Data[[#This Row],[sp_c]],"+",IF(ISNUMBER(SEARCH(Data[[#This Row],[sp_e]],Data[[#This Row],[sp_c]])),"/","-")))</f>
        <v>+</v>
      </c>
      <c r="K58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8" spans="1:11" x14ac:dyDescent="0.25">
      <c r="A588">
        <v>607</v>
      </c>
      <c r="B588">
        <v>1</v>
      </c>
      <c r="C588" t="s">
        <v>155</v>
      </c>
      <c r="D588" t="s">
        <v>156</v>
      </c>
      <c r="E588" t="s">
        <v>13</v>
      </c>
      <c r="F588" t="s">
        <v>151</v>
      </c>
      <c r="G588" t="s">
        <v>13</v>
      </c>
      <c r="H588" t="s">
        <v>151</v>
      </c>
      <c r="I588" s="13" t="str">
        <f>IF(Data[[#This Row],[gen_c]]="","o",IF(Data[[#This Row],[gen_e]]=Data[[#This Row],[gen_c]],"+",IF(ISNUMBER(SEARCH(Data[[#This Row],[gen_e]],Data[[#This Row],[gen_c]])),"/","-")))</f>
        <v>+</v>
      </c>
      <c r="J588" s="13" t="str">
        <f>IF(Data[[#This Row],[sp_c]]="","o",IF(Data[[#This Row],[sp_e]]=Data[[#This Row],[sp_c]],"+",IF(ISNUMBER(SEARCH(Data[[#This Row],[sp_e]],Data[[#This Row],[sp_c]])),"/","-")))</f>
        <v>+</v>
      </c>
      <c r="K58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89" spans="1:11" x14ac:dyDescent="0.25">
      <c r="A589">
        <v>581</v>
      </c>
      <c r="B589">
        <v>1</v>
      </c>
      <c r="C589" t="s">
        <v>155</v>
      </c>
      <c r="D589" t="s">
        <v>156</v>
      </c>
      <c r="E589" t="s">
        <v>13</v>
      </c>
      <c r="F589" t="s">
        <v>151</v>
      </c>
      <c r="G589" t="s">
        <v>13</v>
      </c>
      <c r="H589" t="s">
        <v>151</v>
      </c>
      <c r="I589" s="13" t="str">
        <f>IF(Data[[#This Row],[gen_c]]="","o",IF(Data[[#This Row],[gen_e]]=Data[[#This Row],[gen_c]],"+",IF(ISNUMBER(SEARCH(Data[[#This Row],[gen_e]],Data[[#This Row],[gen_c]])),"/","-")))</f>
        <v>+</v>
      </c>
      <c r="J589" s="13" t="str">
        <f>IF(Data[[#This Row],[sp_c]]="","o",IF(Data[[#This Row],[sp_e]]=Data[[#This Row],[sp_c]],"+",IF(ISNUMBER(SEARCH(Data[[#This Row],[sp_e]],Data[[#This Row],[sp_c]])),"/","-")))</f>
        <v>+</v>
      </c>
      <c r="K58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90" spans="1:11" x14ac:dyDescent="0.25">
      <c r="A590">
        <v>582</v>
      </c>
      <c r="B590">
        <v>1</v>
      </c>
      <c r="C590" t="s">
        <v>155</v>
      </c>
      <c r="D590" t="s">
        <v>156</v>
      </c>
      <c r="E590" t="s">
        <v>13</v>
      </c>
      <c r="F590" t="s">
        <v>151</v>
      </c>
      <c r="G590" t="s">
        <v>13</v>
      </c>
      <c r="H590" t="s">
        <v>151</v>
      </c>
      <c r="I590" s="13" t="str">
        <f>IF(Data[[#This Row],[gen_c]]="","o",IF(Data[[#This Row],[gen_e]]=Data[[#This Row],[gen_c]],"+",IF(ISNUMBER(SEARCH(Data[[#This Row],[gen_e]],Data[[#This Row],[gen_c]])),"/","-")))</f>
        <v>+</v>
      </c>
      <c r="J590" s="13" t="str">
        <f>IF(Data[[#This Row],[sp_c]]="","o",IF(Data[[#This Row],[sp_e]]=Data[[#This Row],[sp_c]],"+",IF(ISNUMBER(SEARCH(Data[[#This Row],[sp_e]],Data[[#This Row],[sp_c]])),"/","-")))</f>
        <v>+</v>
      </c>
      <c r="K59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91" spans="1:11" x14ac:dyDescent="0.25">
      <c r="A591">
        <v>583</v>
      </c>
      <c r="B591">
        <v>1</v>
      </c>
      <c r="C591" t="s">
        <v>155</v>
      </c>
      <c r="D591" t="s">
        <v>156</v>
      </c>
      <c r="E591" t="s">
        <v>13</v>
      </c>
      <c r="F591" t="s">
        <v>151</v>
      </c>
      <c r="G591" t="s">
        <v>13</v>
      </c>
      <c r="I591" s="13" t="str">
        <f>IF(Data[[#This Row],[gen_c]]="","o",IF(Data[[#This Row],[gen_e]]=Data[[#This Row],[gen_c]],"+",IF(ISNUMBER(SEARCH(Data[[#This Row],[gen_e]],Data[[#This Row],[gen_c]])),"/","-")))</f>
        <v>+</v>
      </c>
      <c r="J591" s="13" t="str">
        <f>IF(Data[[#This Row],[sp_c]]="","o",IF(Data[[#This Row],[sp_e]]=Data[[#This Row],[sp_c]],"+",IF(ISNUMBER(SEARCH(Data[[#This Row],[sp_e]],Data[[#This Row],[sp_c]])),"/","-")))</f>
        <v>o</v>
      </c>
      <c r="K59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592" spans="1:11" x14ac:dyDescent="0.25">
      <c r="A592">
        <v>584</v>
      </c>
      <c r="B592">
        <v>1</v>
      </c>
      <c r="C592" t="s">
        <v>155</v>
      </c>
      <c r="D592" t="s">
        <v>156</v>
      </c>
      <c r="E592" t="s">
        <v>13</v>
      </c>
      <c r="F592" t="s">
        <v>151</v>
      </c>
      <c r="G592" t="s">
        <v>13</v>
      </c>
      <c r="H592" t="s">
        <v>151</v>
      </c>
      <c r="I592" s="13" t="str">
        <f>IF(Data[[#This Row],[gen_c]]="","o",IF(Data[[#This Row],[gen_e]]=Data[[#This Row],[gen_c]],"+",IF(ISNUMBER(SEARCH(Data[[#This Row],[gen_e]],Data[[#This Row],[gen_c]])),"/","-")))</f>
        <v>+</v>
      </c>
      <c r="J592" s="13" t="str">
        <f>IF(Data[[#This Row],[sp_c]]="","o",IF(Data[[#This Row],[sp_e]]=Data[[#This Row],[sp_c]],"+",IF(ISNUMBER(SEARCH(Data[[#This Row],[sp_e]],Data[[#This Row],[sp_c]])),"/","-")))</f>
        <v>+</v>
      </c>
      <c r="K59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93" spans="1:11" x14ac:dyDescent="0.25">
      <c r="A593">
        <v>578</v>
      </c>
      <c r="B593">
        <v>1</v>
      </c>
      <c r="C593" t="s">
        <v>155</v>
      </c>
      <c r="D593" t="s">
        <v>156</v>
      </c>
      <c r="E593" t="s">
        <v>13</v>
      </c>
      <c r="F593" t="s">
        <v>151</v>
      </c>
      <c r="G593" t="s">
        <v>13</v>
      </c>
      <c r="H593" t="s">
        <v>151</v>
      </c>
      <c r="I593" s="13" t="str">
        <f>IF(Data[[#This Row],[gen_c]]="","o",IF(Data[[#This Row],[gen_e]]=Data[[#This Row],[gen_c]],"+",IF(ISNUMBER(SEARCH(Data[[#This Row],[gen_e]],Data[[#This Row],[gen_c]])),"/","-")))</f>
        <v>+</v>
      </c>
      <c r="J593" s="13" t="str">
        <f>IF(Data[[#This Row],[sp_c]]="","o",IF(Data[[#This Row],[sp_e]]=Data[[#This Row],[sp_c]],"+",IF(ISNUMBER(SEARCH(Data[[#This Row],[sp_e]],Data[[#This Row],[sp_c]])),"/","-")))</f>
        <v>+</v>
      </c>
      <c r="K59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94" spans="1:11" x14ac:dyDescent="0.25">
      <c r="A594">
        <v>577</v>
      </c>
      <c r="B594">
        <v>1</v>
      </c>
      <c r="C594" t="s">
        <v>155</v>
      </c>
      <c r="D594" t="s">
        <v>156</v>
      </c>
      <c r="E594" t="s">
        <v>13</v>
      </c>
      <c r="F594" t="s">
        <v>151</v>
      </c>
      <c r="G594" t="s">
        <v>13</v>
      </c>
      <c r="H594" t="s">
        <v>151</v>
      </c>
      <c r="I594" s="13" t="str">
        <f>IF(Data[[#This Row],[gen_c]]="","o",IF(Data[[#This Row],[gen_e]]=Data[[#This Row],[gen_c]],"+",IF(ISNUMBER(SEARCH(Data[[#This Row],[gen_e]],Data[[#This Row],[gen_c]])),"/","-")))</f>
        <v>+</v>
      </c>
      <c r="J594" s="13" t="str">
        <f>IF(Data[[#This Row],[sp_c]]="","o",IF(Data[[#This Row],[sp_e]]=Data[[#This Row],[sp_c]],"+",IF(ISNUMBER(SEARCH(Data[[#This Row],[sp_e]],Data[[#This Row],[sp_c]])),"/","-")))</f>
        <v>+</v>
      </c>
      <c r="K59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95" spans="1:11" x14ac:dyDescent="0.25">
      <c r="A595">
        <v>576</v>
      </c>
      <c r="B595">
        <v>1</v>
      </c>
      <c r="C595" t="s">
        <v>155</v>
      </c>
      <c r="D595" t="s">
        <v>156</v>
      </c>
      <c r="E595" t="s">
        <v>13</v>
      </c>
      <c r="F595" t="s">
        <v>151</v>
      </c>
      <c r="G595" t="s">
        <v>13</v>
      </c>
      <c r="H595" t="s">
        <v>151</v>
      </c>
      <c r="I595" s="13" t="str">
        <f>IF(Data[[#This Row],[gen_c]]="","o",IF(Data[[#This Row],[gen_e]]=Data[[#This Row],[gen_c]],"+",IF(ISNUMBER(SEARCH(Data[[#This Row],[gen_e]],Data[[#This Row],[gen_c]])),"/","-")))</f>
        <v>+</v>
      </c>
      <c r="J595" s="13" t="str">
        <f>IF(Data[[#This Row],[sp_c]]="","o",IF(Data[[#This Row],[sp_e]]=Data[[#This Row],[sp_c]],"+",IF(ISNUMBER(SEARCH(Data[[#This Row],[sp_e]],Data[[#This Row],[sp_c]])),"/","-")))</f>
        <v>+</v>
      </c>
      <c r="K59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596" spans="1:11" x14ac:dyDescent="0.25">
      <c r="A596">
        <v>600</v>
      </c>
      <c r="B596">
        <v>1</v>
      </c>
      <c r="C596" t="s">
        <v>155</v>
      </c>
      <c r="D596" t="s">
        <v>156</v>
      </c>
      <c r="E596" t="s">
        <v>13</v>
      </c>
      <c r="F596" t="s">
        <v>151</v>
      </c>
      <c r="G596" t="s">
        <v>11</v>
      </c>
      <c r="H596" t="s">
        <v>151</v>
      </c>
      <c r="I596" s="13" t="str">
        <f>IF(Data[[#This Row],[gen_c]]="","o",IF(Data[[#This Row],[gen_e]]=Data[[#This Row],[gen_c]],"+",IF(ISNUMBER(SEARCH(Data[[#This Row],[gen_e]],Data[[#This Row],[gen_c]])),"/","-")))</f>
        <v>-</v>
      </c>
      <c r="J596" s="13" t="str">
        <f>IF(Data[[#This Row],[sp_c]]="","o",IF(Data[[#This Row],[sp_e]]=Data[[#This Row],[sp_c]],"+",IF(ISNUMBER(SEARCH(Data[[#This Row],[sp_e]],Data[[#This Row],[sp_c]])),"/","-")))</f>
        <v>+</v>
      </c>
      <c r="K59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597" spans="1:11" x14ac:dyDescent="0.25">
      <c r="A597">
        <v>540</v>
      </c>
      <c r="B597">
        <v>0</v>
      </c>
      <c r="C597" t="s">
        <v>155</v>
      </c>
      <c r="D597" t="s">
        <v>157</v>
      </c>
      <c r="E597" t="s">
        <v>13</v>
      </c>
      <c r="F597" t="s">
        <v>151</v>
      </c>
      <c r="H597" t="s">
        <v>151</v>
      </c>
      <c r="I597" s="13" t="str">
        <f>IF(Data[[#This Row],[gen_c]]="","o",IF(Data[[#This Row],[gen_e]]=Data[[#This Row],[gen_c]],"+",IF(ISNUMBER(SEARCH(Data[[#This Row],[gen_e]],Data[[#This Row],[gen_c]])),"/","-")))</f>
        <v>o</v>
      </c>
      <c r="J597" s="13" t="str">
        <f>IF(Data[[#This Row],[sp_c]]="","o",IF(Data[[#This Row],[sp_e]]=Data[[#This Row],[sp_c]],"+",IF(ISNUMBER(SEARCH(Data[[#This Row],[sp_e]],Data[[#This Row],[sp_c]])),"/","-")))</f>
        <v>+</v>
      </c>
      <c r="K59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598" spans="1:11" x14ac:dyDescent="0.25">
      <c r="A598">
        <v>565</v>
      </c>
      <c r="B598">
        <v>0</v>
      </c>
      <c r="C598" t="s">
        <v>155</v>
      </c>
      <c r="D598" t="s">
        <v>157</v>
      </c>
      <c r="E598" t="s">
        <v>13</v>
      </c>
      <c r="F598" t="s">
        <v>151</v>
      </c>
      <c r="H598" t="s">
        <v>151</v>
      </c>
      <c r="I598" s="13" t="str">
        <f>IF(Data[[#This Row],[gen_c]]="","o",IF(Data[[#This Row],[gen_e]]=Data[[#This Row],[gen_c]],"+",IF(ISNUMBER(SEARCH(Data[[#This Row],[gen_e]],Data[[#This Row],[gen_c]])),"/","-")))</f>
        <v>o</v>
      </c>
      <c r="J598" s="13" t="str">
        <f>IF(Data[[#This Row],[sp_c]]="","o",IF(Data[[#This Row],[sp_e]]=Data[[#This Row],[sp_c]],"+",IF(ISNUMBER(SEARCH(Data[[#This Row],[sp_e]],Data[[#This Row],[sp_c]])),"/","-")))</f>
        <v>+</v>
      </c>
      <c r="K59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599" spans="1:11" x14ac:dyDescent="0.25">
      <c r="A599">
        <v>566</v>
      </c>
      <c r="B599">
        <v>0</v>
      </c>
      <c r="C599" t="s">
        <v>155</v>
      </c>
      <c r="D599" t="s">
        <v>157</v>
      </c>
      <c r="E599" t="s">
        <v>13</v>
      </c>
      <c r="F599" t="s">
        <v>151</v>
      </c>
      <c r="H599" t="s">
        <v>151</v>
      </c>
      <c r="I599" s="13" t="str">
        <f>IF(Data[[#This Row],[gen_c]]="","o",IF(Data[[#This Row],[gen_e]]=Data[[#This Row],[gen_c]],"+",IF(ISNUMBER(SEARCH(Data[[#This Row],[gen_e]],Data[[#This Row],[gen_c]])),"/","-")))</f>
        <v>o</v>
      </c>
      <c r="J599" s="13" t="str">
        <f>IF(Data[[#This Row],[sp_c]]="","o",IF(Data[[#This Row],[sp_e]]=Data[[#This Row],[sp_c]],"+",IF(ISNUMBER(SEARCH(Data[[#This Row],[sp_e]],Data[[#This Row],[sp_c]])),"/","-")))</f>
        <v>+</v>
      </c>
      <c r="K59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0" spans="1:11" x14ac:dyDescent="0.25">
      <c r="A600">
        <v>568</v>
      </c>
      <c r="B600">
        <v>0</v>
      </c>
      <c r="C600" t="s">
        <v>155</v>
      </c>
      <c r="D600" t="s">
        <v>157</v>
      </c>
      <c r="E600" t="s">
        <v>13</v>
      </c>
      <c r="F600" t="s">
        <v>151</v>
      </c>
      <c r="H600" t="s">
        <v>151</v>
      </c>
      <c r="I600" s="13" t="str">
        <f>IF(Data[[#This Row],[gen_c]]="","o",IF(Data[[#This Row],[gen_e]]=Data[[#This Row],[gen_c]],"+",IF(ISNUMBER(SEARCH(Data[[#This Row],[gen_e]],Data[[#This Row],[gen_c]])),"/","-")))</f>
        <v>o</v>
      </c>
      <c r="J600" s="13" t="str">
        <f>IF(Data[[#This Row],[sp_c]]="","o",IF(Data[[#This Row],[sp_e]]=Data[[#This Row],[sp_c]],"+",IF(ISNUMBER(SEARCH(Data[[#This Row],[sp_e]],Data[[#This Row],[sp_c]])),"/","-")))</f>
        <v>+</v>
      </c>
      <c r="K60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1" spans="1:11" x14ac:dyDescent="0.25">
      <c r="A601">
        <v>555</v>
      </c>
      <c r="B601">
        <v>0</v>
      </c>
      <c r="C601" t="s">
        <v>155</v>
      </c>
      <c r="D601" t="s">
        <v>157</v>
      </c>
      <c r="E601" t="s">
        <v>13</v>
      </c>
      <c r="F601" t="s">
        <v>151</v>
      </c>
      <c r="H601" t="s">
        <v>151</v>
      </c>
      <c r="I601" s="13" t="str">
        <f>IF(Data[[#This Row],[gen_c]]="","o",IF(Data[[#This Row],[gen_e]]=Data[[#This Row],[gen_c]],"+",IF(ISNUMBER(SEARCH(Data[[#This Row],[gen_e]],Data[[#This Row],[gen_c]])),"/","-")))</f>
        <v>o</v>
      </c>
      <c r="J601" s="13" t="str">
        <f>IF(Data[[#This Row],[sp_c]]="","o",IF(Data[[#This Row],[sp_e]]=Data[[#This Row],[sp_c]],"+",IF(ISNUMBER(SEARCH(Data[[#This Row],[sp_e]],Data[[#This Row],[sp_c]])),"/","-")))</f>
        <v>+</v>
      </c>
      <c r="K601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2" spans="1:11" x14ac:dyDescent="0.25">
      <c r="A602">
        <v>549</v>
      </c>
      <c r="B602">
        <v>0</v>
      </c>
      <c r="C602" t="s">
        <v>155</v>
      </c>
      <c r="D602" t="s">
        <v>157</v>
      </c>
      <c r="E602" t="s">
        <v>13</v>
      </c>
      <c r="F602" t="s">
        <v>151</v>
      </c>
      <c r="H602" t="s">
        <v>151</v>
      </c>
      <c r="I602" s="13" t="str">
        <f>IF(Data[[#This Row],[gen_c]]="","o",IF(Data[[#This Row],[gen_e]]=Data[[#This Row],[gen_c]],"+",IF(ISNUMBER(SEARCH(Data[[#This Row],[gen_e]],Data[[#This Row],[gen_c]])),"/","-")))</f>
        <v>o</v>
      </c>
      <c r="J602" s="13" t="str">
        <f>IF(Data[[#This Row],[sp_c]]="","o",IF(Data[[#This Row],[sp_e]]=Data[[#This Row],[sp_c]],"+",IF(ISNUMBER(SEARCH(Data[[#This Row],[sp_e]],Data[[#This Row],[sp_c]])),"/","-")))</f>
        <v>+</v>
      </c>
      <c r="K602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3" spans="1:11" x14ac:dyDescent="0.25">
      <c r="A603">
        <v>541</v>
      </c>
      <c r="B603">
        <v>0</v>
      </c>
      <c r="C603" t="s">
        <v>155</v>
      </c>
      <c r="D603" t="s">
        <v>157</v>
      </c>
      <c r="E603" t="s">
        <v>13</v>
      </c>
      <c r="F603" t="s">
        <v>151</v>
      </c>
      <c r="H603" t="s">
        <v>151</v>
      </c>
      <c r="I603" s="13" t="str">
        <f>IF(Data[[#This Row],[gen_c]]="","o",IF(Data[[#This Row],[gen_e]]=Data[[#This Row],[gen_c]],"+",IF(ISNUMBER(SEARCH(Data[[#This Row],[gen_e]],Data[[#This Row],[gen_c]])),"/","-")))</f>
        <v>o</v>
      </c>
      <c r="J603" s="13" t="str">
        <f>IF(Data[[#This Row],[sp_c]]="","o",IF(Data[[#This Row],[sp_e]]=Data[[#This Row],[sp_c]],"+",IF(ISNUMBER(SEARCH(Data[[#This Row],[sp_e]],Data[[#This Row],[sp_c]])),"/","-")))</f>
        <v>+</v>
      </c>
      <c r="K603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4" spans="1:11" x14ac:dyDescent="0.25">
      <c r="A604">
        <v>536</v>
      </c>
      <c r="B604">
        <v>0</v>
      </c>
      <c r="C604" t="s">
        <v>155</v>
      </c>
      <c r="D604" t="s">
        <v>157</v>
      </c>
      <c r="E604" t="s">
        <v>13</v>
      </c>
      <c r="F604" t="s">
        <v>151</v>
      </c>
      <c r="H604" t="s">
        <v>151</v>
      </c>
      <c r="I604" s="13" t="str">
        <f>IF(Data[[#This Row],[gen_c]]="","o",IF(Data[[#This Row],[gen_e]]=Data[[#This Row],[gen_c]],"+",IF(ISNUMBER(SEARCH(Data[[#This Row],[gen_e]],Data[[#This Row],[gen_c]])),"/","-")))</f>
        <v>o</v>
      </c>
      <c r="J604" s="13" t="str">
        <f>IF(Data[[#This Row],[sp_c]]="","o",IF(Data[[#This Row],[sp_e]]=Data[[#This Row],[sp_c]],"+",IF(ISNUMBER(SEARCH(Data[[#This Row],[sp_e]],Data[[#This Row],[sp_c]])),"/","-")))</f>
        <v>+</v>
      </c>
      <c r="K604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5" spans="1:11" x14ac:dyDescent="0.25">
      <c r="A605">
        <v>602</v>
      </c>
      <c r="B605">
        <v>1</v>
      </c>
      <c r="C605" t="s">
        <v>155</v>
      </c>
      <c r="D605" t="s">
        <v>156</v>
      </c>
      <c r="E605" t="s">
        <v>13</v>
      </c>
      <c r="F605" t="s">
        <v>151</v>
      </c>
      <c r="H605" t="s">
        <v>151</v>
      </c>
      <c r="I605" s="13" t="str">
        <f>IF(Data[[#This Row],[gen_c]]="","o",IF(Data[[#This Row],[gen_e]]=Data[[#This Row],[gen_c]],"+",IF(ISNUMBER(SEARCH(Data[[#This Row],[gen_e]],Data[[#This Row],[gen_c]])),"/","-")))</f>
        <v>o</v>
      </c>
      <c r="J605" s="13" t="str">
        <f>IF(Data[[#This Row],[sp_c]]="","o",IF(Data[[#This Row],[sp_e]]=Data[[#This Row],[sp_c]],"+",IF(ISNUMBER(SEARCH(Data[[#This Row],[sp_e]],Data[[#This Row],[sp_c]])),"/","-")))</f>
        <v>+</v>
      </c>
      <c r="K605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6" spans="1:11" x14ac:dyDescent="0.25">
      <c r="A606">
        <v>604</v>
      </c>
      <c r="B606">
        <v>1</v>
      </c>
      <c r="C606" t="s">
        <v>155</v>
      </c>
      <c r="D606" t="s">
        <v>156</v>
      </c>
      <c r="E606" t="s">
        <v>13</v>
      </c>
      <c r="F606" t="s">
        <v>151</v>
      </c>
      <c r="H606" t="s">
        <v>151</v>
      </c>
      <c r="I606" s="13" t="str">
        <f>IF(Data[[#This Row],[gen_c]]="","o",IF(Data[[#This Row],[gen_e]]=Data[[#This Row],[gen_c]],"+",IF(ISNUMBER(SEARCH(Data[[#This Row],[gen_e]],Data[[#This Row],[gen_c]])),"/","-")))</f>
        <v>o</v>
      </c>
      <c r="J606" s="13" t="str">
        <f>IF(Data[[#This Row],[sp_c]]="","o",IF(Data[[#This Row],[sp_e]]=Data[[#This Row],[sp_c]],"+",IF(ISNUMBER(SEARCH(Data[[#This Row],[sp_e]],Data[[#This Row],[sp_c]])),"/","-")))</f>
        <v>+</v>
      </c>
      <c r="K606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7" spans="1:11" x14ac:dyDescent="0.25">
      <c r="A607">
        <v>590</v>
      </c>
      <c r="B607">
        <v>1</v>
      </c>
      <c r="C607" t="s">
        <v>155</v>
      </c>
      <c r="D607" t="s">
        <v>156</v>
      </c>
      <c r="E607" t="s">
        <v>13</v>
      </c>
      <c r="F607" t="s">
        <v>151</v>
      </c>
      <c r="H607" t="s">
        <v>151</v>
      </c>
      <c r="I607" s="13" t="str">
        <f>IF(Data[[#This Row],[gen_c]]="","o",IF(Data[[#This Row],[gen_e]]=Data[[#This Row],[gen_c]],"+",IF(ISNUMBER(SEARCH(Data[[#This Row],[gen_e]],Data[[#This Row],[gen_c]])),"/","-")))</f>
        <v>o</v>
      </c>
      <c r="J607" s="13" t="str">
        <f>IF(Data[[#This Row],[sp_c]]="","o",IF(Data[[#This Row],[sp_e]]=Data[[#This Row],[sp_c]],"+",IF(ISNUMBER(SEARCH(Data[[#This Row],[sp_e]],Data[[#This Row],[sp_c]])),"/","-")))</f>
        <v>+</v>
      </c>
      <c r="K607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8" spans="1:11" x14ac:dyDescent="0.25">
      <c r="A608">
        <v>574</v>
      </c>
      <c r="B608">
        <v>1</v>
      </c>
      <c r="C608" t="s">
        <v>155</v>
      </c>
      <c r="D608" t="s">
        <v>156</v>
      </c>
      <c r="E608" t="s">
        <v>13</v>
      </c>
      <c r="F608" t="s">
        <v>151</v>
      </c>
      <c r="H608" t="s">
        <v>151</v>
      </c>
      <c r="I608" s="13" t="str">
        <f>IF(Data[[#This Row],[gen_c]]="","o",IF(Data[[#This Row],[gen_e]]=Data[[#This Row],[gen_c]],"+",IF(ISNUMBER(SEARCH(Data[[#This Row],[gen_e]],Data[[#This Row],[gen_c]])),"/","-")))</f>
        <v>o</v>
      </c>
      <c r="J608" s="13" t="str">
        <f>IF(Data[[#This Row],[sp_c]]="","o",IF(Data[[#This Row],[sp_e]]=Data[[#This Row],[sp_c]],"+",IF(ISNUMBER(SEARCH(Data[[#This Row],[sp_e]],Data[[#This Row],[sp_c]])),"/","-")))</f>
        <v>+</v>
      </c>
      <c r="K608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09" spans="1:11" x14ac:dyDescent="0.25">
      <c r="A609">
        <v>575</v>
      </c>
      <c r="B609">
        <v>1</v>
      </c>
      <c r="C609" t="s">
        <v>155</v>
      </c>
      <c r="D609" t="s">
        <v>156</v>
      </c>
      <c r="E609" t="s">
        <v>13</v>
      </c>
      <c r="F609" t="s">
        <v>151</v>
      </c>
      <c r="H609" t="s">
        <v>151</v>
      </c>
      <c r="I609" s="13" t="str">
        <f>IF(Data[[#This Row],[gen_c]]="","o",IF(Data[[#This Row],[gen_e]]=Data[[#This Row],[gen_c]],"+",IF(ISNUMBER(SEARCH(Data[[#This Row],[gen_e]],Data[[#This Row],[gen_c]])),"/","-")))</f>
        <v>o</v>
      </c>
      <c r="J609" s="13" t="str">
        <f>IF(Data[[#This Row],[sp_c]]="","o",IF(Data[[#This Row],[sp_e]]=Data[[#This Row],[sp_c]],"+",IF(ISNUMBER(SEARCH(Data[[#This Row],[sp_e]],Data[[#This Row],[sp_c]])),"/","-")))</f>
        <v>+</v>
      </c>
      <c r="K609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10" spans="1:11" x14ac:dyDescent="0.25">
      <c r="A610">
        <v>580</v>
      </c>
      <c r="B610">
        <v>1</v>
      </c>
      <c r="C610" t="s">
        <v>155</v>
      </c>
      <c r="D610" t="s">
        <v>156</v>
      </c>
      <c r="E610" t="s">
        <v>13</v>
      </c>
      <c r="F610" t="s">
        <v>151</v>
      </c>
      <c r="H610" t="s">
        <v>151</v>
      </c>
      <c r="I610" s="13" t="str">
        <f>IF(Data[[#This Row],[gen_c]]="","o",IF(Data[[#This Row],[gen_e]]=Data[[#This Row],[gen_c]],"+",IF(ISNUMBER(SEARCH(Data[[#This Row],[gen_e]],Data[[#This Row],[gen_c]])),"/","-")))</f>
        <v>o</v>
      </c>
      <c r="J610" s="13" t="str">
        <f>IF(Data[[#This Row],[sp_c]]="","o",IF(Data[[#This Row],[sp_e]]=Data[[#This Row],[sp_c]],"+",IF(ISNUMBER(SEARCH(Data[[#This Row],[sp_e]],Data[[#This Row],[sp_c]])),"/","-")))</f>
        <v>+</v>
      </c>
      <c r="K610" s="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11" spans="1:11" x14ac:dyDescent="0.25">
      <c r="A611">
        <v>34</v>
      </c>
      <c r="B611">
        <v>4</v>
      </c>
      <c r="C611">
        <v>10</v>
      </c>
      <c r="D611">
        <f>Data[[#This Row],[run]]+100*Data[[#This Row],[k]]</f>
        <v>1004</v>
      </c>
      <c r="E611" t="s">
        <v>5</v>
      </c>
      <c r="F611" t="s">
        <v>3</v>
      </c>
      <c r="G611" t="s">
        <v>5</v>
      </c>
      <c r="H611" t="s">
        <v>3</v>
      </c>
      <c r="I611" t="str">
        <f>IF(Data[[#This Row],[gen_c]]="","o",IF(Data[[#This Row],[gen_e]]=Data[[#This Row],[gen_c]],"+",IF(ISNUMBER(SEARCH(Data[[#This Row],[gen_e]],Data[[#This Row],[gen_c]])),"/","-")))</f>
        <v>+</v>
      </c>
      <c r="J611" t="str">
        <f>IF(Data[[#This Row],[sp_c]]="","o",IF(Data[[#This Row],[sp_e]]=Data[[#This Row],[sp_c]],"+",IF(ISNUMBER(SEARCH(Data[[#This Row],[sp_e]],Data[[#This Row],[sp_c]])),"/","-")))</f>
        <v>+</v>
      </c>
      <c r="K6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12" spans="1:11" x14ac:dyDescent="0.25">
      <c r="A612" s="1">
        <v>35</v>
      </c>
      <c r="B612">
        <v>5</v>
      </c>
      <c r="C612">
        <v>10</v>
      </c>
      <c r="D612">
        <f>Data[[#This Row],[run]]+100*Data[[#This Row],[k]]</f>
        <v>1005</v>
      </c>
      <c r="E612" t="s">
        <v>5</v>
      </c>
      <c r="F612" t="s">
        <v>3</v>
      </c>
      <c r="G612" t="s">
        <v>5</v>
      </c>
      <c r="H612" t="s">
        <v>3</v>
      </c>
      <c r="I612" t="str">
        <f>IF(Data[[#This Row],[gen_c]]="","o",IF(Data[[#This Row],[gen_e]]=Data[[#This Row],[gen_c]],"+",IF(ISNUMBER(SEARCH(Data[[#This Row],[gen_e]],Data[[#This Row],[gen_c]])),"/","-")))</f>
        <v>+</v>
      </c>
      <c r="J612" t="str">
        <f>IF(Data[[#This Row],[sp_c]]="","o",IF(Data[[#This Row],[sp_e]]=Data[[#This Row],[sp_c]],"+",IF(ISNUMBER(SEARCH(Data[[#This Row],[sp_e]],Data[[#This Row],[sp_c]])),"/","-")))</f>
        <v>+</v>
      </c>
      <c r="K6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13" spans="1:11" x14ac:dyDescent="0.25">
      <c r="A613">
        <v>30</v>
      </c>
      <c r="B613">
        <v>1</v>
      </c>
      <c r="C613">
        <v>10</v>
      </c>
      <c r="D613">
        <f>Data[[#This Row],[run]]+100*Data[[#This Row],[k]]</f>
        <v>1001</v>
      </c>
      <c r="E613" t="s">
        <v>5</v>
      </c>
      <c r="F613" t="s">
        <v>3</v>
      </c>
      <c r="G613" t="s">
        <v>11</v>
      </c>
      <c r="H613" t="s">
        <v>3</v>
      </c>
      <c r="I613" t="str">
        <f>IF(Data[[#This Row],[gen_c]]="","o",IF(Data[[#This Row],[gen_e]]=Data[[#This Row],[gen_c]],"+",IF(ISNUMBER(SEARCH(Data[[#This Row],[gen_e]],Data[[#This Row],[gen_c]])),"/","-")))</f>
        <v>-</v>
      </c>
      <c r="J613" t="str">
        <f>IF(Data[[#This Row],[sp_c]]="","o",IF(Data[[#This Row],[sp_e]]=Data[[#This Row],[sp_c]],"+",IF(ISNUMBER(SEARCH(Data[[#This Row],[sp_e]],Data[[#This Row],[sp_c]])),"/","-")))</f>
        <v>+</v>
      </c>
      <c r="K6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614" spans="1:11" x14ac:dyDescent="0.25">
      <c r="A614">
        <v>33</v>
      </c>
      <c r="B614">
        <v>3</v>
      </c>
      <c r="C614">
        <v>10</v>
      </c>
      <c r="D614">
        <f>Data[[#This Row],[run]]+100*Data[[#This Row],[k]]</f>
        <v>1003</v>
      </c>
      <c r="E614" t="s">
        <v>5</v>
      </c>
      <c r="F614" t="s">
        <v>3</v>
      </c>
      <c r="G614" t="s">
        <v>11</v>
      </c>
      <c r="H614" t="s">
        <v>3</v>
      </c>
      <c r="I614" t="str">
        <f>IF(Data[[#This Row],[gen_c]]="","o",IF(Data[[#This Row],[gen_e]]=Data[[#This Row],[gen_c]],"+",IF(ISNUMBER(SEARCH(Data[[#This Row],[gen_e]],Data[[#This Row],[gen_c]])),"/","-")))</f>
        <v>-</v>
      </c>
      <c r="J614" t="str">
        <f>IF(Data[[#This Row],[sp_c]]="","o",IF(Data[[#This Row],[sp_e]]=Data[[#This Row],[sp_c]],"+",IF(ISNUMBER(SEARCH(Data[[#This Row],[sp_e]],Data[[#This Row],[sp_c]])),"/","-")))</f>
        <v>+</v>
      </c>
      <c r="K6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615" spans="1:11" x14ac:dyDescent="0.25">
      <c r="A615">
        <v>29</v>
      </c>
      <c r="B615">
        <v>0</v>
      </c>
      <c r="C615">
        <v>10</v>
      </c>
      <c r="D615">
        <f>Data[[#This Row],[run]]+100*Data[[#This Row],[k]]</f>
        <v>1000</v>
      </c>
      <c r="E615" t="s">
        <v>5</v>
      </c>
      <c r="F615" t="s">
        <v>3</v>
      </c>
      <c r="H615" t="s">
        <v>3</v>
      </c>
      <c r="I615" t="str">
        <f>IF(Data[[#This Row],[gen_c]]="","o",IF(Data[[#This Row],[gen_e]]=Data[[#This Row],[gen_c]],"+",IF(ISNUMBER(SEARCH(Data[[#This Row],[gen_e]],Data[[#This Row],[gen_c]])),"/","-")))</f>
        <v>o</v>
      </c>
      <c r="J615" t="str">
        <f>IF(Data[[#This Row],[sp_c]]="","o",IF(Data[[#This Row],[sp_e]]=Data[[#This Row],[sp_c]],"+",IF(ISNUMBER(SEARCH(Data[[#This Row],[sp_e]],Data[[#This Row],[sp_c]])),"/","-")))</f>
        <v>+</v>
      </c>
      <c r="K6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16" spans="1:11" x14ac:dyDescent="0.25">
      <c r="A616">
        <v>28</v>
      </c>
      <c r="B616">
        <v>0</v>
      </c>
      <c r="C616">
        <v>10</v>
      </c>
      <c r="D616">
        <f>Data[[#This Row],[run]]+100*Data[[#This Row],[k]]</f>
        <v>1000</v>
      </c>
      <c r="E616" t="s">
        <v>5</v>
      </c>
      <c r="F616" t="s">
        <v>3</v>
      </c>
      <c r="H616" t="s">
        <v>3</v>
      </c>
      <c r="I616" t="str">
        <f>IF(Data[[#This Row],[gen_c]]="","o",IF(Data[[#This Row],[gen_e]]=Data[[#This Row],[gen_c]],"+",IF(ISNUMBER(SEARCH(Data[[#This Row],[gen_e]],Data[[#This Row],[gen_c]])),"/","-")))</f>
        <v>o</v>
      </c>
      <c r="J616" t="str">
        <f>IF(Data[[#This Row],[sp_c]]="","o",IF(Data[[#This Row],[sp_e]]=Data[[#This Row],[sp_c]],"+",IF(ISNUMBER(SEARCH(Data[[#This Row],[sp_e]],Data[[#This Row],[sp_c]])),"/","-")))</f>
        <v>+</v>
      </c>
      <c r="K6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17" spans="1:11" x14ac:dyDescent="0.25">
      <c r="A617">
        <v>31</v>
      </c>
      <c r="B617">
        <v>1</v>
      </c>
      <c r="C617">
        <v>10</v>
      </c>
      <c r="D617">
        <f>Data[[#This Row],[run]]+100*Data[[#This Row],[k]]</f>
        <v>1001</v>
      </c>
      <c r="E617" t="s">
        <v>5</v>
      </c>
      <c r="F617" t="s">
        <v>3</v>
      </c>
      <c r="H617" t="s">
        <v>3</v>
      </c>
      <c r="I617" t="str">
        <f>IF(Data[[#This Row],[gen_c]]="","o",IF(Data[[#This Row],[gen_e]]=Data[[#This Row],[gen_c]],"+",IF(ISNUMBER(SEARCH(Data[[#This Row],[gen_e]],Data[[#This Row],[gen_c]])),"/","-")))</f>
        <v>o</v>
      </c>
      <c r="J617" t="str">
        <f>IF(Data[[#This Row],[sp_c]]="","o",IF(Data[[#This Row],[sp_e]]=Data[[#This Row],[sp_c]],"+",IF(ISNUMBER(SEARCH(Data[[#This Row],[sp_e]],Data[[#This Row],[sp_c]])),"/","-")))</f>
        <v>+</v>
      </c>
      <c r="K6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18" spans="1:11" x14ac:dyDescent="0.25">
      <c r="A618">
        <v>32</v>
      </c>
      <c r="B618">
        <v>2</v>
      </c>
      <c r="C618">
        <v>10</v>
      </c>
      <c r="D618">
        <f>Data[[#This Row],[run]]+100*Data[[#This Row],[k]]</f>
        <v>1002</v>
      </c>
      <c r="E618" t="s">
        <v>5</v>
      </c>
      <c r="F618" t="s">
        <v>3</v>
      </c>
      <c r="H618" t="s">
        <v>3</v>
      </c>
      <c r="I618" t="str">
        <f>IF(Data[[#This Row],[gen_c]]="","o",IF(Data[[#This Row],[gen_e]]=Data[[#This Row],[gen_c]],"+",IF(ISNUMBER(SEARCH(Data[[#This Row],[gen_e]],Data[[#This Row],[gen_c]])),"/","-")))</f>
        <v>o</v>
      </c>
      <c r="J618" t="str">
        <f>IF(Data[[#This Row],[sp_c]]="","o",IF(Data[[#This Row],[sp_e]]=Data[[#This Row],[sp_c]],"+",IF(ISNUMBER(SEARCH(Data[[#This Row],[sp_e]],Data[[#This Row],[sp_c]])),"/","-")))</f>
        <v>+</v>
      </c>
      <c r="K6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19" spans="1:11" x14ac:dyDescent="0.25">
      <c r="A619">
        <v>36</v>
      </c>
      <c r="B619">
        <v>6</v>
      </c>
      <c r="C619">
        <v>10</v>
      </c>
      <c r="D619">
        <f>Data[[#This Row],[run]]+100*Data[[#This Row],[k]]</f>
        <v>1006</v>
      </c>
      <c r="E619" t="s">
        <v>5</v>
      </c>
      <c r="F619" t="s">
        <v>3</v>
      </c>
      <c r="H619" t="s">
        <v>3</v>
      </c>
      <c r="I619" t="str">
        <f>IF(Data[[#This Row],[gen_c]]="","o",IF(Data[[#This Row],[gen_e]]=Data[[#This Row],[gen_c]],"+",IF(ISNUMBER(SEARCH(Data[[#This Row],[gen_e]],Data[[#This Row],[gen_c]])),"/","-")))</f>
        <v>o</v>
      </c>
      <c r="J619" t="str">
        <f>IF(Data[[#This Row],[sp_c]]="","o",IF(Data[[#This Row],[sp_e]]=Data[[#This Row],[sp_c]],"+",IF(ISNUMBER(SEARCH(Data[[#This Row],[sp_e]],Data[[#This Row],[sp_c]])),"/","-")))</f>
        <v>+</v>
      </c>
      <c r="K6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20" spans="1:11" x14ac:dyDescent="0.25">
      <c r="A620">
        <v>37</v>
      </c>
      <c r="B620">
        <v>7</v>
      </c>
      <c r="C620">
        <v>10</v>
      </c>
      <c r="D620">
        <f>Data[[#This Row],[run]]+100*Data[[#This Row],[k]]</f>
        <v>1007</v>
      </c>
      <c r="E620" t="s">
        <v>5</v>
      </c>
      <c r="F620" t="s">
        <v>3</v>
      </c>
      <c r="H620" t="s">
        <v>3</v>
      </c>
      <c r="I620" t="str">
        <f>IF(Data[[#This Row],[gen_c]]="","o",IF(Data[[#This Row],[gen_e]]=Data[[#This Row],[gen_c]],"+",IF(ISNUMBER(SEARCH(Data[[#This Row],[gen_e]],Data[[#This Row],[gen_c]])),"/","-")))</f>
        <v>o</v>
      </c>
      <c r="J620" t="str">
        <f>IF(Data[[#This Row],[sp_c]]="","o",IF(Data[[#This Row],[sp_e]]=Data[[#This Row],[sp_c]],"+",IF(ISNUMBER(SEARCH(Data[[#This Row],[sp_e]],Data[[#This Row],[sp_c]])),"/","-")))</f>
        <v>+</v>
      </c>
      <c r="K6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21" spans="1:11" x14ac:dyDescent="0.25">
      <c r="A621">
        <v>38</v>
      </c>
      <c r="B621">
        <v>8</v>
      </c>
      <c r="C621">
        <v>10</v>
      </c>
      <c r="D621">
        <f>Data[[#This Row],[run]]+100*Data[[#This Row],[k]]</f>
        <v>1008</v>
      </c>
      <c r="E621" t="s">
        <v>5</v>
      </c>
      <c r="F621" t="s">
        <v>3</v>
      </c>
      <c r="H621" t="s">
        <v>3</v>
      </c>
      <c r="I621" t="str">
        <f>IF(Data[[#This Row],[gen_c]]="","o",IF(Data[[#This Row],[gen_e]]=Data[[#This Row],[gen_c]],"+",IF(ISNUMBER(SEARCH(Data[[#This Row],[gen_e]],Data[[#This Row],[gen_c]])),"/","-")))</f>
        <v>o</v>
      </c>
      <c r="J621" t="str">
        <f>IF(Data[[#This Row],[sp_c]]="","o",IF(Data[[#This Row],[sp_e]]=Data[[#This Row],[sp_c]],"+",IF(ISNUMBER(SEARCH(Data[[#This Row],[sp_e]],Data[[#This Row],[sp_c]])),"/","-")))</f>
        <v>+</v>
      </c>
      <c r="K6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22" spans="1:11" x14ac:dyDescent="0.25">
      <c r="A622">
        <v>39</v>
      </c>
      <c r="B622">
        <v>9</v>
      </c>
      <c r="C622">
        <v>10</v>
      </c>
      <c r="D622">
        <f>Data[[#This Row],[run]]+100*Data[[#This Row],[k]]</f>
        <v>1009</v>
      </c>
      <c r="E622" t="s">
        <v>5</v>
      </c>
      <c r="F622" t="s">
        <v>3</v>
      </c>
      <c r="H622" t="s">
        <v>3</v>
      </c>
      <c r="I622" t="str">
        <f>IF(Data[[#This Row],[gen_c]]="","o",IF(Data[[#This Row],[gen_e]]=Data[[#This Row],[gen_c]],"+",IF(ISNUMBER(SEARCH(Data[[#This Row],[gen_e]],Data[[#This Row],[gen_c]])),"/","-")))</f>
        <v>o</v>
      </c>
      <c r="J622" t="str">
        <f>IF(Data[[#This Row],[sp_c]]="","o",IF(Data[[#This Row],[sp_e]]=Data[[#This Row],[sp_c]],"+",IF(ISNUMBER(SEARCH(Data[[#This Row],[sp_e]],Data[[#This Row],[sp_c]])),"/","-")))</f>
        <v>+</v>
      </c>
      <c r="K6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23" spans="1:11" x14ac:dyDescent="0.25">
      <c r="A623" s="1">
        <v>89</v>
      </c>
      <c r="B623">
        <v>5</v>
      </c>
      <c r="C623">
        <v>10</v>
      </c>
      <c r="D623" s="13">
        <f>Data[[#This Row],[run]]+100*Data[[#This Row],[k]]</f>
        <v>1005</v>
      </c>
      <c r="E623" t="s">
        <v>11</v>
      </c>
      <c r="F623" t="s">
        <v>12</v>
      </c>
      <c r="G623" t="s">
        <v>11</v>
      </c>
      <c r="H623" t="s">
        <v>20</v>
      </c>
      <c r="I623" t="str">
        <f>IF(Data[[#This Row],[gen_c]]="","o",IF(Data[[#This Row],[gen_e]]=Data[[#This Row],[gen_c]],"+",IF(ISNUMBER(SEARCH(Data[[#This Row],[gen_e]],Data[[#This Row],[gen_c]])),"/","-")))</f>
        <v>+</v>
      </c>
      <c r="J623" t="str">
        <f>IF(Data[[#This Row],[sp_c]]="","o",IF(Data[[#This Row],[sp_e]]=Data[[#This Row],[sp_c]],"+",IF(ISNUMBER(SEARCH(Data[[#This Row],[sp_e]],Data[[#This Row],[sp_c]])),"/","-")))</f>
        <v>-</v>
      </c>
      <c r="K6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624" spans="1:11" x14ac:dyDescent="0.25">
      <c r="A624">
        <v>64</v>
      </c>
      <c r="B624">
        <v>0</v>
      </c>
      <c r="C624">
        <v>10</v>
      </c>
      <c r="D624" s="13">
        <f>Data[[#This Row],[run]]+100*Data[[#This Row],[k]]</f>
        <v>1000</v>
      </c>
      <c r="E624" t="s">
        <v>11</v>
      </c>
      <c r="F624" t="s">
        <v>12</v>
      </c>
      <c r="G624" t="s">
        <v>11</v>
      </c>
      <c r="H624" t="s">
        <v>12</v>
      </c>
      <c r="I624" t="str">
        <f>IF(Data[[#This Row],[gen_c]]="","o",IF(Data[[#This Row],[gen_e]]=Data[[#This Row],[gen_c]],"+",IF(ISNUMBER(SEARCH(Data[[#This Row],[gen_e]],Data[[#This Row],[gen_c]])),"/","-")))</f>
        <v>+</v>
      </c>
      <c r="J624" t="str">
        <f>IF(Data[[#This Row],[sp_c]]="","o",IF(Data[[#This Row],[sp_e]]=Data[[#This Row],[sp_c]],"+",IF(ISNUMBER(SEARCH(Data[[#This Row],[sp_e]],Data[[#This Row],[sp_c]])),"/","-")))</f>
        <v>+</v>
      </c>
      <c r="K6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25" spans="1:11" x14ac:dyDescent="0.25">
      <c r="A625">
        <v>67</v>
      </c>
      <c r="B625">
        <v>0</v>
      </c>
      <c r="C625">
        <v>10</v>
      </c>
      <c r="D625" s="13">
        <f>Data[[#This Row],[run]]+100*Data[[#This Row],[k]]</f>
        <v>1000</v>
      </c>
      <c r="E625" t="s">
        <v>11</v>
      </c>
      <c r="F625" t="s">
        <v>12</v>
      </c>
      <c r="G625" t="s">
        <v>11</v>
      </c>
      <c r="H625" t="s">
        <v>12</v>
      </c>
      <c r="I625" t="str">
        <f>IF(Data[[#This Row],[gen_c]]="","o",IF(Data[[#This Row],[gen_e]]=Data[[#This Row],[gen_c]],"+",IF(ISNUMBER(SEARCH(Data[[#This Row],[gen_e]],Data[[#This Row],[gen_c]])),"/","-")))</f>
        <v>+</v>
      </c>
      <c r="J625" t="str">
        <f>IF(Data[[#This Row],[sp_c]]="","o",IF(Data[[#This Row],[sp_e]]=Data[[#This Row],[sp_c]],"+",IF(ISNUMBER(SEARCH(Data[[#This Row],[sp_e]],Data[[#This Row],[sp_c]])),"/","-")))</f>
        <v>+</v>
      </c>
      <c r="K6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26" spans="1:11" x14ac:dyDescent="0.25">
      <c r="A626">
        <v>68</v>
      </c>
      <c r="B626">
        <v>0</v>
      </c>
      <c r="C626">
        <v>10</v>
      </c>
      <c r="D626" s="13">
        <f>Data[[#This Row],[run]]+100*Data[[#This Row],[k]]</f>
        <v>1000</v>
      </c>
      <c r="E626" t="s">
        <v>11</v>
      </c>
      <c r="F626" t="s">
        <v>12</v>
      </c>
      <c r="G626" t="s">
        <v>11</v>
      </c>
      <c r="H626" t="s">
        <v>12</v>
      </c>
      <c r="I626" t="str">
        <f>IF(Data[[#This Row],[gen_c]]="","o",IF(Data[[#This Row],[gen_e]]=Data[[#This Row],[gen_c]],"+",IF(ISNUMBER(SEARCH(Data[[#This Row],[gen_e]],Data[[#This Row],[gen_c]])),"/","-")))</f>
        <v>+</v>
      </c>
      <c r="J626" t="str">
        <f>IF(Data[[#This Row],[sp_c]]="","o",IF(Data[[#This Row],[sp_e]]=Data[[#This Row],[sp_c]],"+",IF(ISNUMBER(SEARCH(Data[[#This Row],[sp_e]],Data[[#This Row],[sp_c]])),"/","-")))</f>
        <v>+</v>
      </c>
      <c r="K6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27" spans="1:11" x14ac:dyDescent="0.25">
      <c r="A627">
        <v>69</v>
      </c>
      <c r="B627">
        <v>1</v>
      </c>
      <c r="C627">
        <v>10</v>
      </c>
      <c r="D627" s="13">
        <f>Data[[#This Row],[run]]+100*Data[[#This Row],[k]]</f>
        <v>1001</v>
      </c>
      <c r="E627" t="s">
        <v>11</v>
      </c>
      <c r="F627" t="s">
        <v>12</v>
      </c>
      <c r="G627" t="s">
        <v>11</v>
      </c>
      <c r="H627" t="s">
        <v>12</v>
      </c>
      <c r="I627" t="str">
        <f>IF(Data[[#This Row],[gen_c]]="","o",IF(Data[[#This Row],[gen_e]]=Data[[#This Row],[gen_c]],"+",IF(ISNUMBER(SEARCH(Data[[#This Row],[gen_e]],Data[[#This Row],[gen_c]])),"/","-")))</f>
        <v>+</v>
      </c>
      <c r="J627" t="str">
        <f>IF(Data[[#This Row],[sp_c]]="","o",IF(Data[[#This Row],[sp_e]]=Data[[#This Row],[sp_c]],"+",IF(ISNUMBER(SEARCH(Data[[#This Row],[sp_e]],Data[[#This Row],[sp_c]])),"/","-")))</f>
        <v>+</v>
      </c>
      <c r="K6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28" spans="1:11" x14ac:dyDescent="0.25">
      <c r="A628">
        <v>70</v>
      </c>
      <c r="B628">
        <v>1</v>
      </c>
      <c r="C628">
        <v>10</v>
      </c>
      <c r="D628" s="13">
        <f>Data[[#This Row],[run]]+100*Data[[#This Row],[k]]</f>
        <v>1001</v>
      </c>
      <c r="E628" t="s">
        <v>11</v>
      </c>
      <c r="F628" t="s">
        <v>12</v>
      </c>
      <c r="G628" t="s">
        <v>11</v>
      </c>
      <c r="H628" t="s">
        <v>12</v>
      </c>
      <c r="I628" t="str">
        <f>IF(Data[[#This Row],[gen_c]]="","o",IF(Data[[#This Row],[gen_e]]=Data[[#This Row],[gen_c]],"+",IF(ISNUMBER(SEARCH(Data[[#This Row],[gen_e]],Data[[#This Row],[gen_c]])),"/","-")))</f>
        <v>+</v>
      </c>
      <c r="J628" t="str">
        <f>IF(Data[[#This Row],[sp_c]]="","o",IF(Data[[#This Row],[sp_e]]=Data[[#This Row],[sp_c]],"+",IF(ISNUMBER(SEARCH(Data[[#This Row],[sp_e]],Data[[#This Row],[sp_c]])),"/","-")))</f>
        <v>+</v>
      </c>
      <c r="K6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29" spans="1:11" x14ac:dyDescent="0.25">
      <c r="A629">
        <v>72</v>
      </c>
      <c r="B629">
        <v>1</v>
      </c>
      <c r="C629">
        <v>10</v>
      </c>
      <c r="D629" s="13">
        <f>Data[[#This Row],[run]]+100*Data[[#This Row],[k]]</f>
        <v>1001</v>
      </c>
      <c r="E629" t="s">
        <v>11</v>
      </c>
      <c r="F629" t="s">
        <v>12</v>
      </c>
      <c r="G629" t="s">
        <v>11</v>
      </c>
      <c r="H629" t="s">
        <v>12</v>
      </c>
      <c r="I629" t="str">
        <f>IF(Data[[#This Row],[gen_c]]="","o",IF(Data[[#This Row],[gen_e]]=Data[[#This Row],[gen_c]],"+",IF(ISNUMBER(SEARCH(Data[[#This Row],[gen_e]],Data[[#This Row],[gen_c]])),"/","-")))</f>
        <v>+</v>
      </c>
      <c r="J629" t="str">
        <f>IF(Data[[#This Row],[sp_c]]="","o",IF(Data[[#This Row],[sp_e]]=Data[[#This Row],[sp_c]],"+",IF(ISNUMBER(SEARCH(Data[[#This Row],[sp_e]],Data[[#This Row],[sp_c]])),"/","-")))</f>
        <v>+</v>
      </c>
      <c r="K6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0" spans="1:11" x14ac:dyDescent="0.25">
      <c r="A630">
        <v>73</v>
      </c>
      <c r="B630">
        <v>1</v>
      </c>
      <c r="C630">
        <v>10</v>
      </c>
      <c r="D630" s="13">
        <f>Data[[#This Row],[run]]+100*Data[[#This Row],[k]]</f>
        <v>1001</v>
      </c>
      <c r="E630" t="s">
        <v>11</v>
      </c>
      <c r="F630" t="s">
        <v>12</v>
      </c>
      <c r="G630" t="s">
        <v>11</v>
      </c>
      <c r="H630" t="s">
        <v>12</v>
      </c>
      <c r="I630" t="str">
        <f>IF(Data[[#This Row],[gen_c]]="","o",IF(Data[[#This Row],[gen_e]]=Data[[#This Row],[gen_c]],"+",IF(ISNUMBER(SEARCH(Data[[#This Row],[gen_e]],Data[[#This Row],[gen_c]])),"/","-")))</f>
        <v>+</v>
      </c>
      <c r="J630" t="str">
        <f>IF(Data[[#This Row],[sp_c]]="","o",IF(Data[[#This Row],[sp_e]]=Data[[#This Row],[sp_c]],"+",IF(ISNUMBER(SEARCH(Data[[#This Row],[sp_e]],Data[[#This Row],[sp_c]])),"/","-")))</f>
        <v>+</v>
      </c>
      <c r="K6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1" spans="1:11" x14ac:dyDescent="0.25">
      <c r="A631">
        <v>74</v>
      </c>
      <c r="B631">
        <v>2</v>
      </c>
      <c r="C631">
        <v>10</v>
      </c>
      <c r="D631" s="13">
        <f>Data[[#This Row],[run]]+100*Data[[#This Row],[k]]</f>
        <v>1002</v>
      </c>
      <c r="E631" t="s">
        <v>11</v>
      </c>
      <c r="F631" t="s">
        <v>12</v>
      </c>
      <c r="G631" t="s">
        <v>11</v>
      </c>
      <c r="H631" t="s">
        <v>12</v>
      </c>
      <c r="I631" t="str">
        <f>IF(Data[[#This Row],[gen_c]]="","o",IF(Data[[#This Row],[gen_e]]=Data[[#This Row],[gen_c]],"+",IF(ISNUMBER(SEARCH(Data[[#This Row],[gen_e]],Data[[#This Row],[gen_c]])),"/","-")))</f>
        <v>+</v>
      </c>
      <c r="J631" t="str">
        <f>IF(Data[[#This Row],[sp_c]]="","o",IF(Data[[#This Row],[sp_e]]=Data[[#This Row],[sp_c]],"+",IF(ISNUMBER(SEARCH(Data[[#This Row],[sp_e]],Data[[#This Row],[sp_c]])),"/","-")))</f>
        <v>+</v>
      </c>
      <c r="K6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2" spans="1:11" x14ac:dyDescent="0.25">
      <c r="A632">
        <v>76</v>
      </c>
      <c r="B632">
        <v>2</v>
      </c>
      <c r="C632">
        <v>10</v>
      </c>
      <c r="D632" s="13">
        <f>Data[[#This Row],[run]]+100*Data[[#This Row],[k]]</f>
        <v>1002</v>
      </c>
      <c r="E632" t="s">
        <v>11</v>
      </c>
      <c r="F632" t="s">
        <v>12</v>
      </c>
      <c r="G632" t="s">
        <v>11</v>
      </c>
      <c r="H632" t="s">
        <v>12</v>
      </c>
      <c r="I632" t="str">
        <f>IF(Data[[#This Row],[gen_c]]="","o",IF(Data[[#This Row],[gen_e]]=Data[[#This Row],[gen_c]],"+",IF(ISNUMBER(SEARCH(Data[[#This Row],[gen_e]],Data[[#This Row],[gen_c]])),"/","-")))</f>
        <v>+</v>
      </c>
      <c r="J632" t="str">
        <f>IF(Data[[#This Row],[sp_c]]="","o",IF(Data[[#This Row],[sp_e]]=Data[[#This Row],[sp_c]],"+",IF(ISNUMBER(SEARCH(Data[[#This Row],[sp_e]],Data[[#This Row],[sp_c]])),"/","-")))</f>
        <v>+</v>
      </c>
      <c r="K6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3" spans="1:11" x14ac:dyDescent="0.25">
      <c r="A633">
        <v>77</v>
      </c>
      <c r="B633">
        <v>2</v>
      </c>
      <c r="C633">
        <v>10</v>
      </c>
      <c r="D633" s="13">
        <f>Data[[#This Row],[run]]+100*Data[[#This Row],[k]]</f>
        <v>1002</v>
      </c>
      <c r="E633" t="s">
        <v>11</v>
      </c>
      <c r="F633" t="s">
        <v>12</v>
      </c>
      <c r="G633" t="s">
        <v>11</v>
      </c>
      <c r="H633" t="s">
        <v>12</v>
      </c>
      <c r="I633" t="str">
        <f>IF(Data[[#This Row],[gen_c]]="","o",IF(Data[[#This Row],[gen_e]]=Data[[#This Row],[gen_c]],"+",IF(ISNUMBER(SEARCH(Data[[#This Row],[gen_e]],Data[[#This Row],[gen_c]])),"/","-")))</f>
        <v>+</v>
      </c>
      <c r="J633" t="str">
        <f>IF(Data[[#This Row],[sp_c]]="","o",IF(Data[[#This Row],[sp_e]]=Data[[#This Row],[sp_c]],"+",IF(ISNUMBER(SEARCH(Data[[#This Row],[sp_e]],Data[[#This Row],[sp_c]])),"/","-")))</f>
        <v>+</v>
      </c>
      <c r="K6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4" spans="1:11" x14ac:dyDescent="0.25">
      <c r="A634">
        <v>78</v>
      </c>
      <c r="B634">
        <v>2</v>
      </c>
      <c r="C634">
        <v>10</v>
      </c>
      <c r="D634" s="13">
        <f>Data[[#This Row],[run]]+100*Data[[#This Row],[k]]</f>
        <v>1002</v>
      </c>
      <c r="E634" t="s">
        <v>11</v>
      </c>
      <c r="F634" t="s">
        <v>12</v>
      </c>
      <c r="G634" t="s">
        <v>11</v>
      </c>
      <c r="H634" t="s">
        <v>12</v>
      </c>
      <c r="I634" t="str">
        <f>IF(Data[[#This Row],[gen_c]]="","o",IF(Data[[#This Row],[gen_e]]=Data[[#This Row],[gen_c]],"+",IF(ISNUMBER(SEARCH(Data[[#This Row],[gen_e]],Data[[#This Row],[gen_c]])),"/","-")))</f>
        <v>+</v>
      </c>
      <c r="J634" t="str">
        <f>IF(Data[[#This Row],[sp_c]]="","o",IF(Data[[#This Row],[sp_e]]=Data[[#This Row],[sp_c]],"+",IF(ISNUMBER(SEARCH(Data[[#This Row],[sp_e]],Data[[#This Row],[sp_c]])),"/","-")))</f>
        <v>+</v>
      </c>
      <c r="K6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5" spans="1:11" x14ac:dyDescent="0.25">
      <c r="A635">
        <v>79</v>
      </c>
      <c r="B635">
        <v>3</v>
      </c>
      <c r="C635">
        <v>10</v>
      </c>
      <c r="D635" s="13">
        <f>Data[[#This Row],[run]]+100*Data[[#This Row],[k]]</f>
        <v>1003</v>
      </c>
      <c r="E635" t="s">
        <v>11</v>
      </c>
      <c r="F635" t="s">
        <v>12</v>
      </c>
      <c r="G635" t="s">
        <v>11</v>
      </c>
      <c r="H635" t="s">
        <v>12</v>
      </c>
      <c r="I635" t="str">
        <f>IF(Data[[#This Row],[gen_c]]="","o",IF(Data[[#This Row],[gen_e]]=Data[[#This Row],[gen_c]],"+",IF(ISNUMBER(SEARCH(Data[[#This Row],[gen_e]],Data[[#This Row],[gen_c]])),"/","-")))</f>
        <v>+</v>
      </c>
      <c r="J635" t="str">
        <f>IF(Data[[#This Row],[sp_c]]="","o",IF(Data[[#This Row],[sp_e]]=Data[[#This Row],[sp_c]],"+",IF(ISNUMBER(SEARCH(Data[[#This Row],[sp_e]],Data[[#This Row],[sp_c]])),"/","-")))</f>
        <v>+</v>
      </c>
      <c r="K6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6" spans="1:11" x14ac:dyDescent="0.25">
      <c r="A636">
        <v>80</v>
      </c>
      <c r="B636">
        <v>3</v>
      </c>
      <c r="C636">
        <v>10</v>
      </c>
      <c r="D636" s="13">
        <f>Data[[#This Row],[run]]+100*Data[[#This Row],[k]]</f>
        <v>1003</v>
      </c>
      <c r="E636" t="s">
        <v>11</v>
      </c>
      <c r="F636" t="s">
        <v>12</v>
      </c>
      <c r="G636" t="s">
        <v>11</v>
      </c>
      <c r="H636" t="s">
        <v>12</v>
      </c>
      <c r="I636" t="str">
        <f>IF(Data[[#This Row],[gen_c]]="","o",IF(Data[[#This Row],[gen_e]]=Data[[#This Row],[gen_c]],"+",IF(ISNUMBER(SEARCH(Data[[#This Row],[gen_e]],Data[[#This Row],[gen_c]])),"/","-")))</f>
        <v>+</v>
      </c>
      <c r="J636" t="str">
        <f>IF(Data[[#This Row],[sp_c]]="","o",IF(Data[[#This Row],[sp_e]]=Data[[#This Row],[sp_c]],"+",IF(ISNUMBER(SEARCH(Data[[#This Row],[sp_e]],Data[[#This Row],[sp_c]])),"/","-")))</f>
        <v>+</v>
      </c>
      <c r="K6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7" spans="1:11" x14ac:dyDescent="0.25">
      <c r="A637">
        <v>82</v>
      </c>
      <c r="B637">
        <v>3</v>
      </c>
      <c r="C637">
        <v>10</v>
      </c>
      <c r="D637" s="13">
        <f>Data[[#This Row],[run]]+100*Data[[#This Row],[k]]</f>
        <v>1003</v>
      </c>
      <c r="E637" t="s">
        <v>11</v>
      </c>
      <c r="F637" t="s">
        <v>12</v>
      </c>
      <c r="G637" t="s">
        <v>11</v>
      </c>
      <c r="H637" t="s">
        <v>12</v>
      </c>
      <c r="I637" t="str">
        <f>IF(Data[[#This Row],[gen_c]]="","o",IF(Data[[#This Row],[gen_e]]=Data[[#This Row],[gen_c]],"+",IF(ISNUMBER(SEARCH(Data[[#This Row],[gen_e]],Data[[#This Row],[gen_c]])),"/","-")))</f>
        <v>+</v>
      </c>
      <c r="J637" t="str">
        <f>IF(Data[[#This Row],[sp_c]]="","o",IF(Data[[#This Row],[sp_e]]=Data[[#This Row],[sp_c]],"+",IF(ISNUMBER(SEARCH(Data[[#This Row],[sp_e]],Data[[#This Row],[sp_c]])),"/","-")))</f>
        <v>+</v>
      </c>
      <c r="K6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8" spans="1:11" x14ac:dyDescent="0.25">
      <c r="A638">
        <v>83</v>
      </c>
      <c r="B638">
        <v>3</v>
      </c>
      <c r="C638">
        <v>10</v>
      </c>
      <c r="D638" s="13">
        <f>Data[[#This Row],[run]]+100*Data[[#This Row],[k]]</f>
        <v>1003</v>
      </c>
      <c r="E638" t="s">
        <v>11</v>
      </c>
      <c r="F638" t="s">
        <v>12</v>
      </c>
      <c r="G638" t="s">
        <v>11</v>
      </c>
      <c r="H638" t="s">
        <v>12</v>
      </c>
      <c r="I638" t="str">
        <f>IF(Data[[#This Row],[gen_c]]="","o",IF(Data[[#This Row],[gen_e]]=Data[[#This Row],[gen_c]],"+",IF(ISNUMBER(SEARCH(Data[[#This Row],[gen_e]],Data[[#This Row],[gen_c]])),"/","-")))</f>
        <v>+</v>
      </c>
      <c r="J638" t="str">
        <f>IF(Data[[#This Row],[sp_c]]="","o",IF(Data[[#This Row],[sp_e]]=Data[[#This Row],[sp_c]],"+",IF(ISNUMBER(SEARCH(Data[[#This Row],[sp_e]],Data[[#This Row],[sp_c]])),"/","-")))</f>
        <v>+</v>
      </c>
      <c r="K6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39" spans="1:11" x14ac:dyDescent="0.25">
      <c r="A639">
        <v>84</v>
      </c>
      <c r="B639">
        <v>4</v>
      </c>
      <c r="C639">
        <v>10</v>
      </c>
      <c r="D639" s="13">
        <f>Data[[#This Row],[run]]+100*Data[[#This Row],[k]]</f>
        <v>1004</v>
      </c>
      <c r="E639" t="s">
        <v>11</v>
      </c>
      <c r="F639" t="s">
        <v>12</v>
      </c>
      <c r="G639" t="s">
        <v>11</v>
      </c>
      <c r="H639" t="s">
        <v>12</v>
      </c>
      <c r="I639" t="str">
        <f>IF(Data[[#This Row],[gen_c]]="","o",IF(Data[[#This Row],[gen_e]]=Data[[#This Row],[gen_c]],"+",IF(ISNUMBER(SEARCH(Data[[#This Row],[gen_e]],Data[[#This Row],[gen_c]])),"/","-")))</f>
        <v>+</v>
      </c>
      <c r="J639" t="str">
        <f>IF(Data[[#This Row],[sp_c]]="","o",IF(Data[[#This Row],[sp_e]]=Data[[#This Row],[sp_c]],"+",IF(ISNUMBER(SEARCH(Data[[#This Row],[sp_e]],Data[[#This Row],[sp_c]])),"/","-")))</f>
        <v>+</v>
      </c>
      <c r="K6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0" spans="1:11" x14ac:dyDescent="0.25">
      <c r="A640">
        <v>85</v>
      </c>
      <c r="B640">
        <v>4</v>
      </c>
      <c r="C640">
        <v>10</v>
      </c>
      <c r="D640" s="13">
        <f>Data[[#This Row],[run]]+100*Data[[#This Row],[k]]</f>
        <v>1004</v>
      </c>
      <c r="E640" t="s">
        <v>11</v>
      </c>
      <c r="F640" t="s">
        <v>12</v>
      </c>
      <c r="G640" t="s">
        <v>11</v>
      </c>
      <c r="H640" t="s">
        <v>12</v>
      </c>
      <c r="I640" t="str">
        <f>IF(Data[[#This Row],[gen_c]]="","o",IF(Data[[#This Row],[gen_e]]=Data[[#This Row],[gen_c]],"+",IF(ISNUMBER(SEARCH(Data[[#This Row],[gen_e]],Data[[#This Row],[gen_c]])),"/","-")))</f>
        <v>+</v>
      </c>
      <c r="J640" t="str">
        <f>IF(Data[[#This Row],[sp_c]]="","o",IF(Data[[#This Row],[sp_e]]=Data[[#This Row],[sp_c]],"+",IF(ISNUMBER(SEARCH(Data[[#This Row],[sp_e]],Data[[#This Row],[sp_c]])),"/","-")))</f>
        <v>+</v>
      </c>
      <c r="K6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1" spans="1:11" x14ac:dyDescent="0.25">
      <c r="A641">
        <v>87</v>
      </c>
      <c r="B641">
        <v>4</v>
      </c>
      <c r="C641">
        <v>10</v>
      </c>
      <c r="D641" s="13">
        <f>Data[[#This Row],[run]]+100*Data[[#This Row],[k]]</f>
        <v>1004</v>
      </c>
      <c r="E641" t="s">
        <v>11</v>
      </c>
      <c r="F641" t="s">
        <v>12</v>
      </c>
      <c r="G641" t="s">
        <v>11</v>
      </c>
      <c r="H641" t="s">
        <v>12</v>
      </c>
      <c r="I641" t="str">
        <f>IF(Data[[#This Row],[gen_c]]="","o",IF(Data[[#This Row],[gen_e]]=Data[[#This Row],[gen_c]],"+",IF(ISNUMBER(SEARCH(Data[[#This Row],[gen_e]],Data[[#This Row],[gen_c]])),"/","-")))</f>
        <v>+</v>
      </c>
      <c r="J641" t="str">
        <f>IF(Data[[#This Row],[sp_c]]="","o",IF(Data[[#This Row],[sp_e]]=Data[[#This Row],[sp_c]],"+",IF(ISNUMBER(SEARCH(Data[[#This Row],[sp_e]],Data[[#This Row],[sp_c]])),"/","-")))</f>
        <v>+</v>
      </c>
      <c r="K6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2" spans="1:11" x14ac:dyDescent="0.25">
      <c r="A642">
        <v>88</v>
      </c>
      <c r="B642">
        <v>4</v>
      </c>
      <c r="C642">
        <v>10</v>
      </c>
      <c r="D642" s="13">
        <f>Data[[#This Row],[run]]+100*Data[[#This Row],[k]]</f>
        <v>1004</v>
      </c>
      <c r="E642" t="s">
        <v>11</v>
      </c>
      <c r="F642" t="s">
        <v>12</v>
      </c>
      <c r="G642" t="s">
        <v>11</v>
      </c>
      <c r="H642" t="s">
        <v>12</v>
      </c>
      <c r="I642" t="str">
        <f>IF(Data[[#This Row],[gen_c]]="","o",IF(Data[[#This Row],[gen_e]]=Data[[#This Row],[gen_c]],"+",IF(ISNUMBER(SEARCH(Data[[#This Row],[gen_e]],Data[[#This Row],[gen_c]])),"/","-")))</f>
        <v>+</v>
      </c>
      <c r="J642" t="str">
        <f>IF(Data[[#This Row],[sp_c]]="","o",IF(Data[[#This Row],[sp_e]]=Data[[#This Row],[sp_c]],"+",IF(ISNUMBER(SEARCH(Data[[#This Row],[sp_e]],Data[[#This Row],[sp_c]])),"/","-")))</f>
        <v>+</v>
      </c>
      <c r="K6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3" spans="1:11" x14ac:dyDescent="0.25">
      <c r="A643" s="1">
        <v>90</v>
      </c>
      <c r="B643">
        <v>5</v>
      </c>
      <c r="C643">
        <v>10</v>
      </c>
      <c r="D643" s="13">
        <f>Data[[#This Row],[run]]+100*Data[[#This Row],[k]]</f>
        <v>1005</v>
      </c>
      <c r="E643" t="s">
        <v>11</v>
      </c>
      <c r="F643" t="s">
        <v>12</v>
      </c>
      <c r="G643" t="s">
        <v>11</v>
      </c>
      <c r="H643" t="s">
        <v>12</v>
      </c>
      <c r="I643" t="str">
        <f>IF(Data[[#This Row],[gen_c]]="","o",IF(Data[[#This Row],[gen_e]]=Data[[#This Row],[gen_c]],"+",IF(ISNUMBER(SEARCH(Data[[#This Row],[gen_e]],Data[[#This Row],[gen_c]])),"/","-")))</f>
        <v>+</v>
      </c>
      <c r="J643" t="str">
        <f>IF(Data[[#This Row],[sp_c]]="","o",IF(Data[[#This Row],[sp_e]]=Data[[#This Row],[sp_c]],"+",IF(ISNUMBER(SEARCH(Data[[#This Row],[sp_e]],Data[[#This Row],[sp_c]])),"/","-")))</f>
        <v>+</v>
      </c>
      <c r="K6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4" spans="1:11" x14ac:dyDescent="0.25">
      <c r="A644" s="1">
        <v>91</v>
      </c>
      <c r="B644">
        <v>5</v>
      </c>
      <c r="C644">
        <v>10</v>
      </c>
      <c r="D644" s="13">
        <f>Data[[#This Row],[run]]+100*Data[[#This Row],[k]]</f>
        <v>1005</v>
      </c>
      <c r="E644" t="s">
        <v>11</v>
      </c>
      <c r="F644" t="s">
        <v>12</v>
      </c>
      <c r="G644" t="s">
        <v>11</v>
      </c>
      <c r="H644" t="s">
        <v>12</v>
      </c>
      <c r="I644" t="str">
        <f>IF(Data[[#This Row],[gen_c]]="","o",IF(Data[[#This Row],[gen_e]]=Data[[#This Row],[gen_c]],"+",IF(ISNUMBER(SEARCH(Data[[#This Row],[gen_e]],Data[[#This Row],[gen_c]])),"/","-")))</f>
        <v>+</v>
      </c>
      <c r="J644" t="str">
        <f>IF(Data[[#This Row],[sp_c]]="","o",IF(Data[[#This Row],[sp_e]]=Data[[#This Row],[sp_c]],"+",IF(ISNUMBER(SEARCH(Data[[#This Row],[sp_e]],Data[[#This Row],[sp_c]])),"/","-")))</f>
        <v>+</v>
      </c>
      <c r="K6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5" spans="1:11" x14ac:dyDescent="0.25">
      <c r="A645" s="1">
        <v>92</v>
      </c>
      <c r="B645">
        <v>5</v>
      </c>
      <c r="C645">
        <v>10</v>
      </c>
      <c r="D645" s="13">
        <f>Data[[#This Row],[run]]+100*Data[[#This Row],[k]]</f>
        <v>1005</v>
      </c>
      <c r="E645" t="s">
        <v>11</v>
      </c>
      <c r="F645" t="s">
        <v>12</v>
      </c>
      <c r="G645" t="s">
        <v>11</v>
      </c>
      <c r="H645" t="s">
        <v>12</v>
      </c>
      <c r="I645" t="str">
        <f>IF(Data[[#This Row],[gen_c]]="","o",IF(Data[[#This Row],[gen_e]]=Data[[#This Row],[gen_c]],"+",IF(ISNUMBER(SEARCH(Data[[#This Row],[gen_e]],Data[[#This Row],[gen_c]])),"/","-")))</f>
        <v>+</v>
      </c>
      <c r="J645" t="str">
        <f>IF(Data[[#This Row],[sp_c]]="","o",IF(Data[[#This Row],[sp_e]]=Data[[#This Row],[sp_c]],"+",IF(ISNUMBER(SEARCH(Data[[#This Row],[sp_e]],Data[[#This Row],[sp_c]])),"/","-")))</f>
        <v>+</v>
      </c>
      <c r="K6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6" spans="1:11" x14ac:dyDescent="0.25">
      <c r="A646" s="1">
        <v>93</v>
      </c>
      <c r="B646">
        <v>5</v>
      </c>
      <c r="C646">
        <v>10</v>
      </c>
      <c r="D646" s="13">
        <f>Data[[#This Row],[run]]+100*Data[[#This Row],[k]]</f>
        <v>1005</v>
      </c>
      <c r="E646" t="s">
        <v>11</v>
      </c>
      <c r="F646" t="s">
        <v>12</v>
      </c>
      <c r="G646" t="s">
        <v>11</v>
      </c>
      <c r="H646" t="s">
        <v>12</v>
      </c>
      <c r="I646" t="str">
        <f>IF(Data[[#This Row],[gen_c]]="","o",IF(Data[[#This Row],[gen_e]]=Data[[#This Row],[gen_c]],"+",IF(ISNUMBER(SEARCH(Data[[#This Row],[gen_e]],Data[[#This Row],[gen_c]])),"/","-")))</f>
        <v>+</v>
      </c>
      <c r="J646" t="str">
        <f>IF(Data[[#This Row],[sp_c]]="","o",IF(Data[[#This Row],[sp_e]]=Data[[#This Row],[sp_c]],"+",IF(ISNUMBER(SEARCH(Data[[#This Row],[sp_e]],Data[[#This Row],[sp_c]])),"/","-")))</f>
        <v>+</v>
      </c>
      <c r="K6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7" spans="1:11" x14ac:dyDescent="0.25">
      <c r="A647">
        <v>95</v>
      </c>
      <c r="B647">
        <v>6</v>
      </c>
      <c r="C647">
        <v>10</v>
      </c>
      <c r="D647" s="13">
        <f>Data[[#This Row],[run]]+100*Data[[#This Row],[k]]</f>
        <v>1006</v>
      </c>
      <c r="E647" t="s">
        <v>11</v>
      </c>
      <c r="F647" t="s">
        <v>12</v>
      </c>
      <c r="G647" t="s">
        <v>11</v>
      </c>
      <c r="H647" t="s">
        <v>12</v>
      </c>
      <c r="I647" t="str">
        <f>IF(Data[[#This Row],[gen_c]]="","o",IF(Data[[#This Row],[gen_e]]=Data[[#This Row],[gen_c]],"+",IF(ISNUMBER(SEARCH(Data[[#This Row],[gen_e]],Data[[#This Row],[gen_c]])),"/","-")))</f>
        <v>+</v>
      </c>
      <c r="J647" t="str">
        <f>IF(Data[[#This Row],[sp_c]]="","o",IF(Data[[#This Row],[sp_e]]=Data[[#This Row],[sp_c]],"+",IF(ISNUMBER(SEARCH(Data[[#This Row],[sp_e]],Data[[#This Row],[sp_c]])),"/","-")))</f>
        <v>+</v>
      </c>
      <c r="K6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8" spans="1:11" x14ac:dyDescent="0.25">
      <c r="A648">
        <v>97</v>
      </c>
      <c r="B648">
        <v>6</v>
      </c>
      <c r="C648">
        <v>10</v>
      </c>
      <c r="D648" s="13">
        <f>Data[[#This Row],[run]]+100*Data[[#This Row],[k]]</f>
        <v>1006</v>
      </c>
      <c r="E648" t="s">
        <v>11</v>
      </c>
      <c r="F648" t="s">
        <v>12</v>
      </c>
      <c r="G648" t="s">
        <v>11</v>
      </c>
      <c r="H648" t="s">
        <v>12</v>
      </c>
      <c r="I648" t="str">
        <f>IF(Data[[#This Row],[gen_c]]="","o",IF(Data[[#This Row],[gen_e]]=Data[[#This Row],[gen_c]],"+",IF(ISNUMBER(SEARCH(Data[[#This Row],[gen_e]],Data[[#This Row],[gen_c]])),"/","-")))</f>
        <v>+</v>
      </c>
      <c r="J648" t="str">
        <f>IF(Data[[#This Row],[sp_c]]="","o",IF(Data[[#This Row],[sp_e]]=Data[[#This Row],[sp_c]],"+",IF(ISNUMBER(SEARCH(Data[[#This Row],[sp_e]],Data[[#This Row],[sp_c]])),"/","-")))</f>
        <v>+</v>
      </c>
      <c r="K6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49" spans="1:11" x14ac:dyDescent="0.25">
      <c r="A649">
        <v>98</v>
      </c>
      <c r="B649">
        <v>6</v>
      </c>
      <c r="C649">
        <v>10</v>
      </c>
      <c r="D649" s="13">
        <f>Data[[#This Row],[run]]+100*Data[[#This Row],[k]]</f>
        <v>1006</v>
      </c>
      <c r="E649" t="s">
        <v>11</v>
      </c>
      <c r="F649" t="s">
        <v>12</v>
      </c>
      <c r="G649" t="s">
        <v>11</v>
      </c>
      <c r="H649" t="s">
        <v>12</v>
      </c>
      <c r="I649" t="str">
        <f>IF(Data[[#This Row],[gen_c]]="","o",IF(Data[[#This Row],[gen_e]]=Data[[#This Row],[gen_c]],"+",IF(ISNUMBER(SEARCH(Data[[#This Row],[gen_e]],Data[[#This Row],[gen_c]])),"/","-")))</f>
        <v>+</v>
      </c>
      <c r="J649" t="str">
        <f>IF(Data[[#This Row],[sp_c]]="","o",IF(Data[[#This Row],[sp_e]]=Data[[#This Row],[sp_c]],"+",IF(ISNUMBER(SEARCH(Data[[#This Row],[sp_e]],Data[[#This Row],[sp_c]])),"/","-")))</f>
        <v>+</v>
      </c>
      <c r="K6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0" spans="1:11" x14ac:dyDescent="0.25">
      <c r="A650">
        <v>99</v>
      </c>
      <c r="B650">
        <v>7</v>
      </c>
      <c r="C650">
        <v>10</v>
      </c>
      <c r="D650" s="13">
        <f>Data[[#This Row],[run]]+100*Data[[#This Row],[k]]</f>
        <v>1007</v>
      </c>
      <c r="E650" t="s">
        <v>11</v>
      </c>
      <c r="F650" t="s">
        <v>12</v>
      </c>
      <c r="G650" t="s">
        <v>11</v>
      </c>
      <c r="H650" t="s">
        <v>12</v>
      </c>
      <c r="I650" t="str">
        <f>IF(Data[[#This Row],[gen_c]]="","o",IF(Data[[#This Row],[gen_e]]=Data[[#This Row],[gen_c]],"+",IF(ISNUMBER(SEARCH(Data[[#This Row],[gen_e]],Data[[#This Row],[gen_c]])),"/","-")))</f>
        <v>+</v>
      </c>
      <c r="J650" t="str">
        <f>IF(Data[[#This Row],[sp_c]]="","o",IF(Data[[#This Row],[sp_e]]=Data[[#This Row],[sp_c]],"+",IF(ISNUMBER(SEARCH(Data[[#This Row],[sp_e]],Data[[#This Row],[sp_c]])),"/","-")))</f>
        <v>+</v>
      </c>
      <c r="K6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1" spans="1:11" x14ac:dyDescent="0.25">
      <c r="A651">
        <v>100</v>
      </c>
      <c r="B651">
        <v>7</v>
      </c>
      <c r="C651">
        <v>10</v>
      </c>
      <c r="D651" s="13">
        <f>Data[[#This Row],[run]]+100*Data[[#This Row],[k]]</f>
        <v>1007</v>
      </c>
      <c r="E651" t="s">
        <v>11</v>
      </c>
      <c r="F651" t="s">
        <v>12</v>
      </c>
      <c r="G651" t="s">
        <v>11</v>
      </c>
      <c r="H651" t="s">
        <v>12</v>
      </c>
      <c r="I651" t="str">
        <f>IF(Data[[#This Row],[gen_c]]="","o",IF(Data[[#This Row],[gen_e]]=Data[[#This Row],[gen_c]],"+",IF(ISNUMBER(SEARCH(Data[[#This Row],[gen_e]],Data[[#This Row],[gen_c]])),"/","-")))</f>
        <v>+</v>
      </c>
      <c r="J651" t="str">
        <f>IF(Data[[#This Row],[sp_c]]="","o",IF(Data[[#This Row],[sp_e]]=Data[[#This Row],[sp_c]],"+",IF(ISNUMBER(SEARCH(Data[[#This Row],[sp_e]],Data[[#This Row],[sp_c]])),"/","-")))</f>
        <v>+</v>
      </c>
      <c r="K6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2" spans="1:11" x14ac:dyDescent="0.25">
      <c r="A652">
        <v>103</v>
      </c>
      <c r="B652">
        <v>7</v>
      </c>
      <c r="C652">
        <v>10</v>
      </c>
      <c r="D652" s="13">
        <f>Data[[#This Row],[run]]+100*Data[[#This Row],[k]]</f>
        <v>1007</v>
      </c>
      <c r="E652" t="s">
        <v>11</v>
      </c>
      <c r="F652" t="s">
        <v>12</v>
      </c>
      <c r="G652" t="s">
        <v>11</v>
      </c>
      <c r="H652" t="s">
        <v>12</v>
      </c>
      <c r="I652" t="str">
        <f>IF(Data[[#This Row],[gen_c]]="","o",IF(Data[[#This Row],[gen_e]]=Data[[#This Row],[gen_c]],"+",IF(ISNUMBER(SEARCH(Data[[#This Row],[gen_e]],Data[[#This Row],[gen_c]])),"/","-")))</f>
        <v>+</v>
      </c>
      <c r="J652" t="str">
        <f>IF(Data[[#This Row],[sp_c]]="","o",IF(Data[[#This Row],[sp_e]]=Data[[#This Row],[sp_c]],"+",IF(ISNUMBER(SEARCH(Data[[#This Row],[sp_e]],Data[[#This Row],[sp_c]])),"/","-")))</f>
        <v>+</v>
      </c>
      <c r="K6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3" spans="1:11" x14ac:dyDescent="0.25">
      <c r="A653">
        <v>104</v>
      </c>
      <c r="B653">
        <v>8</v>
      </c>
      <c r="C653">
        <v>10</v>
      </c>
      <c r="D653" s="13">
        <f>Data[[#This Row],[run]]+100*Data[[#This Row],[k]]</f>
        <v>1008</v>
      </c>
      <c r="E653" t="s">
        <v>11</v>
      </c>
      <c r="F653" t="s">
        <v>12</v>
      </c>
      <c r="G653" t="s">
        <v>11</v>
      </c>
      <c r="H653" t="s">
        <v>12</v>
      </c>
      <c r="I653" t="str">
        <f>IF(Data[[#This Row],[gen_c]]="","o",IF(Data[[#This Row],[gen_e]]=Data[[#This Row],[gen_c]],"+",IF(ISNUMBER(SEARCH(Data[[#This Row],[gen_e]],Data[[#This Row],[gen_c]])),"/","-")))</f>
        <v>+</v>
      </c>
      <c r="J653" t="str">
        <f>IF(Data[[#This Row],[sp_c]]="","o",IF(Data[[#This Row],[sp_e]]=Data[[#This Row],[sp_c]],"+",IF(ISNUMBER(SEARCH(Data[[#This Row],[sp_e]],Data[[#This Row],[sp_c]])),"/","-")))</f>
        <v>+</v>
      </c>
      <c r="K6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4" spans="1:11" x14ac:dyDescent="0.25">
      <c r="A654">
        <v>106</v>
      </c>
      <c r="B654">
        <v>8</v>
      </c>
      <c r="C654">
        <v>10</v>
      </c>
      <c r="D654" s="13">
        <f>Data[[#This Row],[run]]+100*Data[[#This Row],[k]]</f>
        <v>1008</v>
      </c>
      <c r="E654" t="s">
        <v>11</v>
      </c>
      <c r="F654" t="s">
        <v>12</v>
      </c>
      <c r="G654" t="s">
        <v>11</v>
      </c>
      <c r="H654" t="s">
        <v>12</v>
      </c>
      <c r="I654" t="str">
        <f>IF(Data[[#This Row],[gen_c]]="","o",IF(Data[[#This Row],[gen_e]]=Data[[#This Row],[gen_c]],"+",IF(ISNUMBER(SEARCH(Data[[#This Row],[gen_e]],Data[[#This Row],[gen_c]])),"/","-")))</f>
        <v>+</v>
      </c>
      <c r="J654" t="str">
        <f>IF(Data[[#This Row],[sp_c]]="","o",IF(Data[[#This Row],[sp_e]]=Data[[#This Row],[sp_c]],"+",IF(ISNUMBER(SEARCH(Data[[#This Row],[sp_e]],Data[[#This Row],[sp_c]])),"/","-")))</f>
        <v>+</v>
      </c>
      <c r="K6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5" spans="1:11" x14ac:dyDescent="0.25">
      <c r="A655">
        <v>108</v>
      </c>
      <c r="B655">
        <v>8</v>
      </c>
      <c r="C655">
        <v>10</v>
      </c>
      <c r="D655" s="13">
        <f>Data[[#This Row],[run]]+100*Data[[#This Row],[k]]</f>
        <v>1008</v>
      </c>
      <c r="E655" t="s">
        <v>11</v>
      </c>
      <c r="F655" t="s">
        <v>12</v>
      </c>
      <c r="G655" t="s">
        <v>11</v>
      </c>
      <c r="H655" t="s">
        <v>12</v>
      </c>
      <c r="I655" t="str">
        <f>IF(Data[[#This Row],[gen_c]]="","o",IF(Data[[#This Row],[gen_e]]=Data[[#This Row],[gen_c]],"+",IF(ISNUMBER(SEARCH(Data[[#This Row],[gen_e]],Data[[#This Row],[gen_c]])),"/","-")))</f>
        <v>+</v>
      </c>
      <c r="J655" t="str">
        <f>IF(Data[[#This Row],[sp_c]]="","o",IF(Data[[#This Row],[sp_e]]=Data[[#This Row],[sp_c]],"+",IF(ISNUMBER(SEARCH(Data[[#This Row],[sp_e]],Data[[#This Row],[sp_c]])),"/","-")))</f>
        <v>+</v>
      </c>
      <c r="K6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6" spans="1:11" x14ac:dyDescent="0.25">
      <c r="A656">
        <v>110</v>
      </c>
      <c r="B656">
        <v>9</v>
      </c>
      <c r="C656">
        <v>10</v>
      </c>
      <c r="D656" s="13">
        <f>Data[[#This Row],[run]]+100*Data[[#This Row],[k]]</f>
        <v>1009</v>
      </c>
      <c r="E656" t="s">
        <v>11</v>
      </c>
      <c r="F656" t="s">
        <v>12</v>
      </c>
      <c r="G656" t="s">
        <v>11</v>
      </c>
      <c r="H656" t="s">
        <v>12</v>
      </c>
      <c r="I656" t="str">
        <f>IF(Data[[#This Row],[gen_c]]="","o",IF(Data[[#This Row],[gen_e]]=Data[[#This Row],[gen_c]],"+",IF(ISNUMBER(SEARCH(Data[[#This Row],[gen_e]],Data[[#This Row],[gen_c]])),"/","-")))</f>
        <v>+</v>
      </c>
      <c r="J656" t="str">
        <f>IF(Data[[#This Row],[sp_c]]="","o",IF(Data[[#This Row],[sp_e]]=Data[[#This Row],[sp_c]],"+",IF(ISNUMBER(SEARCH(Data[[#This Row],[sp_e]],Data[[#This Row],[sp_c]])),"/","-")))</f>
        <v>+</v>
      </c>
      <c r="K6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7" spans="1:11" x14ac:dyDescent="0.25">
      <c r="A657">
        <v>111</v>
      </c>
      <c r="B657">
        <v>9</v>
      </c>
      <c r="C657">
        <v>10</v>
      </c>
      <c r="D657" s="13">
        <f>Data[[#This Row],[run]]+100*Data[[#This Row],[k]]</f>
        <v>1009</v>
      </c>
      <c r="E657" t="s">
        <v>11</v>
      </c>
      <c r="F657" t="s">
        <v>12</v>
      </c>
      <c r="G657" t="s">
        <v>11</v>
      </c>
      <c r="H657" t="s">
        <v>12</v>
      </c>
      <c r="I657" t="str">
        <f>IF(Data[[#This Row],[gen_c]]="","o",IF(Data[[#This Row],[gen_e]]=Data[[#This Row],[gen_c]],"+",IF(ISNUMBER(SEARCH(Data[[#This Row],[gen_e]],Data[[#This Row],[gen_c]])),"/","-")))</f>
        <v>+</v>
      </c>
      <c r="J657" t="str">
        <f>IF(Data[[#This Row],[sp_c]]="","o",IF(Data[[#This Row],[sp_e]]=Data[[#This Row],[sp_c]],"+",IF(ISNUMBER(SEARCH(Data[[#This Row],[sp_e]],Data[[#This Row],[sp_c]])),"/","-")))</f>
        <v>+</v>
      </c>
      <c r="K6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8" spans="1:11" x14ac:dyDescent="0.25">
      <c r="A658">
        <v>112</v>
      </c>
      <c r="B658">
        <v>9</v>
      </c>
      <c r="C658">
        <v>10</v>
      </c>
      <c r="D658" s="13">
        <f>Data[[#This Row],[run]]+100*Data[[#This Row],[k]]</f>
        <v>1009</v>
      </c>
      <c r="E658" t="s">
        <v>11</v>
      </c>
      <c r="F658" t="s">
        <v>12</v>
      </c>
      <c r="G658" t="s">
        <v>11</v>
      </c>
      <c r="H658" t="s">
        <v>12</v>
      </c>
      <c r="I658" t="str">
        <f>IF(Data[[#This Row],[gen_c]]="","o",IF(Data[[#This Row],[gen_e]]=Data[[#This Row],[gen_c]],"+",IF(ISNUMBER(SEARCH(Data[[#This Row],[gen_e]],Data[[#This Row],[gen_c]])),"/","-")))</f>
        <v>+</v>
      </c>
      <c r="J658" t="str">
        <f>IF(Data[[#This Row],[sp_c]]="","o",IF(Data[[#This Row],[sp_e]]=Data[[#This Row],[sp_c]],"+",IF(ISNUMBER(SEARCH(Data[[#This Row],[sp_e]],Data[[#This Row],[sp_c]])),"/","-")))</f>
        <v>+</v>
      </c>
      <c r="K6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59" spans="1:11" x14ac:dyDescent="0.25">
      <c r="A659">
        <v>113</v>
      </c>
      <c r="B659">
        <v>9</v>
      </c>
      <c r="C659">
        <v>10</v>
      </c>
      <c r="D659" s="13">
        <f>Data[[#This Row],[run]]+100*Data[[#This Row],[k]]</f>
        <v>1009</v>
      </c>
      <c r="E659" t="s">
        <v>11</v>
      </c>
      <c r="F659" t="s">
        <v>12</v>
      </c>
      <c r="G659" t="s">
        <v>11</v>
      </c>
      <c r="H659" t="s">
        <v>12</v>
      </c>
      <c r="I659" t="str">
        <f>IF(Data[[#This Row],[gen_c]]="","o",IF(Data[[#This Row],[gen_e]]=Data[[#This Row],[gen_c]],"+",IF(ISNUMBER(SEARCH(Data[[#This Row],[gen_e]],Data[[#This Row],[gen_c]])),"/","-")))</f>
        <v>+</v>
      </c>
      <c r="J659" t="str">
        <f>IF(Data[[#This Row],[sp_c]]="","o",IF(Data[[#This Row],[sp_e]]=Data[[#This Row],[sp_c]],"+",IF(ISNUMBER(SEARCH(Data[[#This Row],[sp_e]],Data[[#This Row],[sp_c]])),"/","-")))</f>
        <v>+</v>
      </c>
      <c r="K6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60" spans="1:11" x14ac:dyDescent="0.25">
      <c r="A660">
        <v>86</v>
      </c>
      <c r="B660">
        <v>4</v>
      </c>
      <c r="C660">
        <v>10</v>
      </c>
      <c r="D660" s="13">
        <f>Data[[#This Row],[run]]+100*Data[[#This Row],[k]]</f>
        <v>1004</v>
      </c>
      <c r="E660" t="s">
        <v>11</v>
      </c>
      <c r="F660" t="s">
        <v>12</v>
      </c>
      <c r="G660" t="s">
        <v>11</v>
      </c>
      <c r="I660" t="str">
        <f>IF(Data[[#This Row],[gen_c]]="","o",IF(Data[[#This Row],[gen_e]]=Data[[#This Row],[gen_c]],"+",IF(ISNUMBER(SEARCH(Data[[#This Row],[gen_e]],Data[[#This Row],[gen_c]])),"/","-")))</f>
        <v>+</v>
      </c>
      <c r="J660" t="str">
        <f>IF(Data[[#This Row],[sp_c]]="","o",IF(Data[[#This Row],[sp_e]]=Data[[#This Row],[sp_c]],"+",IF(ISNUMBER(SEARCH(Data[[#This Row],[sp_e]],Data[[#This Row],[sp_c]])),"/","-")))</f>
        <v>o</v>
      </c>
      <c r="K6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61" spans="1:11" x14ac:dyDescent="0.25">
      <c r="A661">
        <v>94</v>
      </c>
      <c r="B661">
        <v>6</v>
      </c>
      <c r="C661">
        <v>10</v>
      </c>
      <c r="D661" s="13">
        <f>Data[[#This Row],[run]]+100*Data[[#This Row],[k]]</f>
        <v>1006</v>
      </c>
      <c r="E661" t="s">
        <v>11</v>
      </c>
      <c r="F661" t="s">
        <v>12</v>
      </c>
      <c r="G661" t="s">
        <v>11</v>
      </c>
      <c r="I661" t="str">
        <f>IF(Data[[#This Row],[gen_c]]="","o",IF(Data[[#This Row],[gen_e]]=Data[[#This Row],[gen_c]],"+",IF(ISNUMBER(SEARCH(Data[[#This Row],[gen_e]],Data[[#This Row],[gen_c]])),"/","-")))</f>
        <v>+</v>
      </c>
      <c r="J661" t="str">
        <f>IF(Data[[#This Row],[sp_c]]="","o",IF(Data[[#This Row],[sp_e]]=Data[[#This Row],[sp_c]],"+",IF(ISNUMBER(SEARCH(Data[[#This Row],[sp_e]],Data[[#This Row],[sp_c]])),"/","-")))</f>
        <v>o</v>
      </c>
      <c r="K6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62" spans="1:11" x14ac:dyDescent="0.25">
      <c r="A662">
        <v>96</v>
      </c>
      <c r="B662">
        <v>6</v>
      </c>
      <c r="C662">
        <v>10</v>
      </c>
      <c r="D662" s="13">
        <f>Data[[#This Row],[run]]+100*Data[[#This Row],[k]]</f>
        <v>1006</v>
      </c>
      <c r="E662" t="s">
        <v>11</v>
      </c>
      <c r="F662" t="s">
        <v>12</v>
      </c>
      <c r="G662" t="s">
        <v>11</v>
      </c>
      <c r="I662" t="str">
        <f>IF(Data[[#This Row],[gen_c]]="","o",IF(Data[[#This Row],[gen_e]]=Data[[#This Row],[gen_c]],"+",IF(ISNUMBER(SEARCH(Data[[#This Row],[gen_e]],Data[[#This Row],[gen_c]])),"/","-")))</f>
        <v>+</v>
      </c>
      <c r="J662" t="str">
        <f>IF(Data[[#This Row],[sp_c]]="","o",IF(Data[[#This Row],[sp_e]]=Data[[#This Row],[sp_c]],"+",IF(ISNUMBER(SEARCH(Data[[#This Row],[sp_e]],Data[[#This Row],[sp_c]])),"/","-")))</f>
        <v>o</v>
      </c>
      <c r="K6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63" spans="1:11" x14ac:dyDescent="0.25">
      <c r="A663">
        <v>101</v>
      </c>
      <c r="B663">
        <v>7</v>
      </c>
      <c r="C663">
        <v>10</v>
      </c>
      <c r="D663" s="13">
        <f>Data[[#This Row],[run]]+100*Data[[#This Row],[k]]</f>
        <v>1007</v>
      </c>
      <c r="E663" t="s">
        <v>11</v>
      </c>
      <c r="F663" t="s">
        <v>12</v>
      </c>
      <c r="G663" t="s">
        <v>11</v>
      </c>
      <c r="I663" t="str">
        <f>IF(Data[[#This Row],[gen_c]]="","o",IF(Data[[#This Row],[gen_e]]=Data[[#This Row],[gen_c]],"+",IF(ISNUMBER(SEARCH(Data[[#This Row],[gen_e]],Data[[#This Row],[gen_c]])),"/","-")))</f>
        <v>+</v>
      </c>
      <c r="J663" t="str">
        <f>IF(Data[[#This Row],[sp_c]]="","o",IF(Data[[#This Row],[sp_e]]=Data[[#This Row],[sp_c]],"+",IF(ISNUMBER(SEARCH(Data[[#This Row],[sp_e]],Data[[#This Row],[sp_c]])),"/","-")))</f>
        <v>o</v>
      </c>
      <c r="K6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64" spans="1:11" x14ac:dyDescent="0.25">
      <c r="A664">
        <v>102</v>
      </c>
      <c r="B664">
        <v>7</v>
      </c>
      <c r="C664">
        <v>10</v>
      </c>
      <c r="D664" s="13">
        <f>Data[[#This Row],[run]]+100*Data[[#This Row],[k]]</f>
        <v>1007</v>
      </c>
      <c r="E664" t="s">
        <v>11</v>
      </c>
      <c r="F664" t="s">
        <v>12</v>
      </c>
      <c r="G664" t="s">
        <v>11</v>
      </c>
      <c r="I664" t="str">
        <f>IF(Data[[#This Row],[gen_c]]="","o",IF(Data[[#This Row],[gen_e]]=Data[[#This Row],[gen_c]],"+",IF(ISNUMBER(SEARCH(Data[[#This Row],[gen_e]],Data[[#This Row],[gen_c]])),"/","-")))</f>
        <v>+</v>
      </c>
      <c r="J664" t="str">
        <f>IF(Data[[#This Row],[sp_c]]="","o",IF(Data[[#This Row],[sp_e]]=Data[[#This Row],[sp_c]],"+",IF(ISNUMBER(SEARCH(Data[[#This Row],[sp_e]],Data[[#This Row],[sp_c]])),"/","-")))</f>
        <v>o</v>
      </c>
      <c r="K6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65" spans="1:11" x14ac:dyDescent="0.25">
      <c r="A665">
        <v>107</v>
      </c>
      <c r="B665">
        <v>8</v>
      </c>
      <c r="C665">
        <v>10</v>
      </c>
      <c r="D665" s="13">
        <f>Data[[#This Row],[run]]+100*Data[[#This Row],[k]]</f>
        <v>1008</v>
      </c>
      <c r="E665" t="s">
        <v>11</v>
      </c>
      <c r="F665" t="s">
        <v>12</v>
      </c>
      <c r="G665" t="s">
        <v>11</v>
      </c>
      <c r="I665" t="str">
        <f>IF(Data[[#This Row],[gen_c]]="","o",IF(Data[[#This Row],[gen_e]]=Data[[#This Row],[gen_c]],"+",IF(ISNUMBER(SEARCH(Data[[#This Row],[gen_e]],Data[[#This Row],[gen_c]])),"/","-")))</f>
        <v>+</v>
      </c>
      <c r="J665" t="str">
        <f>IF(Data[[#This Row],[sp_c]]="","o",IF(Data[[#This Row],[sp_e]]=Data[[#This Row],[sp_c]],"+",IF(ISNUMBER(SEARCH(Data[[#This Row],[sp_e]],Data[[#This Row],[sp_c]])),"/","-")))</f>
        <v>o</v>
      </c>
      <c r="K6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66" spans="1:11" x14ac:dyDescent="0.25">
      <c r="A666">
        <v>109</v>
      </c>
      <c r="B666">
        <v>9</v>
      </c>
      <c r="C666">
        <v>10</v>
      </c>
      <c r="D666" s="13">
        <f>Data[[#This Row],[run]]+100*Data[[#This Row],[k]]</f>
        <v>1009</v>
      </c>
      <c r="E666" t="s">
        <v>11</v>
      </c>
      <c r="F666" t="s">
        <v>12</v>
      </c>
      <c r="G666" t="s">
        <v>11</v>
      </c>
      <c r="I666" t="str">
        <f>IF(Data[[#This Row],[gen_c]]="","o",IF(Data[[#This Row],[gen_e]]=Data[[#This Row],[gen_c]],"+",IF(ISNUMBER(SEARCH(Data[[#This Row],[gen_e]],Data[[#This Row],[gen_c]])),"/","-")))</f>
        <v>+</v>
      </c>
      <c r="J666" t="str">
        <f>IF(Data[[#This Row],[sp_c]]="","o",IF(Data[[#This Row],[sp_e]]=Data[[#This Row],[sp_c]],"+",IF(ISNUMBER(SEARCH(Data[[#This Row],[sp_e]],Data[[#This Row],[sp_c]])),"/","-")))</f>
        <v>o</v>
      </c>
      <c r="K6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67" spans="1:11" x14ac:dyDescent="0.25">
      <c r="A667">
        <v>75</v>
      </c>
      <c r="B667">
        <v>2</v>
      </c>
      <c r="C667">
        <v>10</v>
      </c>
      <c r="D667" s="13">
        <f>Data[[#This Row],[run]]+100*Data[[#This Row],[k]]</f>
        <v>1002</v>
      </c>
      <c r="E667" t="s">
        <v>11</v>
      </c>
      <c r="F667" t="s">
        <v>12</v>
      </c>
      <c r="H667" t="s">
        <v>68</v>
      </c>
      <c r="I667" t="str">
        <f>IF(Data[[#This Row],[gen_c]]="","o",IF(Data[[#This Row],[gen_e]]=Data[[#This Row],[gen_c]],"+",IF(ISNUMBER(SEARCH(Data[[#This Row],[gen_e]],Data[[#This Row],[gen_c]])),"/","-")))</f>
        <v>o</v>
      </c>
      <c r="J667" t="str">
        <f>IF(Data[[#This Row],[sp_c]]="","o",IF(Data[[#This Row],[sp_e]]=Data[[#This Row],[sp_c]],"+",IF(ISNUMBER(SEARCH(Data[[#This Row],[sp_e]],Data[[#This Row],[sp_c]])),"/","-")))</f>
        <v>/</v>
      </c>
      <c r="K6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68" spans="1:11" x14ac:dyDescent="0.25">
      <c r="A668">
        <v>65</v>
      </c>
      <c r="B668">
        <v>0</v>
      </c>
      <c r="C668">
        <v>10</v>
      </c>
      <c r="D668" s="13">
        <f>Data[[#This Row],[run]]+100*Data[[#This Row],[k]]</f>
        <v>1000</v>
      </c>
      <c r="E668" t="s">
        <v>11</v>
      </c>
      <c r="F668" t="s">
        <v>12</v>
      </c>
      <c r="H668" t="s">
        <v>12</v>
      </c>
      <c r="I668" t="str">
        <f>IF(Data[[#This Row],[gen_c]]="","o",IF(Data[[#This Row],[gen_e]]=Data[[#This Row],[gen_c]],"+",IF(ISNUMBER(SEARCH(Data[[#This Row],[gen_e]],Data[[#This Row],[gen_c]])),"/","-")))</f>
        <v>o</v>
      </c>
      <c r="J668" t="str">
        <f>IF(Data[[#This Row],[sp_c]]="","o",IF(Data[[#This Row],[sp_e]]=Data[[#This Row],[sp_c]],"+",IF(ISNUMBER(SEARCH(Data[[#This Row],[sp_e]],Data[[#This Row],[sp_c]])),"/","-")))</f>
        <v>+</v>
      </c>
      <c r="K6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69" spans="1:11" x14ac:dyDescent="0.25">
      <c r="A669">
        <v>66</v>
      </c>
      <c r="B669">
        <v>0</v>
      </c>
      <c r="C669">
        <v>10</v>
      </c>
      <c r="D669" s="13">
        <f>Data[[#This Row],[run]]+100*Data[[#This Row],[k]]</f>
        <v>1000</v>
      </c>
      <c r="E669" t="s">
        <v>11</v>
      </c>
      <c r="F669" t="s">
        <v>12</v>
      </c>
      <c r="H669" t="s">
        <v>12</v>
      </c>
      <c r="I669" t="str">
        <f>IF(Data[[#This Row],[gen_c]]="","o",IF(Data[[#This Row],[gen_e]]=Data[[#This Row],[gen_c]],"+",IF(ISNUMBER(SEARCH(Data[[#This Row],[gen_e]],Data[[#This Row],[gen_c]])),"/","-")))</f>
        <v>o</v>
      </c>
      <c r="J669" t="str">
        <f>IF(Data[[#This Row],[sp_c]]="","o",IF(Data[[#This Row],[sp_e]]=Data[[#This Row],[sp_c]],"+",IF(ISNUMBER(SEARCH(Data[[#This Row],[sp_e]],Data[[#This Row],[sp_c]])),"/","-")))</f>
        <v>+</v>
      </c>
      <c r="K6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70" spans="1:11" x14ac:dyDescent="0.25">
      <c r="A670">
        <v>71</v>
      </c>
      <c r="B670">
        <v>1</v>
      </c>
      <c r="C670">
        <v>10</v>
      </c>
      <c r="D670" s="13">
        <f>Data[[#This Row],[run]]+100*Data[[#This Row],[k]]</f>
        <v>1001</v>
      </c>
      <c r="E670" t="s">
        <v>11</v>
      </c>
      <c r="F670" t="s">
        <v>12</v>
      </c>
      <c r="H670" t="s">
        <v>12</v>
      </c>
      <c r="I670" t="str">
        <f>IF(Data[[#This Row],[gen_c]]="","o",IF(Data[[#This Row],[gen_e]]=Data[[#This Row],[gen_c]],"+",IF(ISNUMBER(SEARCH(Data[[#This Row],[gen_e]],Data[[#This Row],[gen_c]])),"/","-")))</f>
        <v>o</v>
      </c>
      <c r="J670" t="str">
        <f>IF(Data[[#This Row],[sp_c]]="","o",IF(Data[[#This Row],[sp_e]]=Data[[#This Row],[sp_c]],"+",IF(ISNUMBER(SEARCH(Data[[#This Row],[sp_e]],Data[[#This Row],[sp_c]])),"/","-")))</f>
        <v>+</v>
      </c>
      <c r="K6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71" spans="1:11" x14ac:dyDescent="0.25">
      <c r="A671">
        <v>81</v>
      </c>
      <c r="B671">
        <v>3</v>
      </c>
      <c r="C671">
        <v>10</v>
      </c>
      <c r="D671" s="13">
        <f>Data[[#This Row],[run]]+100*Data[[#This Row],[k]]</f>
        <v>1003</v>
      </c>
      <c r="E671" t="s">
        <v>11</v>
      </c>
      <c r="F671" t="s">
        <v>12</v>
      </c>
      <c r="H671" t="s">
        <v>12</v>
      </c>
      <c r="I671" t="str">
        <f>IF(Data[[#This Row],[gen_c]]="","o",IF(Data[[#This Row],[gen_e]]=Data[[#This Row],[gen_c]],"+",IF(ISNUMBER(SEARCH(Data[[#This Row],[gen_e]],Data[[#This Row],[gen_c]])),"/","-")))</f>
        <v>o</v>
      </c>
      <c r="J671" t="str">
        <f>IF(Data[[#This Row],[sp_c]]="","o",IF(Data[[#This Row],[sp_e]]=Data[[#This Row],[sp_c]],"+",IF(ISNUMBER(SEARCH(Data[[#This Row],[sp_e]],Data[[#This Row],[sp_c]])),"/","-")))</f>
        <v>+</v>
      </c>
      <c r="K6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72" spans="1:11" x14ac:dyDescent="0.25">
      <c r="A672">
        <v>105</v>
      </c>
      <c r="B672">
        <v>8</v>
      </c>
      <c r="C672">
        <v>10</v>
      </c>
      <c r="D672" s="13">
        <f>Data[[#This Row],[run]]+100*Data[[#This Row],[k]]</f>
        <v>1008</v>
      </c>
      <c r="E672" t="s">
        <v>11</v>
      </c>
      <c r="F672" t="s">
        <v>12</v>
      </c>
      <c r="H672" t="s">
        <v>12</v>
      </c>
      <c r="I672" t="str">
        <f>IF(Data[[#This Row],[gen_c]]="","o",IF(Data[[#This Row],[gen_e]]=Data[[#This Row],[gen_c]],"+",IF(ISNUMBER(SEARCH(Data[[#This Row],[gen_e]],Data[[#This Row],[gen_c]])),"/","-")))</f>
        <v>o</v>
      </c>
      <c r="J672" t="str">
        <f>IF(Data[[#This Row],[sp_c]]="","o",IF(Data[[#This Row],[sp_e]]=Data[[#This Row],[sp_c]],"+",IF(ISNUMBER(SEARCH(Data[[#This Row],[sp_e]],Data[[#This Row],[sp_c]])),"/","-")))</f>
        <v>+</v>
      </c>
      <c r="K6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673" spans="1:11" x14ac:dyDescent="0.25">
      <c r="A673">
        <v>144</v>
      </c>
      <c r="B673">
        <v>7</v>
      </c>
      <c r="C673">
        <v>10</v>
      </c>
      <c r="D673" s="13">
        <f>Data[[#This Row],[run]]+100*Data[[#This Row],[k]]</f>
        <v>1007</v>
      </c>
      <c r="E673" t="s">
        <v>11</v>
      </c>
      <c r="F673" t="s">
        <v>15</v>
      </c>
      <c r="G673" t="s">
        <v>11</v>
      </c>
      <c r="H673" t="s">
        <v>51</v>
      </c>
      <c r="I673" t="str">
        <f>IF(Data[[#This Row],[gen_c]]="","o",IF(Data[[#This Row],[gen_e]]=Data[[#This Row],[gen_c]],"+",IF(ISNUMBER(SEARCH(Data[[#This Row],[gen_e]],Data[[#This Row],[gen_c]])),"/","-")))</f>
        <v>+</v>
      </c>
      <c r="J673" t="str">
        <f>IF(Data[[#This Row],[sp_c]]="","o",IF(Data[[#This Row],[sp_e]]=Data[[#This Row],[sp_c]],"+",IF(ISNUMBER(SEARCH(Data[[#This Row],[sp_e]],Data[[#This Row],[sp_c]])),"/","-")))</f>
        <v>/</v>
      </c>
      <c r="K6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674" spans="1:11" x14ac:dyDescent="0.25">
      <c r="A674">
        <v>123</v>
      </c>
      <c r="B674">
        <v>0</v>
      </c>
      <c r="C674">
        <v>10</v>
      </c>
      <c r="D674" s="13">
        <f>Data[[#This Row],[run]]+100*Data[[#This Row],[k]]</f>
        <v>1000</v>
      </c>
      <c r="E674" t="s">
        <v>11</v>
      </c>
      <c r="F674" t="s">
        <v>15</v>
      </c>
      <c r="G674" t="s">
        <v>11</v>
      </c>
      <c r="H674" t="s">
        <v>15</v>
      </c>
      <c r="I674" t="str">
        <f>IF(Data[[#This Row],[gen_c]]="","o",IF(Data[[#This Row],[gen_e]]=Data[[#This Row],[gen_c]],"+",IF(ISNUMBER(SEARCH(Data[[#This Row],[gen_e]],Data[[#This Row],[gen_c]])),"/","-")))</f>
        <v>+</v>
      </c>
      <c r="J674" t="str">
        <f>IF(Data[[#This Row],[sp_c]]="","o",IF(Data[[#This Row],[sp_e]]=Data[[#This Row],[sp_c]],"+",IF(ISNUMBER(SEARCH(Data[[#This Row],[sp_e]],Data[[#This Row],[sp_c]])),"/","-")))</f>
        <v>+</v>
      </c>
      <c r="K6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75" spans="1:11" x14ac:dyDescent="0.25">
      <c r="A675">
        <v>124</v>
      </c>
      <c r="B675">
        <v>0</v>
      </c>
      <c r="C675">
        <v>10</v>
      </c>
      <c r="D675" s="13">
        <f>Data[[#This Row],[run]]+100*Data[[#This Row],[k]]</f>
        <v>1000</v>
      </c>
      <c r="E675" t="s">
        <v>11</v>
      </c>
      <c r="F675" t="s">
        <v>15</v>
      </c>
      <c r="G675" t="s">
        <v>11</v>
      </c>
      <c r="H675" t="s">
        <v>15</v>
      </c>
      <c r="I675" t="str">
        <f>IF(Data[[#This Row],[gen_c]]="","o",IF(Data[[#This Row],[gen_e]]=Data[[#This Row],[gen_c]],"+",IF(ISNUMBER(SEARCH(Data[[#This Row],[gen_e]],Data[[#This Row],[gen_c]])),"/","-")))</f>
        <v>+</v>
      </c>
      <c r="J675" t="str">
        <f>IF(Data[[#This Row],[sp_c]]="","o",IF(Data[[#This Row],[sp_e]]=Data[[#This Row],[sp_c]],"+",IF(ISNUMBER(SEARCH(Data[[#This Row],[sp_e]],Data[[#This Row],[sp_c]])),"/","-")))</f>
        <v>+</v>
      </c>
      <c r="K6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76" spans="1:11" x14ac:dyDescent="0.25">
      <c r="A676">
        <v>125</v>
      </c>
      <c r="B676">
        <v>0</v>
      </c>
      <c r="C676">
        <v>10</v>
      </c>
      <c r="D676" s="13">
        <f>Data[[#This Row],[run]]+100*Data[[#This Row],[k]]</f>
        <v>1000</v>
      </c>
      <c r="E676" t="s">
        <v>11</v>
      </c>
      <c r="F676" t="s">
        <v>15</v>
      </c>
      <c r="G676" t="s">
        <v>11</v>
      </c>
      <c r="H676" t="s">
        <v>15</v>
      </c>
      <c r="I676" t="str">
        <f>IF(Data[[#This Row],[gen_c]]="","o",IF(Data[[#This Row],[gen_e]]=Data[[#This Row],[gen_c]],"+",IF(ISNUMBER(SEARCH(Data[[#This Row],[gen_e]],Data[[#This Row],[gen_c]])),"/","-")))</f>
        <v>+</v>
      </c>
      <c r="J676" t="str">
        <f>IF(Data[[#This Row],[sp_c]]="","o",IF(Data[[#This Row],[sp_e]]=Data[[#This Row],[sp_c]],"+",IF(ISNUMBER(SEARCH(Data[[#This Row],[sp_e]],Data[[#This Row],[sp_c]])),"/","-")))</f>
        <v>+</v>
      </c>
      <c r="K6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77" spans="1:11" x14ac:dyDescent="0.25">
      <c r="A677">
        <v>126</v>
      </c>
      <c r="B677">
        <v>1</v>
      </c>
      <c r="C677">
        <v>10</v>
      </c>
      <c r="D677" s="13">
        <f>Data[[#This Row],[run]]+100*Data[[#This Row],[k]]</f>
        <v>1001</v>
      </c>
      <c r="E677" t="s">
        <v>11</v>
      </c>
      <c r="F677" t="s">
        <v>15</v>
      </c>
      <c r="G677" t="s">
        <v>11</v>
      </c>
      <c r="H677" t="s">
        <v>15</v>
      </c>
      <c r="I677" t="str">
        <f>IF(Data[[#This Row],[gen_c]]="","o",IF(Data[[#This Row],[gen_e]]=Data[[#This Row],[gen_c]],"+",IF(ISNUMBER(SEARCH(Data[[#This Row],[gen_e]],Data[[#This Row],[gen_c]])),"/","-")))</f>
        <v>+</v>
      </c>
      <c r="J677" t="str">
        <f>IF(Data[[#This Row],[sp_c]]="","o",IF(Data[[#This Row],[sp_e]]=Data[[#This Row],[sp_c]],"+",IF(ISNUMBER(SEARCH(Data[[#This Row],[sp_e]],Data[[#This Row],[sp_c]])),"/","-")))</f>
        <v>+</v>
      </c>
      <c r="K6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78" spans="1:11" x14ac:dyDescent="0.25">
      <c r="A678">
        <v>127</v>
      </c>
      <c r="B678">
        <v>1</v>
      </c>
      <c r="C678">
        <v>10</v>
      </c>
      <c r="D678" s="13">
        <f>Data[[#This Row],[run]]+100*Data[[#This Row],[k]]</f>
        <v>1001</v>
      </c>
      <c r="E678" t="s">
        <v>11</v>
      </c>
      <c r="F678" t="s">
        <v>15</v>
      </c>
      <c r="G678" t="s">
        <v>11</v>
      </c>
      <c r="H678" t="s">
        <v>15</v>
      </c>
      <c r="I678" t="str">
        <f>IF(Data[[#This Row],[gen_c]]="","o",IF(Data[[#This Row],[gen_e]]=Data[[#This Row],[gen_c]],"+",IF(ISNUMBER(SEARCH(Data[[#This Row],[gen_e]],Data[[#This Row],[gen_c]])),"/","-")))</f>
        <v>+</v>
      </c>
      <c r="J678" t="str">
        <f>IF(Data[[#This Row],[sp_c]]="","o",IF(Data[[#This Row],[sp_e]]=Data[[#This Row],[sp_c]],"+",IF(ISNUMBER(SEARCH(Data[[#This Row],[sp_e]],Data[[#This Row],[sp_c]])),"/","-")))</f>
        <v>+</v>
      </c>
      <c r="K6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79" spans="1:11" x14ac:dyDescent="0.25">
      <c r="A679">
        <v>130</v>
      </c>
      <c r="B679">
        <v>2</v>
      </c>
      <c r="C679">
        <v>10</v>
      </c>
      <c r="D679" s="13">
        <f>Data[[#This Row],[run]]+100*Data[[#This Row],[k]]</f>
        <v>1002</v>
      </c>
      <c r="E679" t="s">
        <v>11</v>
      </c>
      <c r="F679" t="s">
        <v>15</v>
      </c>
      <c r="G679" t="s">
        <v>11</v>
      </c>
      <c r="H679" t="s">
        <v>15</v>
      </c>
      <c r="I679" t="str">
        <f>IF(Data[[#This Row],[gen_c]]="","o",IF(Data[[#This Row],[gen_e]]=Data[[#This Row],[gen_c]],"+",IF(ISNUMBER(SEARCH(Data[[#This Row],[gen_e]],Data[[#This Row],[gen_c]])),"/","-")))</f>
        <v>+</v>
      </c>
      <c r="J679" t="str">
        <f>IF(Data[[#This Row],[sp_c]]="","o",IF(Data[[#This Row],[sp_e]]=Data[[#This Row],[sp_c]],"+",IF(ISNUMBER(SEARCH(Data[[#This Row],[sp_e]],Data[[#This Row],[sp_c]])),"/","-")))</f>
        <v>+</v>
      </c>
      <c r="K6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0" spans="1:11" x14ac:dyDescent="0.25">
      <c r="A680">
        <v>131</v>
      </c>
      <c r="B680">
        <v>2</v>
      </c>
      <c r="C680">
        <v>10</v>
      </c>
      <c r="D680" s="13">
        <f>Data[[#This Row],[run]]+100*Data[[#This Row],[k]]</f>
        <v>1002</v>
      </c>
      <c r="E680" t="s">
        <v>11</v>
      </c>
      <c r="F680" t="s">
        <v>15</v>
      </c>
      <c r="G680" t="s">
        <v>11</v>
      </c>
      <c r="H680" t="s">
        <v>15</v>
      </c>
      <c r="I680" t="str">
        <f>IF(Data[[#This Row],[gen_c]]="","o",IF(Data[[#This Row],[gen_e]]=Data[[#This Row],[gen_c]],"+",IF(ISNUMBER(SEARCH(Data[[#This Row],[gen_e]],Data[[#This Row],[gen_c]])),"/","-")))</f>
        <v>+</v>
      </c>
      <c r="J680" t="str">
        <f>IF(Data[[#This Row],[sp_c]]="","o",IF(Data[[#This Row],[sp_e]]=Data[[#This Row],[sp_c]],"+",IF(ISNUMBER(SEARCH(Data[[#This Row],[sp_e]],Data[[#This Row],[sp_c]])),"/","-")))</f>
        <v>+</v>
      </c>
      <c r="K6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1" spans="1:11" x14ac:dyDescent="0.25">
      <c r="A681">
        <v>132</v>
      </c>
      <c r="B681">
        <v>3</v>
      </c>
      <c r="C681">
        <v>10</v>
      </c>
      <c r="D681" s="13">
        <f>Data[[#This Row],[run]]+100*Data[[#This Row],[k]]</f>
        <v>1003</v>
      </c>
      <c r="E681" t="s">
        <v>11</v>
      </c>
      <c r="F681" t="s">
        <v>15</v>
      </c>
      <c r="G681" t="s">
        <v>11</v>
      </c>
      <c r="H681" t="s">
        <v>15</v>
      </c>
      <c r="I681" t="str">
        <f>IF(Data[[#This Row],[gen_c]]="","o",IF(Data[[#This Row],[gen_e]]=Data[[#This Row],[gen_c]],"+",IF(ISNUMBER(SEARCH(Data[[#This Row],[gen_e]],Data[[#This Row],[gen_c]])),"/","-")))</f>
        <v>+</v>
      </c>
      <c r="J681" t="str">
        <f>IF(Data[[#This Row],[sp_c]]="","o",IF(Data[[#This Row],[sp_e]]=Data[[#This Row],[sp_c]],"+",IF(ISNUMBER(SEARCH(Data[[#This Row],[sp_e]],Data[[#This Row],[sp_c]])),"/","-")))</f>
        <v>+</v>
      </c>
      <c r="K6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2" spans="1:11" x14ac:dyDescent="0.25">
      <c r="A682">
        <v>133</v>
      </c>
      <c r="B682">
        <v>3</v>
      </c>
      <c r="C682">
        <v>10</v>
      </c>
      <c r="D682" s="13">
        <f>Data[[#This Row],[run]]+100*Data[[#This Row],[k]]</f>
        <v>1003</v>
      </c>
      <c r="E682" t="s">
        <v>11</v>
      </c>
      <c r="F682" t="s">
        <v>15</v>
      </c>
      <c r="G682" t="s">
        <v>11</v>
      </c>
      <c r="H682" t="s">
        <v>15</v>
      </c>
      <c r="I682" t="str">
        <f>IF(Data[[#This Row],[gen_c]]="","o",IF(Data[[#This Row],[gen_e]]=Data[[#This Row],[gen_c]],"+",IF(ISNUMBER(SEARCH(Data[[#This Row],[gen_e]],Data[[#This Row],[gen_c]])),"/","-")))</f>
        <v>+</v>
      </c>
      <c r="J682" t="str">
        <f>IF(Data[[#This Row],[sp_c]]="","o",IF(Data[[#This Row],[sp_e]]=Data[[#This Row],[sp_c]],"+",IF(ISNUMBER(SEARCH(Data[[#This Row],[sp_e]],Data[[#This Row],[sp_c]])),"/","-")))</f>
        <v>+</v>
      </c>
      <c r="K6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3" spans="1:11" x14ac:dyDescent="0.25">
      <c r="A683">
        <v>135</v>
      </c>
      <c r="B683">
        <v>4</v>
      </c>
      <c r="C683">
        <v>10</v>
      </c>
      <c r="D683" s="13">
        <f>Data[[#This Row],[run]]+100*Data[[#This Row],[k]]</f>
        <v>1004</v>
      </c>
      <c r="E683" t="s">
        <v>11</v>
      </c>
      <c r="F683" t="s">
        <v>15</v>
      </c>
      <c r="G683" t="s">
        <v>11</v>
      </c>
      <c r="H683" t="s">
        <v>15</v>
      </c>
      <c r="I683" t="str">
        <f>IF(Data[[#This Row],[gen_c]]="","o",IF(Data[[#This Row],[gen_e]]=Data[[#This Row],[gen_c]],"+",IF(ISNUMBER(SEARCH(Data[[#This Row],[gen_e]],Data[[#This Row],[gen_c]])),"/","-")))</f>
        <v>+</v>
      </c>
      <c r="J683" t="str">
        <f>IF(Data[[#This Row],[sp_c]]="","o",IF(Data[[#This Row],[sp_e]]=Data[[#This Row],[sp_c]],"+",IF(ISNUMBER(SEARCH(Data[[#This Row],[sp_e]],Data[[#This Row],[sp_c]])),"/","-")))</f>
        <v>+</v>
      </c>
      <c r="K6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4" spans="1:11" x14ac:dyDescent="0.25">
      <c r="A684">
        <v>136</v>
      </c>
      <c r="B684">
        <v>4</v>
      </c>
      <c r="C684">
        <v>10</v>
      </c>
      <c r="D684" s="13">
        <f>Data[[#This Row],[run]]+100*Data[[#This Row],[k]]</f>
        <v>1004</v>
      </c>
      <c r="E684" t="s">
        <v>11</v>
      </c>
      <c r="F684" t="s">
        <v>15</v>
      </c>
      <c r="G684" t="s">
        <v>11</v>
      </c>
      <c r="H684" t="s">
        <v>15</v>
      </c>
      <c r="I684" t="str">
        <f>IF(Data[[#This Row],[gen_c]]="","o",IF(Data[[#This Row],[gen_e]]=Data[[#This Row],[gen_c]],"+",IF(ISNUMBER(SEARCH(Data[[#This Row],[gen_e]],Data[[#This Row],[gen_c]])),"/","-")))</f>
        <v>+</v>
      </c>
      <c r="J684" t="str">
        <f>IF(Data[[#This Row],[sp_c]]="","o",IF(Data[[#This Row],[sp_e]]=Data[[#This Row],[sp_c]],"+",IF(ISNUMBER(SEARCH(Data[[#This Row],[sp_e]],Data[[#This Row],[sp_c]])),"/","-")))</f>
        <v>+</v>
      </c>
      <c r="K6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5" spans="1:11" x14ac:dyDescent="0.25">
      <c r="A685">
        <v>137</v>
      </c>
      <c r="B685">
        <v>4</v>
      </c>
      <c r="C685">
        <v>10</v>
      </c>
      <c r="D685" s="13">
        <f>Data[[#This Row],[run]]+100*Data[[#This Row],[k]]</f>
        <v>1004</v>
      </c>
      <c r="E685" t="s">
        <v>11</v>
      </c>
      <c r="F685" t="s">
        <v>15</v>
      </c>
      <c r="G685" t="s">
        <v>11</v>
      </c>
      <c r="H685" t="s">
        <v>15</v>
      </c>
      <c r="I685" t="str">
        <f>IF(Data[[#This Row],[gen_c]]="","o",IF(Data[[#This Row],[gen_e]]=Data[[#This Row],[gen_c]],"+",IF(ISNUMBER(SEARCH(Data[[#This Row],[gen_e]],Data[[#This Row],[gen_c]])),"/","-")))</f>
        <v>+</v>
      </c>
      <c r="J685" t="str">
        <f>IF(Data[[#This Row],[sp_c]]="","o",IF(Data[[#This Row],[sp_e]]=Data[[#This Row],[sp_c]],"+",IF(ISNUMBER(SEARCH(Data[[#This Row],[sp_e]],Data[[#This Row],[sp_c]])),"/","-")))</f>
        <v>+</v>
      </c>
      <c r="K6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6" spans="1:11" x14ac:dyDescent="0.25">
      <c r="A686" s="1">
        <v>139</v>
      </c>
      <c r="B686">
        <v>5</v>
      </c>
      <c r="C686">
        <v>10</v>
      </c>
      <c r="D686" s="13">
        <f>Data[[#This Row],[run]]+100*Data[[#This Row],[k]]</f>
        <v>1005</v>
      </c>
      <c r="E686" t="s">
        <v>11</v>
      </c>
      <c r="F686" t="s">
        <v>15</v>
      </c>
      <c r="G686" t="s">
        <v>11</v>
      </c>
      <c r="H686" t="s">
        <v>15</v>
      </c>
      <c r="I686" t="str">
        <f>IF(Data[[#This Row],[gen_c]]="","o",IF(Data[[#This Row],[gen_e]]=Data[[#This Row],[gen_c]],"+",IF(ISNUMBER(SEARCH(Data[[#This Row],[gen_e]],Data[[#This Row],[gen_c]])),"/","-")))</f>
        <v>+</v>
      </c>
      <c r="J686" t="str">
        <f>IF(Data[[#This Row],[sp_c]]="","o",IF(Data[[#This Row],[sp_e]]=Data[[#This Row],[sp_c]],"+",IF(ISNUMBER(SEARCH(Data[[#This Row],[sp_e]],Data[[#This Row],[sp_c]])),"/","-")))</f>
        <v>+</v>
      </c>
      <c r="K6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7" spans="1:11" x14ac:dyDescent="0.25">
      <c r="A687">
        <v>142</v>
      </c>
      <c r="B687">
        <v>6</v>
      </c>
      <c r="C687">
        <v>10</v>
      </c>
      <c r="D687" s="13">
        <f>Data[[#This Row],[run]]+100*Data[[#This Row],[k]]</f>
        <v>1006</v>
      </c>
      <c r="E687" t="s">
        <v>11</v>
      </c>
      <c r="F687" t="s">
        <v>15</v>
      </c>
      <c r="G687" t="s">
        <v>11</v>
      </c>
      <c r="H687" t="s">
        <v>15</v>
      </c>
      <c r="I687" t="str">
        <f>IF(Data[[#This Row],[gen_c]]="","o",IF(Data[[#This Row],[gen_e]]=Data[[#This Row],[gen_c]],"+",IF(ISNUMBER(SEARCH(Data[[#This Row],[gen_e]],Data[[#This Row],[gen_c]])),"/","-")))</f>
        <v>+</v>
      </c>
      <c r="J687" t="str">
        <f>IF(Data[[#This Row],[sp_c]]="","o",IF(Data[[#This Row],[sp_e]]=Data[[#This Row],[sp_c]],"+",IF(ISNUMBER(SEARCH(Data[[#This Row],[sp_e]],Data[[#This Row],[sp_c]])),"/","-")))</f>
        <v>+</v>
      </c>
      <c r="K6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8" spans="1:11" x14ac:dyDescent="0.25">
      <c r="A688">
        <v>143</v>
      </c>
      <c r="B688">
        <v>6</v>
      </c>
      <c r="C688">
        <v>10</v>
      </c>
      <c r="D688" s="13">
        <f>Data[[#This Row],[run]]+100*Data[[#This Row],[k]]</f>
        <v>1006</v>
      </c>
      <c r="E688" t="s">
        <v>11</v>
      </c>
      <c r="F688" t="s">
        <v>15</v>
      </c>
      <c r="G688" t="s">
        <v>11</v>
      </c>
      <c r="H688" t="s">
        <v>15</v>
      </c>
      <c r="I688" t="str">
        <f>IF(Data[[#This Row],[gen_c]]="","o",IF(Data[[#This Row],[gen_e]]=Data[[#This Row],[gen_c]],"+",IF(ISNUMBER(SEARCH(Data[[#This Row],[gen_e]],Data[[#This Row],[gen_c]])),"/","-")))</f>
        <v>+</v>
      </c>
      <c r="J688" t="str">
        <f>IF(Data[[#This Row],[sp_c]]="","o",IF(Data[[#This Row],[sp_e]]=Data[[#This Row],[sp_c]],"+",IF(ISNUMBER(SEARCH(Data[[#This Row],[sp_e]],Data[[#This Row],[sp_c]])),"/","-")))</f>
        <v>+</v>
      </c>
      <c r="K6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89" spans="1:11" x14ac:dyDescent="0.25">
      <c r="A689">
        <v>145</v>
      </c>
      <c r="B689">
        <v>7</v>
      </c>
      <c r="C689">
        <v>10</v>
      </c>
      <c r="D689" s="13">
        <f>Data[[#This Row],[run]]+100*Data[[#This Row],[k]]</f>
        <v>1007</v>
      </c>
      <c r="E689" t="s">
        <v>11</v>
      </c>
      <c r="F689" t="s">
        <v>15</v>
      </c>
      <c r="G689" t="s">
        <v>11</v>
      </c>
      <c r="H689" t="s">
        <v>15</v>
      </c>
      <c r="I689" t="str">
        <f>IF(Data[[#This Row],[gen_c]]="","o",IF(Data[[#This Row],[gen_e]]=Data[[#This Row],[gen_c]],"+",IF(ISNUMBER(SEARCH(Data[[#This Row],[gen_e]],Data[[#This Row],[gen_c]])),"/","-")))</f>
        <v>+</v>
      </c>
      <c r="J689" t="str">
        <f>IF(Data[[#This Row],[sp_c]]="","o",IF(Data[[#This Row],[sp_e]]=Data[[#This Row],[sp_c]],"+",IF(ISNUMBER(SEARCH(Data[[#This Row],[sp_e]],Data[[#This Row],[sp_c]])),"/","-")))</f>
        <v>+</v>
      </c>
      <c r="K6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90" spans="1:11" x14ac:dyDescent="0.25">
      <c r="A690">
        <v>146</v>
      </c>
      <c r="B690">
        <v>7</v>
      </c>
      <c r="C690">
        <v>10</v>
      </c>
      <c r="D690" s="13">
        <f>Data[[#This Row],[run]]+100*Data[[#This Row],[k]]</f>
        <v>1007</v>
      </c>
      <c r="E690" t="s">
        <v>11</v>
      </c>
      <c r="F690" t="s">
        <v>15</v>
      </c>
      <c r="G690" t="s">
        <v>11</v>
      </c>
      <c r="H690" t="s">
        <v>15</v>
      </c>
      <c r="I690" t="str">
        <f>IF(Data[[#This Row],[gen_c]]="","o",IF(Data[[#This Row],[gen_e]]=Data[[#This Row],[gen_c]],"+",IF(ISNUMBER(SEARCH(Data[[#This Row],[gen_e]],Data[[#This Row],[gen_c]])),"/","-")))</f>
        <v>+</v>
      </c>
      <c r="J690" t="str">
        <f>IF(Data[[#This Row],[sp_c]]="","o",IF(Data[[#This Row],[sp_e]]=Data[[#This Row],[sp_c]],"+",IF(ISNUMBER(SEARCH(Data[[#This Row],[sp_e]],Data[[#This Row],[sp_c]])),"/","-")))</f>
        <v>+</v>
      </c>
      <c r="K6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91" spans="1:11" x14ac:dyDescent="0.25">
      <c r="A691">
        <v>147</v>
      </c>
      <c r="B691">
        <v>8</v>
      </c>
      <c r="C691">
        <v>10</v>
      </c>
      <c r="D691" s="13">
        <f>Data[[#This Row],[run]]+100*Data[[#This Row],[k]]</f>
        <v>1008</v>
      </c>
      <c r="E691" t="s">
        <v>11</v>
      </c>
      <c r="F691" t="s">
        <v>15</v>
      </c>
      <c r="G691" t="s">
        <v>11</v>
      </c>
      <c r="H691" t="s">
        <v>15</v>
      </c>
      <c r="I691" t="str">
        <f>IF(Data[[#This Row],[gen_c]]="","o",IF(Data[[#This Row],[gen_e]]=Data[[#This Row],[gen_c]],"+",IF(ISNUMBER(SEARCH(Data[[#This Row],[gen_e]],Data[[#This Row],[gen_c]])),"/","-")))</f>
        <v>+</v>
      </c>
      <c r="J691" t="str">
        <f>IF(Data[[#This Row],[sp_c]]="","o",IF(Data[[#This Row],[sp_e]]=Data[[#This Row],[sp_c]],"+",IF(ISNUMBER(SEARCH(Data[[#This Row],[sp_e]],Data[[#This Row],[sp_c]])),"/","-")))</f>
        <v>+</v>
      </c>
      <c r="K6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92" spans="1:11" x14ac:dyDescent="0.25">
      <c r="A692">
        <v>148</v>
      </c>
      <c r="B692">
        <v>8</v>
      </c>
      <c r="C692">
        <v>10</v>
      </c>
      <c r="D692" s="13">
        <f>Data[[#This Row],[run]]+100*Data[[#This Row],[k]]</f>
        <v>1008</v>
      </c>
      <c r="E692" t="s">
        <v>11</v>
      </c>
      <c r="F692" t="s">
        <v>15</v>
      </c>
      <c r="G692" t="s">
        <v>11</v>
      </c>
      <c r="H692" t="s">
        <v>15</v>
      </c>
      <c r="I692" t="str">
        <f>IF(Data[[#This Row],[gen_c]]="","o",IF(Data[[#This Row],[gen_e]]=Data[[#This Row],[gen_c]],"+",IF(ISNUMBER(SEARCH(Data[[#This Row],[gen_e]],Data[[#This Row],[gen_c]])),"/","-")))</f>
        <v>+</v>
      </c>
      <c r="J692" t="str">
        <f>IF(Data[[#This Row],[sp_c]]="","o",IF(Data[[#This Row],[sp_e]]=Data[[#This Row],[sp_c]],"+",IF(ISNUMBER(SEARCH(Data[[#This Row],[sp_e]],Data[[#This Row],[sp_c]])),"/","-")))</f>
        <v>+</v>
      </c>
      <c r="K6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93" spans="1:11" x14ac:dyDescent="0.25">
      <c r="A693">
        <v>150</v>
      </c>
      <c r="B693">
        <v>9</v>
      </c>
      <c r="C693">
        <v>10</v>
      </c>
      <c r="D693" s="13">
        <f>Data[[#This Row],[run]]+100*Data[[#This Row],[k]]</f>
        <v>1009</v>
      </c>
      <c r="E693" t="s">
        <v>11</v>
      </c>
      <c r="F693" t="s">
        <v>15</v>
      </c>
      <c r="G693" t="s">
        <v>11</v>
      </c>
      <c r="H693" t="s">
        <v>15</v>
      </c>
      <c r="I693" t="str">
        <f>IF(Data[[#This Row],[gen_c]]="","o",IF(Data[[#This Row],[gen_e]]=Data[[#This Row],[gen_c]],"+",IF(ISNUMBER(SEARCH(Data[[#This Row],[gen_e]],Data[[#This Row],[gen_c]])),"/","-")))</f>
        <v>+</v>
      </c>
      <c r="J693" t="str">
        <f>IF(Data[[#This Row],[sp_c]]="","o",IF(Data[[#This Row],[sp_e]]=Data[[#This Row],[sp_c]],"+",IF(ISNUMBER(SEARCH(Data[[#This Row],[sp_e]],Data[[#This Row],[sp_c]])),"/","-")))</f>
        <v>+</v>
      </c>
      <c r="K6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94" spans="1:11" x14ac:dyDescent="0.25">
      <c r="A694">
        <v>151</v>
      </c>
      <c r="B694">
        <v>9</v>
      </c>
      <c r="C694">
        <v>10</v>
      </c>
      <c r="D694" s="13">
        <f>Data[[#This Row],[run]]+100*Data[[#This Row],[k]]</f>
        <v>1009</v>
      </c>
      <c r="E694" t="s">
        <v>11</v>
      </c>
      <c r="F694" t="s">
        <v>15</v>
      </c>
      <c r="G694" t="s">
        <v>11</v>
      </c>
      <c r="H694" t="s">
        <v>15</v>
      </c>
      <c r="I694" t="str">
        <f>IF(Data[[#This Row],[gen_c]]="","o",IF(Data[[#This Row],[gen_e]]=Data[[#This Row],[gen_c]],"+",IF(ISNUMBER(SEARCH(Data[[#This Row],[gen_e]],Data[[#This Row],[gen_c]])),"/","-")))</f>
        <v>+</v>
      </c>
      <c r="J694" t="str">
        <f>IF(Data[[#This Row],[sp_c]]="","o",IF(Data[[#This Row],[sp_e]]=Data[[#This Row],[sp_c]],"+",IF(ISNUMBER(SEARCH(Data[[#This Row],[sp_e]],Data[[#This Row],[sp_c]])),"/","-")))</f>
        <v>+</v>
      </c>
      <c r="K6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695" spans="1:11" x14ac:dyDescent="0.25">
      <c r="A695">
        <v>128</v>
      </c>
      <c r="B695">
        <v>1</v>
      </c>
      <c r="C695">
        <v>10</v>
      </c>
      <c r="D695" s="13">
        <f>Data[[#This Row],[run]]+100*Data[[#This Row],[k]]</f>
        <v>1001</v>
      </c>
      <c r="E695" t="s">
        <v>11</v>
      </c>
      <c r="F695" t="s">
        <v>15</v>
      </c>
      <c r="G695" t="s">
        <v>11</v>
      </c>
      <c r="I695" t="str">
        <f>IF(Data[[#This Row],[gen_c]]="","o",IF(Data[[#This Row],[gen_e]]=Data[[#This Row],[gen_c]],"+",IF(ISNUMBER(SEARCH(Data[[#This Row],[gen_e]],Data[[#This Row],[gen_c]])),"/","-")))</f>
        <v>+</v>
      </c>
      <c r="J695" t="str">
        <f>IF(Data[[#This Row],[sp_c]]="","o",IF(Data[[#This Row],[sp_e]]=Data[[#This Row],[sp_c]],"+",IF(ISNUMBER(SEARCH(Data[[#This Row],[sp_e]],Data[[#This Row],[sp_c]])),"/","-")))</f>
        <v>o</v>
      </c>
      <c r="K6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96" spans="1:11" x14ac:dyDescent="0.25">
      <c r="A696" s="1">
        <v>138</v>
      </c>
      <c r="B696">
        <v>5</v>
      </c>
      <c r="C696">
        <v>10</v>
      </c>
      <c r="D696" s="13">
        <f>Data[[#This Row],[run]]+100*Data[[#This Row],[k]]</f>
        <v>1005</v>
      </c>
      <c r="E696" t="s">
        <v>11</v>
      </c>
      <c r="F696" t="s">
        <v>15</v>
      </c>
      <c r="G696" t="s">
        <v>11</v>
      </c>
      <c r="I696" t="str">
        <f>IF(Data[[#This Row],[gen_c]]="","o",IF(Data[[#This Row],[gen_e]]=Data[[#This Row],[gen_c]],"+",IF(ISNUMBER(SEARCH(Data[[#This Row],[gen_e]],Data[[#This Row],[gen_c]])),"/","-")))</f>
        <v>+</v>
      </c>
      <c r="J696" t="str">
        <f>IF(Data[[#This Row],[sp_c]]="","o",IF(Data[[#This Row],[sp_e]]=Data[[#This Row],[sp_c]],"+",IF(ISNUMBER(SEARCH(Data[[#This Row],[sp_e]],Data[[#This Row],[sp_c]])),"/","-")))</f>
        <v>o</v>
      </c>
      <c r="K6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97" spans="1:11" x14ac:dyDescent="0.25">
      <c r="A697" s="1">
        <v>140</v>
      </c>
      <c r="B697">
        <v>5</v>
      </c>
      <c r="C697">
        <v>10</v>
      </c>
      <c r="D697" s="13">
        <f>Data[[#This Row],[run]]+100*Data[[#This Row],[k]]</f>
        <v>1005</v>
      </c>
      <c r="E697" t="s">
        <v>11</v>
      </c>
      <c r="F697" t="s">
        <v>15</v>
      </c>
      <c r="G697" t="s">
        <v>11</v>
      </c>
      <c r="I697" t="str">
        <f>IF(Data[[#This Row],[gen_c]]="","o",IF(Data[[#This Row],[gen_e]]=Data[[#This Row],[gen_c]],"+",IF(ISNUMBER(SEARCH(Data[[#This Row],[gen_e]],Data[[#This Row],[gen_c]])),"/","-")))</f>
        <v>+</v>
      </c>
      <c r="J697" t="str">
        <f>IF(Data[[#This Row],[sp_c]]="","o",IF(Data[[#This Row],[sp_e]]=Data[[#This Row],[sp_c]],"+",IF(ISNUMBER(SEARCH(Data[[#This Row],[sp_e]],Data[[#This Row],[sp_c]])),"/","-")))</f>
        <v>o</v>
      </c>
      <c r="K6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98" spans="1:11" x14ac:dyDescent="0.25">
      <c r="A698">
        <v>149</v>
      </c>
      <c r="B698">
        <v>8</v>
      </c>
      <c r="C698">
        <v>10</v>
      </c>
      <c r="D698" s="13">
        <f>Data[[#This Row],[run]]+100*Data[[#This Row],[k]]</f>
        <v>1008</v>
      </c>
      <c r="E698" t="s">
        <v>11</v>
      </c>
      <c r="F698" t="s">
        <v>15</v>
      </c>
      <c r="G698" t="s">
        <v>11</v>
      </c>
      <c r="I698" t="str">
        <f>IF(Data[[#This Row],[gen_c]]="","o",IF(Data[[#This Row],[gen_e]]=Data[[#This Row],[gen_c]],"+",IF(ISNUMBER(SEARCH(Data[[#This Row],[gen_e]],Data[[#This Row],[gen_c]])),"/","-")))</f>
        <v>+</v>
      </c>
      <c r="J698" t="str">
        <f>IF(Data[[#This Row],[sp_c]]="","o",IF(Data[[#This Row],[sp_e]]=Data[[#This Row],[sp_c]],"+",IF(ISNUMBER(SEARCH(Data[[#This Row],[sp_e]],Data[[#This Row],[sp_c]])),"/","-")))</f>
        <v>o</v>
      </c>
      <c r="K6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699" spans="1:11" x14ac:dyDescent="0.25">
      <c r="A699">
        <v>129</v>
      </c>
      <c r="B699">
        <v>2</v>
      </c>
      <c r="C699">
        <v>10</v>
      </c>
      <c r="D699" s="13">
        <f>Data[[#This Row],[run]]+100*Data[[#This Row],[k]]</f>
        <v>1002</v>
      </c>
      <c r="E699" t="s">
        <v>11</v>
      </c>
      <c r="F699" t="s">
        <v>15</v>
      </c>
      <c r="H699" t="s">
        <v>15</v>
      </c>
      <c r="I699" t="str">
        <f>IF(Data[[#This Row],[gen_c]]="","o",IF(Data[[#This Row],[gen_e]]=Data[[#This Row],[gen_c]],"+",IF(ISNUMBER(SEARCH(Data[[#This Row],[gen_e]],Data[[#This Row],[gen_c]])),"/","-")))</f>
        <v>o</v>
      </c>
      <c r="J699" t="str">
        <f>IF(Data[[#This Row],[sp_c]]="","o",IF(Data[[#This Row],[sp_e]]=Data[[#This Row],[sp_c]],"+",IF(ISNUMBER(SEARCH(Data[[#This Row],[sp_e]],Data[[#This Row],[sp_c]])),"/","-")))</f>
        <v>+</v>
      </c>
      <c r="K6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00" spans="1:11" x14ac:dyDescent="0.25">
      <c r="A700">
        <v>134</v>
      </c>
      <c r="B700">
        <v>3</v>
      </c>
      <c r="C700">
        <v>10</v>
      </c>
      <c r="D700" s="13">
        <f>Data[[#This Row],[run]]+100*Data[[#This Row],[k]]</f>
        <v>1003</v>
      </c>
      <c r="E700" t="s">
        <v>11</v>
      </c>
      <c r="F700" t="s">
        <v>15</v>
      </c>
      <c r="H700" t="s">
        <v>15</v>
      </c>
      <c r="I700" t="str">
        <f>IF(Data[[#This Row],[gen_c]]="","o",IF(Data[[#This Row],[gen_e]]=Data[[#This Row],[gen_c]],"+",IF(ISNUMBER(SEARCH(Data[[#This Row],[gen_e]],Data[[#This Row],[gen_c]])),"/","-")))</f>
        <v>o</v>
      </c>
      <c r="J700" t="str">
        <f>IF(Data[[#This Row],[sp_c]]="","o",IF(Data[[#This Row],[sp_e]]=Data[[#This Row],[sp_c]],"+",IF(ISNUMBER(SEARCH(Data[[#This Row],[sp_e]],Data[[#This Row],[sp_c]])),"/","-")))</f>
        <v>+</v>
      </c>
      <c r="K7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01" spans="1:11" x14ac:dyDescent="0.25">
      <c r="A701">
        <v>141</v>
      </c>
      <c r="B701">
        <v>6</v>
      </c>
      <c r="C701">
        <v>10</v>
      </c>
      <c r="D701" s="13">
        <f>Data[[#This Row],[run]]+100*Data[[#This Row],[k]]</f>
        <v>1006</v>
      </c>
      <c r="E701" t="s">
        <v>11</v>
      </c>
      <c r="F701" t="s">
        <v>15</v>
      </c>
      <c r="H701" t="s">
        <v>15</v>
      </c>
      <c r="I701" t="str">
        <f>IF(Data[[#This Row],[gen_c]]="","o",IF(Data[[#This Row],[gen_e]]=Data[[#This Row],[gen_c]],"+",IF(ISNUMBER(SEARCH(Data[[#This Row],[gen_e]],Data[[#This Row],[gen_c]])),"/","-")))</f>
        <v>o</v>
      </c>
      <c r="J701" t="str">
        <f>IF(Data[[#This Row],[sp_c]]="","o",IF(Data[[#This Row],[sp_e]]=Data[[#This Row],[sp_c]],"+",IF(ISNUMBER(SEARCH(Data[[#This Row],[sp_e]],Data[[#This Row],[sp_c]])),"/","-")))</f>
        <v>+</v>
      </c>
      <c r="K7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02" spans="1:11" x14ac:dyDescent="0.25">
      <c r="A702">
        <v>268</v>
      </c>
      <c r="B702">
        <v>0</v>
      </c>
      <c r="C702">
        <v>10</v>
      </c>
      <c r="D702" s="13">
        <f>Data[[#This Row],[run]]+100*Data[[#This Row],[k]]</f>
        <v>1000</v>
      </c>
      <c r="E702" t="s">
        <v>11</v>
      </c>
      <c r="F702" t="s">
        <v>20</v>
      </c>
      <c r="G702" t="s">
        <v>11</v>
      </c>
      <c r="H702" t="s">
        <v>20</v>
      </c>
      <c r="I702" t="str">
        <f>IF(Data[[#This Row],[gen_c]]="","o",IF(Data[[#This Row],[gen_e]]=Data[[#This Row],[gen_c]],"+",IF(ISNUMBER(SEARCH(Data[[#This Row],[gen_e]],Data[[#This Row],[gen_c]])),"/","-")))</f>
        <v>+</v>
      </c>
      <c r="J702" t="str">
        <f>IF(Data[[#This Row],[sp_c]]="","o",IF(Data[[#This Row],[sp_e]]=Data[[#This Row],[sp_c]],"+",IF(ISNUMBER(SEARCH(Data[[#This Row],[sp_e]],Data[[#This Row],[sp_c]])),"/","-")))</f>
        <v>+</v>
      </c>
      <c r="K7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03" spans="1:11" x14ac:dyDescent="0.25">
      <c r="A703">
        <v>269</v>
      </c>
      <c r="B703">
        <v>0</v>
      </c>
      <c r="C703">
        <v>10</v>
      </c>
      <c r="D703" s="13">
        <f>Data[[#This Row],[run]]+100*Data[[#This Row],[k]]</f>
        <v>1000</v>
      </c>
      <c r="E703" t="s">
        <v>11</v>
      </c>
      <c r="F703" t="s">
        <v>20</v>
      </c>
      <c r="G703" t="s">
        <v>11</v>
      </c>
      <c r="H703" t="s">
        <v>20</v>
      </c>
      <c r="I703" t="str">
        <f>IF(Data[[#This Row],[gen_c]]="","o",IF(Data[[#This Row],[gen_e]]=Data[[#This Row],[gen_c]],"+",IF(ISNUMBER(SEARCH(Data[[#This Row],[gen_e]],Data[[#This Row],[gen_c]])),"/","-")))</f>
        <v>+</v>
      </c>
      <c r="J703" t="str">
        <f>IF(Data[[#This Row],[sp_c]]="","o",IF(Data[[#This Row],[sp_e]]=Data[[#This Row],[sp_c]],"+",IF(ISNUMBER(SEARCH(Data[[#This Row],[sp_e]],Data[[#This Row],[sp_c]])),"/","-")))</f>
        <v>+</v>
      </c>
      <c r="K7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04" spans="1:11" x14ac:dyDescent="0.25">
      <c r="A704">
        <v>270</v>
      </c>
      <c r="B704">
        <v>1</v>
      </c>
      <c r="C704">
        <v>10</v>
      </c>
      <c r="D704" s="13">
        <f>Data[[#This Row],[run]]+100*Data[[#This Row],[k]]</f>
        <v>1001</v>
      </c>
      <c r="E704" t="s">
        <v>11</v>
      </c>
      <c r="F704" t="s">
        <v>20</v>
      </c>
      <c r="G704" t="s">
        <v>11</v>
      </c>
      <c r="H704" t="s">
        <v>20</v>
      </c>
      <c r="I704" t="str">
        <f>IF(Data[[#This Row],[gen_c]]="","o",IF(Data[[#This Row],[gen_e]]=Data[[#This Row],[gen_c]],"+",IF(ISNUMBER(SEARCH(Data[[#This Row],[gen_e]],Data[[#This Row],[gen_c]])),"/","-")))</f>
        <v>+</v>
      </c>
      <c r="J704" t="str">
        <f>IF(Data[[#This Row],[sp_c]]="","o",IF(Data[[#This Row],[sp_e]]=Data[[#This Row],[sp_c]],"+",IF(ISNUMBER(SEARCH(Data[[#This Row],[sp_e]],Data[[#This Row],[sp_c]])),"/","-")))</f>
        <v>+</v>
      </c>
      <c r="K7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05" spans="1:11" x14ac:dyDescent="0.25">
      <c r="A705">
        <v>271</v>
      </c>
      <c r="B705">
        <v>1</v>
      </c>
      <c r="C705">
        <v>10</v>
      </c>
      <c r="D705" s="13">
        <f>Data[[#This Row],[run]]+100*Data[[#This Row],[k]]</f>
        <v>1001</v>
      </c>
      <c r="E705" t="s">
        <v>11</v>
      </c>
      <c r="F705" t="s">
        <v>20</v>
      </c>
      <c r="G705" t="s">
        <v>11</v>
      </c>
      <c r="H705" t="s">
        <v>20</v>
      </c>
      <c r="I705" t="str">
        <f>IF(Data[[#This Row],[gen_c]]="","o",IF(Data[[#This Row],[gen_e]]=Data[[#This Row],[gen_c]],"+",IF(ISNUMBER(SEARCH(Data[[#This Row],[gen_e]],Data[[#This Row],[gen_c]])),"/","-")))</f>
        <v>+</v>
      </c>
      <c r="J705" t="str">
        <f>IF(Data[[#This Row],[sp_c]]="","o",IF(Data[[#This Row],[sp_e]]=Data[[#This Row],[sp_c]],"+",IF(ISNUMBER(SEARCH(Data[[#This Row],[sp_e]],Data[[#This Row],[sp_c]])),"/","-")))</f>
        <v>+</v>
      </c>
      <c r="K7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06" spans="1:11" x14ac:dyDescent="0.25">
      <c r="A706">
        <v>272</v>
      </c>
      <c r="B706">
        <v>2</v>
      </c>
      <c r="C706">
        <v>10</v>
      </c>
      <c r="D706" s="13">
        <f>Data[[#This Row],[run]]+100*Data[[#This Row],[k]]</f>
        <v>1002</v>
      </c>
      <c r="E706" t="s">
        <v>11</v>
      </c>
      <c r="F706" t="s">
        <v>20</v>
      </c>
      <c r="G706" t="s">
        <v>11</v>
      </c>
      <c r="H706" t="s">
        <v>20</v>
      </c>
      <c r="I706" t="str">
        <f>IF(Data[[#This Row],[gen_c]]="","o",IF(Data[[#This Row],[gen_e]]=Data[[#This Row],[gen_c]],"+",IF(ISNUMBER(SEARCH(Data[[#This Row],[gen_e]],Data[[#This Row],[gen_c]])),"/","-")))</f>
        <v>+</v>
      </c>
      <c r="J706" t="str">
        <f>IF(Data[[#This Row],[sp_c]]="","o",IF(Data[[#This Row],[sp_e]]=Data[[#This Row],[sp_c]],"+",IF(ISNUMBER(SEARCH(Data[[#This Row],[sp_e]],Data[[#This Row],[sp_c]])),"/","-")))</f>
        <v>+</v>
      </c>
      <c r="K7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07" spans="1:11" x14ac:dyDescent="0.25">
      <c r="A707">
        <v>277</v>
      </c>
      <c r="B707">
        <v>4</v>
      </c>
      <c r="C707">
        <v>10</v>
      </c>
      <c r="D707" s="13">
        <f>Data[[#This Row],[run]]+100*Data[[#This Row],[k]]</f>
        <v>1004</v>
      </c>
      <c r="E707" t="s">
        <v>11</v>
      </c>
      <c r="F707" t="s">
        <v>20</v>
      </c>
      <c r="G707" t="s">
        <v>11</v>
      </c>
      <c r="H707" t="s">
        <v>20</v>
      </c>
      <c r="I707" t="str">
        <f>IF(Data[[#This Row],[gen_c]]="","o",IF(Data[[#This Row],[gen_e]]=Data[[#This Row],[gen_c]],"+",IF(ISNUMBER(SEARCH(Data[[#This Row],[gen_e]],Data[[#This Row],[gen_c]])),"/","-")))</f>
        <v>+</v>
      </c>
      <c r="J707" t="str">
        <f>IF(Data[[#This Row],[sp_c]]="","o",IF(Data[[#This Row],[sp_e]]=Data[[#This Row],[sp_c]],"+",IF(ISNUMBER(SEARCH(Data[[#This Row],[sp_e]],Data[[#This Row],[sp_c]])),"/","-")))</f>
        <v>+</v>
      </c>
      <c r="K7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08" spans="1:11" x14ac:dyDescent="0.25">
      <c r="A708">
        <v>280</v>
      </c>
      <c r="B708">
        <v>6</v>
      </c>
      <c r="C708">
        <v>10</v>
      </c>
      <c r="D708" s="13">
        <f>Data[[#This Row],[run]]+100*Data[[#This Row],[k]]</f>
        <v>1006</v>
      </c>
      <c r="E708" t="s">
        <v>11</v>
      </c>
      <c r="F708" t="s">
        <v>20</v>
      </c>
      <c r="G708" t="s">
        <v>11</v>
      </c>
      <c r="H708" t="s">
        <v>20</v>
      </c>
      <c r="I708" t="str">
        <f>IF(Data[[#This Row],[gen_c]]="","o",IF(Data[[#This Row],[gen_e]]=Data[[#This Row],[gen_c]],"+",IF(ISNUMBER(SEARCH(Data[[#This Row],[gen_e]],Data[[#This Row],[gen_c]])),"/","-")))</f>
        <v>+</v>
      </c>
      <c r="J708" t="str">
        <f>IF(Data[[#This Row],[sp_c]]="","o",IF(Data[[#This Row],[sp_e]]=Data[[#This Row],[sp_c]],"+",IF(ISNUMBER(SEARCH(Data[[#This Row],[sp_e]],Data[[#This Row],[sp_c]])),"/","-")))</f>
        <v>+</v>
      </c>
      <c r="K7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09" spans="1:11" x14ac:dyDescent="0.25">
      <c r="A709">
        <v>283</v>
      </c>
      <c r="B709">
        <v>9</v>
      </c>
      <c r="C709">
        <v>10</v>
      </c>
      <c r="D709" s="13">
        <f>Data[[#This Row],[run]]+100*Data[[#This Row],[k]]</f>
        <v>1009</v>
      </c>
      <c r="E709" t="s">
        <v>11</v>
      </c>
      <c r="F709" t="s">
        <v>20</v>
      </c>
      <c r="G709" t="s">
        <v>11</v>
      </c>
      <c r="H709" t="s">
        <v>20</v>
      </c>
      <c r="I709" t="str">
        <f>IF(Data[[#This Row],[gen_c]]="","o",IF(Data[[#This Row],[gen_e]]=Data[[#This Row],[gen_c]],"+",IF(ISNUMBER(SEARCH(Data[[#This Row],[gen_e]],Data[[#This Row],[gen_c]])),"/","-")))</f>
        <v>+</v>
      </c>
      <c r="J709" t="str">
        <f>IF(Data[[#This Row],[sp_c]]="","o",IF(Data[[#This Row],[sp_e]]=Data[[#This Row],[sp_c]],"+",IF(ISNUMBER(SEARCH(Data[[#This Row],[sp_e]],Data[[#This Row],[sp_c]])),"/","-")))</f>
        <v>+</v>
      </c>
      <c r="K7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10" spans="1:11" x14ac:dyDescent="0.25">
      <c r="A710">
        <v>282</v>
      </c>
      <c r="B710">
        <v>8</v>
      </c>
      <c r="C710">
        <v>10</v>
      </c>
      <c r="D710" s="13">
        <f>Data[[#This Row],[run]]+100*Data[[#This Row],[k]]</f>
        <v>1008</v>
      </c>
      <c r="E710" t="s">
        <v>11</v>
      </c>
      <c r="F710" t="s">
        <v>20</v>
      </c>
      <c r="G710" t="s">
        <v>11</v>
      </c>
      <c r="I710" t="str">
        <f>IF(Data[[#This Row],[gen_c]]="","o",IF(Data[[#This Row],[gen_e]]=Data[[#This Row],[gen_c]],"+",IF(ISNUMBER(SEARCH(Data[[#This Row],[gen_e]],Data[[#This Row],[gen_c]])),"/","-")))</f>
        <v>+</v>
      </c>
      <c r="J710" t="str">
        <f>IF(Data[[#This Row],[sp_c]]="","o",IF(Data[[#This Row],[sp_e]]=Data[[#This Row],[sp_c]],"+",IF(ISNUMBER(SEARCH(Data[[#This Row],[sp_e]],Data[[#This Row],[sp_c]])),"/","-")))</f>
        <v>o</v>
      </c>
      <c r="K7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711" spans="1:11" x14ac:dyDescent="0.25">
      <c r="A711">
        <v>276</v>
      </c>
      <c r="B711">
        <v>4</v>
      </c>
      <c r="C711">
        <v>10</v>
      </c>
      <c r="D711" s="13">
        <f>Data[[#This Row],[run]]+100*Data[[#This Row],[k]]</f>
        <v>1004</v>
      </c>
      <c r="E711" t="s">
        <v>11</v>
      </c>
      <c r="F711" t="s">
        <v>20</v>
      </c>
      <c r="H711" t="s">
        <v>97</v>
      </c>
      <c r="I711" t="str">
        <f>IF(Data[[#This Row],[gen_c]]="","o",IF(Data[[#This Row],[gen_e]]=Data[[#This Row],[gen_c]],"+",IF(ISNUMBER(SEARCH(Data[[#This Row],[gen_e]],Data[[#This Row],[gen_c]])),"/","-")))</f>
        <v>o</v>
      </c>
      <c r="J711" t="str">
        <f>IF(Data[[#This Row],[sp_c]]="","o",IF(Data[[#This Row],[sp_e]]=Data[[#This Row],[sp_c]],"+",IF(ISNUMBER(SEARCH(Data[[#This Row],[sp_e]],Data[[#This Row],[sp_c]])),"/","-")))</f>
        <v>/</v>
      </c>
      <c r="K7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12" spans="1:11" x14ac:dyDescent="0.25">
      <c r="A712">
        <v>274</v>
      </c>
      <c r="B712">
        <v>3</v>
      </c>
      <c r="C712">
        <v>10</v>
      </c>
      <c r="D712" s="13">
        <f>Data[[#This Row],[run]]+100*Data[[#This Row],[k]]</f>
        <v>1003</v>
      </c>
      <c r="E712" t="s">
        <v>11</v>
      </c>
      <c r="F712" t="s">
        <v>20</v>
      </c>
      <c r="H712" t="s">
        <v>20</v>
      </c>
      <c r="I712" t="str">
        <f>IF(Data[[#This Row],[gen_c]]="","o",IF(Data[[#This Row],[gen_e]]=Data[[#This Row],[gen_c]],"+",IF(ISNUMBER(SEARCH(Data[[#This Row],[gen_e]],Data[[#This Row],[gen_c]])),"/","-")))</f>
        <v>o</v>
      </c>
      <c r="J712" t="str">
        <f>IF(Data[[#This Row],[sp_c]]="","o",IF(Data[[#This Row],[sp_e]]=Data[[#This Row],[sp_c]],"+",IF(ISNUMBER(SEARCH(Data[[#This Row],[sp_e]],Data[[#This Row],[sp_c]])),"/","-")))</f>
        <v>+</v>
      </c>
      <c r="K7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13" spans="1:11" x14ac:dyDescent="0.25">
      <c r="A713">
        <v>275</v>
      </c>
      <c r="B713">
        <v>3</v>
      </c>
      <c r="C713">
        <v>10</v>
      </c>
      <c r="D713" s="13">
        <f>Data[[#This Row],[run]]+100*Data[[#This Row],[k]]</f>
        <v>1003</v>
      </c>
      <c r="E713" t="s">
        <v>11</v>
      </c>
      <c r="F713" t="s">
        <v>20</v>
      </c>
      <c r="H713" t="s">
        <v>20</v>
      </c>
      <c r="I713" t="str">
        <f>IF(Data[[#This Row],[gen_c]]="","o",IF(Data[[#This Row],[gen_e]]=Data[[#This Row],[gen_c]],"+",IF(ISNUMBER(SEARCH(Data[[#This Row],[gen_e]],Data[[#This Row],[gen_c]])),"/","-")))</f>
        <v>o</v>
      </c>
      <c r="J713" t="str">
        <f>IF(Data[[#This Row],[sp_c]]="","o",IF(Data[[#This Row],[sp_e]]=Data[[#This Row],[sp_c]],"+",IF(ISNUMBER(SEARCH(Data[[#This Row],[sp_e]],Data[[#This Row],[sp_c]])),"/","-")))</f>
        <v>+</v>
      </c>
      <c r="K7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14" spans="1:11" x14ac:dyDescent="0.25">
      <c r="A714" s="1">
        <v>278</v>
      </c>
      <c r="B714">
        <v>5</v>
      </c>
      <c r="C714">
        <v>10</v>
      </c>
      <c r="D714" s="13">
        <f>Data[[#This Row],[run]]+100*Data[[#This Row],[k]]</f>
        <v>1005</v>
      </c>
      <c r="E714" t="s">
        <v>11</v>
      </c>
      <c r="F714" t="s">
        <v>20</v>
      </c>
      <c r="H714" t="s">
        <v>20</v>
      </c>
      <c r="I714" t="str">
        <f>IF(Data[[#This Row],[gen_c]]="","o",IF(Data[[#This Row],[gen_e]]=Data[[#This Row],[gen_c]],"+",IF(ISNUMBER(SEARCH(Data[[#This Row],[gen_e]],Data[[#This Row],[gen_c]])),"/","-")))</f>
        <v>o</v>
      </c>
      <c r="J714" t="str">
        <f>IF(Data[[#This Row],[sp_c]]="","o",IF(Data[[#This Row],[sp_e]]=Data[[#This Row],[sp_c]],"+",IF(ISNUMBER(SEARCH(Data[[#This Row],[sp_e]],Data[[#This Row],[sp_c]])),"/","-")))</f>
        <v>+</v>
      </c>
      <c r="K7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15" spans="1:11" x14ac:dyDescent="0.25">
      <c r="A715" s="1">
        <v>279</v>
      </c>
      <c r="B715">
        <v>5</v>
      </c>
      <c r="C715">
        <v>10</v>
      </c>
      <c r="D715" s="13">
        <f>Data[[#This Row],[run]]+100*Data[[#This Row],[k]]</f>
        <v>1005</v>
      </c>
      <c r="E715" t="s">
        <v>11</v>
      </c>
      <c r="F715" t="s">
        <v>20</v>
      </c>
      <c r="H715" t="s">
        <v>20</v>
      </c>
      <c r="I715" t="str">
        <f>IF(Data[[#This Row],[gen_c]]="","o",IF(Data[[#This Row],[gen_e]]=Data[[#This Row],[gen_c]],"+",IF(ISNUMBER(SEARCH(Data[[#This Row],[gen_e]],Data[[#This Row],[gen_c]])),"/","-")))</f>
        <v>o</v>
      </c>
      <c r="J715" t="str">
        <f>IF(Data[[#This Row],[sp_c]]="","o",IF(Data[[#This Row],[sp_e]]=Data[[#This Row],[sp_c]],"+",IF(ISNUMBER(SEARCH(Data[[#This Row],[sp_e]],Data[[#This Row],[sp_c]])),"/","-")))</f>
        <v>+</v>
      </c>
      <c r="K7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16" spans="1:11" x14ac:dyDescent="0.25">
      <c r="A716">
        <v>281</v>
      </c>
      <c r="B716">
        <v>7</v>
      </c>
      <c r="C716">
        <v>10</v>
      </c>
      <c r="D716" s="13">
        <f>Data[[#This Row],[run]]+100*Data[[#This Row],[k]]</f>
        <v>1007</v>
      </c>
      <c r="E716" t="s">
        <v>11</v>
      </c>
      <c r="F716" t="s">
        <v>20</v>
      </c>
      <c r="H716" t="s">
        <v>20</v>
      </c>
      <c r="I716" t="str">
        <f>IF(Data[[#This Row],[gen_c]]="","o",IF(Data[[#This Row],[gen_e]]=Data[[#This Row],[gen_c]],"+",IF(ISNUMBER(SEARCH(Data[[#This Row],[gen_e]],Data[[#This Row],[gen_c]])),"/","-")))</f>
        <v>o</v>
      </c>
      <c r="J716" t="str">
        <f>IF(Data[[#This Row],[sp_c]]="","o",IF(Data[[#This Row],[sp_e]]=Data[[#This Row],[sp_c]],"+",IF(ISNUMBER(SEARCH(Data[[#This Row],[sp_e]],Data[[#This Row],[sp_c]])),"/","-")))</f>
        <v>+</v>
      </c>
      <c r="K7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17" spans="1:11" x14ac:dyDescent="0.25">
      <c r="A717">
        <v>273</v>
      </c>
      <c r="B717">
        <v>2</v>
      </c>
      <c r="C717">
        <v>10</v>
      </c>
      <c r="D717" s="13">
        <f>Data[[#This Row],[run]]+100*Data[[#This Row],[k]]</f>
        <v>1002</v>
      </c>
      <c r="E717" t="s">
        <v>11</v>
      </c>
      <c r="F717" t="s">
        <v>20</v>
      </c>
      <c r="I717" t="str">
        <f>IF(Data[[#This Row],[gen_c]]="","o",IF(Data[[#This Row],[gen_e]]=Data[[#This Row],[gen_c]],"+",IF(ISNUMBER(SEARCH(Data[[#This Row],[gen_e]],Data[[#This Row],[gen_c]])),"/","-")))</f>
        <v>o</v>
      </c>
      <c r="J717" t="str">
        <f>IF(Data[[#This Row],[sp_c]]="","o",IF(Data[[#This Row],[sp_e]]=Data[[#This Row],[sp_c]],"+",IF(ISNUMBER(SEARCH(Data[[#This Row],[sp_e]],Data[[#This Row],[sp_c]])),"/","-")))</f>
        <v>o</v>
      </c>
      <c r="K7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18" spans="1:11" x14ac:dyDescent="0.25">
      <c r="A718">
        <v>258</v>
      </c>
      <c r="B718">
        <v>3</v>
      </c>
      <c r="C718">
        <v>10</v>
      </c>
      <c r="D718" s="13">
        <f>Data[[#This Row],[run]]+100*Data[[#This Row],[k]]</f>
        <v>1003</v>
      </c>
      <c r="E718" t="s">
        <v>11</v>
      </c>
      <c r="F718" t="s">
        <v>19</v>
      </c>
      <c r="G718" t="s">
        <v>11</v>
      </c>
      <c r="H718" t="s">
        <v>16</v>
      </c>
      <c r="I718" t="str">
        <f>IF(Data[[#This Row],[gen_c]]="","o",IF(Data[[#This Row],[gen_e]]=Data[[#This Row],[gen_c]],"+",IF(ISNUMBER(SEARCH(Data[[#This Row],[gen_e]],Data[[#This Row],[gen_c]])),"/","-")))</f>
        <v>+</v>
      </c>
      <c r="J718" t="str">
        <f>IF(Data[[#This Row],[sp_c]]="","o",IF(Data[[#This Row],[sp_e]]=Data[[#This Row],[sp_c]],"+",IF(ISNUMBER(SEARCH(Data[[#This Row],[sp_e]],Data[[#This Row],[sp_c]])),"/","-")))</f>
        <v>-</v>
      </c>
      <c r="K7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719" spans="1:11" x14ac:dyDescent="0.25">
      <c r="A719" s="1">
        <v>262</v>
      </c>
      <c r="B719">
        <v>5</v>
      </c>
      <c r="C719">
        <v>10</v>
      </c>
      <c r="D719" s="13">
        <f>Data[[#This Row],[run]]+100*Data[[#This Row],[k]]</f>
        <v>1005</v>
      </c>
      <c r="E719" t="s">
        <v>11</v>
      </c>
      <c r="F719" t="s">
        <v>19</v>
      </c>
      <c r="G719" t="s">
        <v>11</v>
      </c>
      <c r="H719" t="s">
        <v>18</v>
      </c>
      <c r="I719" t="str">
        <f>IF(Data[[#This Row],[gen_c]]="","o",IF(Data[[#This Row],[gen_e]]=Data[[#This Row],[gen_c]],"+",IF(ISNUMBER(SEARCH(Data[[#This Row],[gen_e]],Data[[#This Row],[gen_c]])),"/","-")))</f>
        <v>+</v>
      </c>
      <c r="J719" t="str">
        <f>IF(Data[[#This Row],[sp_c]]="","o",IF(Data[[#This Row],[sp_e]]=Data[[#This Row],[sp_c]],"+",IF(ISNUMBER(SEARCH(Data[[#This Row],[sp_e]],Data[[#This Row],[sp_c]])),"/","-")))</f>
        <v>-</v>
      </c>
      <c r="K7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720" spans="1:11" x14ac:dyDescent="0.25">
      <c r="A720">
        <v>254</v>
      </c>
      <c r="B720">
        <v>1</v>
      </c>
      <c r="C720">
        <v>10</v>
      </c>
      <c r="D720" s="13">
        <f>Data[[#This Row],[run]]+100*Data[[#This Row],[k]]</f>
        <v>1001</v>
      </c>
      <c r="E720" t="s">
        <v>11</v>
      </c>
      <c r="F720" t="s">
        <v>19</v>
      </c>
      <c r="G720" t="s">
        <v>11</v>
      </c>
      <c r="H720" t="s">
        <v>73</v>
      </c>
      <c r="I720" t="str">
        <f>IF(Data[[#This Row],[gen_c]]="","o",IF(Data[[#This Row],[gen_e]]=Data[[#This Row],[gen_c]],"+",IF(ISNUMBER(SEARCH(Data[[#This Row],[gen_e]],Data[[#This Row],[gen_c]])),"/","-")))</f>
        <v>+</v>
      </c>
      <c r="J720" t="str">
        <f>IF(Data[[#This Row],[sp_c]]="","o",IF(Data[[#This Row],[sp_e]]=Data[[#This Row],[sp_c]],"+",IF(ISNUMBER(SEARCH(Data[[#This Row],[sp_e]],Data[[#This Row],[sp_c]])),"/","-")))</f>
        <v>/</v>
      </c>
      <c r="K7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721" spans="1:11" x14ac:dyDescent="0.25">
      <c r="A721">
        <v>253</v>
      </c>
      <c r="B721">
        <v>1</v>
      </c>
      <c r="C721">
        <v>10</v>
      </c>
      <c r="D721" s="13">
        <f>Data[[#This Row],[run]]+100*Data[[#This Row],[k]]</f>
        <v>1001</v>
      </c>
      <c r="E721" t="s">
        <v>11</v>
      </c>
      <c r="F721" t="s">
        <v>19</v>
      </c>
      <c r="G721" t="s">
        <v>11</v>
      </c>
      <c r="H721" t="s">
        <v>19</v>
      </c>
      <c r="I721" t="str">
        <f>IF(Data[[#This Row],[gen_c]]="","o",IF(Data[[#This Row],[gen_e]]=Data[[#This Row],[gen_c]],"+",IF(ISNUMBER(SEARCH(Data[[#This Row],[gen_e]],Data[[#This Row],[gen_c]])),"/","-")))</f>
        <v>+</v>
      </c>
      <c r="J721" t="str">
        <f>IF(Data[[#This Row],[sp_c]]="","o",IF(Data[[#This Row],[sp_e]]=Data[[#This Row],[sp_c]],"+",IF(ISNUMBER(SEARCH(Data[[#This Row],[sp_e]],Data[[#This Row],[sp_c]])),"/","-")))</f>
        <v>+</v>
      </c>
      <c r="K7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22" spans="1:11" x14ac:dyDescent="0.25">
      <c r="A722">
        <v>263</v>
      </c>
      <c r="B722">
        <v>6</v>
      </c>
      <c r="C722">
        <v>10</v>
      </c>
      <c r="D722">
        <f>Data[[#This Row],[run]]+100*Data[[#This Row],[k]]</f>
        <v>1006</v>
      </c>
      <c r="E722" t="s">
        <v>11</v>
      </c>
      <c r="F722" t="s">
        <v>19</v>
      </c>
      <c r="G722" t="s">
        <v>11</v>
      </c>
      <c r="H722" t="s">
        <v>19</v>
      </c>
      <c r="I722" t="str">
        <f>IF(Data[[#This Row],[gen_c]]="","o",IF(Data[[#This Row],[gen_e]]=Data[[#This Row],[gen_c]],"+",IF(ISNUMBER(SEARCH(Data[[#This Row],[gen_e]],Data[[#This Row],[gen_c]])),"/","-")))</f>
        <v>+</v>
      </c>
      <c r="J722" t="str">
        <f>IF(Data[[#This Row],[sp_c]]="","o",IF(Data[[#This Row],[sp_e]]=Data[[#This Row],[sp_c]],"+",IF(ISNUMBER(SEARCH(Data[[#This Row],[sp_e]],Data[[#This Row],[sp_c]])),"/","-")))</f>
        <v>+</v>
      </c>
      <c r="K7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23" spans="1:11" x14ac:dyDescent="0.25">
      <c r="A723">
        <v>265</v>
      </c>
      <c r="B723">
        <v>7</v>
      </c>
      <c r="C723">
        <v>10</v>
      </c>
      <c r="D723">
        <f>Data[[#This Row],[run]]+100*Data[[#This Row],[k]]</f>
        <v>1007</v>
      </c>
      <c r="E723" t="s">
        <v>11</v>
      </c>
      <c r="F723" t="s">
        <v>19</v>
      </c>
      <c r="G723" t="s">
        <v>11</v>
      </c>
      <c r="H723" t="s">
        <v>19</v>
      </c>
      <c r="I723" t="str">
        <f>IF(Data[[#This Row],[gen_c]]="","o",IF(Data[[#This Row],[gen_e]]=Data[[#This Row],[gen_c]],"+",IF(ISNUMBER(SEARCH(Data[[#This Row],[gen_e]],Data[[#This Row],[gen_c]])),"/","-")))</f>
        <v>+</v>
      </c>
      <c r="J723" t="str">
        <f>IF(Data[[#This Row],[sp_c]]="","o",IF(Data[[#This Row],[sp_e]]=Data[[#This Row],[sp_c]],"+",IF(ISNUMBER(SEARCH(Data[[#This Row],[sp_e]],Data[[#This Row],[sp_c]])),"/","-")))</f>
        <v>+</v>
      </c>
      <c r="K7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24" spans="1:11" x14ac:dyDescent="0.25">
      <c r="A724">
        <v>267</v>
      </c>
      <c r="B724">
        <v>9</v>
      </c>
      <c r="C724">
        <v>10</v>
      </c>
      <c r="D724">
        <f>Data[[#This Row],[run]]+100*Data[[#This Row],[k]]</f>
        <v>1009</v>
      </c>
      <c r="E724" t="s">
        <v>11</v>
      </c>
      <c r="F724" t="s">
        <v>19</v>
      </c>
      <c r="G724" t="s">
        <v>11</v>
      </c>
      <c r="H724" t="s">
        <v>19</v>
      </c>
      <c r="I724" t="str">
        <f>IF(Data[[#This Row],[gen_c]]="","o",IF(Data[[#This Row],[gen_e]]=Data[[#This Row],[gen_c]],"+",IF(ISNUMBER(SEARCH(Data[[#This Row],[gen_e]],Data[[#This Row],[gen_c]])),"/","-")))</f>
        <v>+</v>
      </c>
      <c r="J724" t="str">
        <f>IF(Data[[#This Row],[sp_c]]="","o",IF(Data[[#This Row],[sp_e]]=Data[[#This Row],[sp_c]],"+",IF(ISNUMBER(SEARCH(Data[[#This Row],[sp_e]],Data[[#This Row],[sp_c]])),"/","-")))</f>
        <v>+</v>
      </c>
      <c r="K7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25" spans="1:11" x14ac:dyDescent="0.25">
      <c r="A725">
        <v>251</v>
      </c>
      <c r="B725">
        <v>0</v>
      </c>
      <c r="C725">
        <v>10</v>
      </c>
      <c r="D725">
        <f>Data[[#This Row],[run]]+100*Data[[#This Row],[k]]</f>
        <v>1000</v>
      </c>
      <c r="E725" t="s">
        <v>11</v>
      </c>
      <c r="F725" t="s">
        <v>19</v>
      </c>
      <c r="G725" t="s">
        <v>11</v>
      </c>
      <c r="I725" t="str">
        <f>IF(Data[[#This Row],[gen_c]]="","o",IF(Data[[#This Row],[gen_e]]=Data[[#This Row],[gen_c]],"+",IF(ISNUMBER(SEARCH(Data[[#This Row],[gen_e]],Data[[#This Row],[gen_c]])),"/","-")))</f>
        <v>+</v>
      </c>
      <c r="J725" t="str">
        <f>IF(Data[[#This Row],[sp_c]]="","o",IF(Data[[#This Row],[sp_e]]=Data[[#This Row],[sp_c]],"+",IF(ISNUMBER(SEARCH(Data[[#This Row],[sp_e]],Data[[#This Row],[sp_c]])),"/","-")))</f>
        <v>o</v>
      </c>
      <c r="K7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726" spans="1:11" x14ac:dyDescent="0.25">
      <c r="A726">
        <v>252</v>
      </c>
      <c r="B726">
        <v>0</v>
      </c>
      <c r="C726">
        <v>10</v>
      </c>
      <c r="D726">
        <f>Data[[#This Row],[run]]+100*Data[[#This Row],[k]]</f>
        <v>1000</v>
      </c>
      <c r="E726" t="s">
        <v>11</v>
      </c>
      <c r="F726" t="s">
        <v>19</v>
      </c>
      <c r="G726" t="s">
        <v>11</v>
      </c>
      <c r="I726" t="str">
        <f>IF(Data[[#This Row],[gen_c]]="","o",IF(Data[[#This Row],[gen_e]]=Data[[#This Row],[gen_c]],"+",IF(ISNUMBER(SEARCH(Data[[#This Row],[gen_e]],Data[[#This Row],[gen_c]])),"/","-")))</f>
        <v>+</v>
      </c>
      <c r="J726" t="str">
        <f>IF(Data[[#This Row],[sp_c]]="","o",IF(Data[[#This Row],[sp_e]]=Data[[#This Row],[sp_c]],"+",IF(ISNUMBER(SEARCH(Data[[#This Row],[sp_e]],Data[[#This Row],[sp_c]])),"/","-")))</f>
        <v>o</v>
      </c>
      <c r="K7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727" spans="1:11" x14ac:dyDescent="0.25">
      <c r="A727">
        <v>255</v>
      </c>
      <c r="B727">
        <v>2</v>
      </c>
      <c r="C727">
        <v>10</v>
      </c>
      <c r="D727">
        <f>Data[[#This Row],[run]]+100*Data[[#This Row],[k]]</f>
        <v>1002</v>
      </c>
      <c r="E727" t="s">
        <v>11</v>
      </c>
      <c r="F727" t="s">
        <v>19</v>
      </c>
      <c r="G727" t="s">
        <v>11</v>
      </c>
      <c r="I727" t="str">
        <f>IF(Data[[#This Row],[gen_c]]="","o",IF(Data[[#This Row],[gen_e]]=Data[[#This Row],[gen_c]],"+",IF(ISNUMBER(SEARCH(Data[[#This Row],[gen_e]],Data[[#This Row],[gen_c]])),"/","-")))</f>
        <v>+</v>
      </c>
      <c r="J727" t="str">
        <f>IF(Data[[#This Row],[sp_c]]="","o",IF(Data[[#This Row],[sp_e]]=Data[[#This Row],[sp_c]],"+",IF(ISNUMBER(SEARCH(Data[[#This Row],[sp_e]],Data[[#This Row],[sp_c]])),"/","-")))</f>
        <v>o</v>
      </c>
      <c r="K7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728" spans="1:11" x14ac:dyDescent="0.25">
      <c r="A728">
        <v>257</v>
      </c>
      <c r="B728">
        <v>3</v>
      </c>
      <c r="C728">
        <v>10</v>
      </c>
      <c r="D728">
        <f>Data[[#This Row],[run]]+100*Data[[#This Row],[k]]</f>
        <v>1003</v>
      </c>
      <c r="E728" t="s">
        <v>11</v>
      </c>
      <c r="F728" t="s">
        <v>19</v>
      </c>
      <c r="G728" t="s">
        <v>11</v>
      </c>
      <c r="I728" t="str">
        <f>IF(Data[[#This Row],[gen_c]]="","o",IF(Data[[#This Row],[gen_e]]=Data[[#This Row],[gen_c]],"+",IF(ISNUMBER(SEARCH(Data[[#This Row],[gen_e]],Data[[#This Row],[gen_c]])),"/","-")))</f>
        <v>+</v>
      </c>
      <c r="J728" t="str">
        <f>IF(Data[[#This Row],[sp_c]]="","o",IF(Data[[#This Row],[sp_e]]=Data[[#This Row],[sp_c]],"+",IF(ISNUMBER(SEARCH(Data[[#This Row],[sp_e]],Data[[#This Row],[sp_c]])),"/","-")))</f>
        <v>o</v>
      </c>
      <c r="K7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729" spans="1:11" x14ac:dyDescent="0.25">
      <c r="A729">
        <v>260</v>
      </c>
      <c r="B729">
        <v>4</v>
      </c>
      <c r="C729">
        <v>10</v>
      </c>
      <c r="D729">
        <f>Data[[#This Row],[run]]+100*Data[[#This Row],[k]]</f>
        <v>1004</v>
      </c>
      <c r="E729" t="s">
        <v>11</v>
      </c>
      <c r="F729" t="s">
        <v>19</v>
      </c>
      <c r="G729" t="s">
        <v>11</v>
      </c>
      <c r="I729" t="str">
        <f>IF(Data[[#This Row],[gen_c]]="","o",IF(Data[[#This Row],[gen_e]]=Data[[#This Row],[gen_c]],"+",IF(ISNUMBER(SEARCH(Data[[#This Row],[gen_e]],Data[[#This Row],[gen_c]])),"/","-")))</f>
        <v>+</v>
      </c>
      <c r="J729" t="str">
        <f>IF(Data[[#This Row],[sp_c]]="","o",IF(Data[[#This Row],[sp_e]]=Data[[#This Row],[sp_c]],"+",IF(ISNUMBER(SEARCH(Data[[#This Row],[sp_e]],Data[[#This Row],[sp_c]])),"/","-")))</f>
        <v>o</v>
      </c>
      <c r="K7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730" spans="1:11" x14ac:dyDescent="0.25">
      <c r="A730">
        <v>264</v>
      </c>
      <c r="B730">
        <v>6</v>
      </c>
      <c r="C730">
        <v>10</v>
      </c>
      <c r="D730">
        <f>Data[[#This Row],[run]]+100*Data[[#This Row],[k]]</f>
        <v>1006</v>
      </c>
      <c r="E730" t="s">
        <v>11</v>
      </c>
      <c r="F730" t="s">
        <v>19</v>
      </c>
      <c r="G730" t="s">
        <v>11</v>
      </c>
      <c r="I730" t="str">
        <f>IF(Data[[#This Row],[gen_c]]="","o",IF(Data[[#This Row],[gen_e]]=Data[[#This Row],[gen_c]],"+",IF(ISNUMBER(SEARCH(Data[[#This Row],[gen_e]],Data[[#This Row],[gen_c]])),"/","-")))</f>
        <v>+</v>
      </c>
      <c r="J730" t="str">
        <f>IF(Data[[#This Row],[sp_c]]="","o",IF(Data[[#This Row],[sp_e]]=Data[[#This Row],[sp_c]],"+",IF(ISNUMBER(SEARCH(Data[[#This Row],[sp_e]],Data[[#This Row],[sp_c]])),"/","-")))</f>
        <v>o</v>
      </c>
      <c r="K7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731" spans="1:11" x14ac:dyDescent="0.25">
      <c r="A731">
        <v>256</v>
      </c>
      <c r="B731">
        <v>2</v>
      </c>
      <c r="C731">
        <v>10</v>
      </c>
      <c r="D731">
        <f>Data[[#This Row],[run]]+100*Data[[#This Row],[k]]</f>
        <v>1002</v>
      </c>
      <c r="E731" t="s">
        <v>11</v>
      </c>
      <c r="F731" t="s">
        <v>19</v>
      </c>
      <c r="I731" t="str">
        <f>IF(Data[[#This Row],[gen_c]]="","o",IF(Data[[#This Row],[gen_e]]=Data[[#This Row],[gen_c]],"+",IF(ISNUMBER(SEARCH(Data[[#This Row],[gen_e]],Data[[#This Row],[gen_c]])),"/","-")))</f>
        <v>o</v>
      </c>
      <c r="J731" t="str">
        <f>IF(Data[[#This Row],[sp_c]]="","o",IF(Data[[#This Row],[sp_e]]=Data[[#This Row],[sp_c]],"+",IF(ISNUMBER(SEARCH(Data[[#This Row],[sp_e]],Data[[#This Row],[sp_c]])),"/","-")))</f>
        <v>o</v>
      </c>
      <c r="K7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32" spans="1:11" x14ac:dyDescent="0.25">
      <c r="A732">
        <v>259</v>
      </c>
      <c r="B732">
        <v>4</v>
      </c>
      <c r="C732">
        <v>10</v>
      </c>
      <c r="D732">
        <f>Data[[#This Row],[run]]+100*Data[[#This Row],[k]]</f>
        <v>1004</v>
      </c>
      <c r="E732" t="s">
        <v>11</v>
      </c>
      <c r="F732" t="s">
        <v>19</v>
      </c>
      <c r="I732" t="str">
        <f>IF(Data[[#This Row],[gen_c]]="","o",IF(Data[[#This Row],[gen_e]]=Data[[#This Row],[gen_c]],"+",IF(ISNUMBER(SEARCH(Data[[#This Row],[gen_e]],Data[[#This Row],[gen_c]])),"/","-")))</f>
        <v>o</v>
      </c>
      <c r="J732" t="str">
        <f>IF(Data[[#This Row],[sp_c]]="","o",IF(Data[[#This Row],[sp_e]]=Data[[#This Row],[sp_c]],"+",IF(ISNUMBER(SEARCH(Data[[#This Row],[sp_e]],Data[[#This Row],[sp_c]])),"/","-")))</f>
        <v>o</v>
      </c>
      <c r="K7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33" spans="1:11" x14ac:dyDescent="0.25">
      <c r="A733" s="1">
        <v>261</v>
      </c>
      <c r="B733">
        <v>5</v>
      </c>
      <c r="C733">
        <v>10</v>
      </c>
      <c r="D733">
        <f>Data[[#This Row],[run]]+100*Data[[#This Row],[k]]</f>
        <v>1005</v>
      </c>
      <c r="E733" t="s">
        <v>11</v>
      </c>
      <c r="F733" t="s">
        <v>19</v>
      </c>
      <c r="I733" t="str">
        <f>IF(Data[[#This Row],[gen_c]]="","o",IF(Data[[#This Row],[gen_e]]=Data[[#This Row],[gen_c]],"+",IF(ISNUMBER(SEARCH(Data[[#This Row],[gen_e]],Data[[#This Row],[gen_c]])),"/","-")))</f>
        <v>o</v>
      </c>
      <c r="J733" t="str">
        <f>IF(Data[[#This Row],[sp_c]]="","o",IF(Data[[#This Row],[sp_e]]=Data[[#This Row],[sp_c]],"+",IF(ISNUMBER(SEARCH(Data[[#This Row],[sp_e]],Data[[#This Row],[sp_c]])),"/","-")))</f>
        <v>o</v>
      </c>
      <c r="K7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34" spans="1:11" x14ac:dyDescent="0.25">
      <c r="A734">
        <v>266</v>
      </c>
      <c r="B734">
        <v>8</v>
      </c>
      <c r="C734">
        <v>10</v>
      </c>
      <c r="D734">
        <f>Data[[#This Row],[run]]+100*Data[[#This Row],[k]]</f>
        <v>1008</v>
      </c>
      <c r="E734" t="s">
        <v>11</v>
      </c>
      <c r="F734" t="s">
        <v>19</v>
      </c>
      <c r="I734" t="str">
        <f>IF(Data[[#This Row],[gen_c]]="","o",IF(Data[[#This Row],[gen_e]]=Data[[#This Row],[gen_c]],"+",IF(ISNUMBER(SEARCH(Data[[#This Row],[gen_e]],Data[[#This Row],[gen_c]])),"/","-")))</f>
        <v>o</v>
      </c>
      <c r="J734" t="str">
        <f>IF(Data[[#This Row],[sp_c]]="","o",IF(Data[[#This Row],[sp_e]]=Data[[#This Row],[sp_c]],"+",IF(ISNUMBER(SEARCH(Data[[#This Row],[sp_e]],Data[[#This Row],[sp_c]])),"/","-")))</f>
        <v>o</v>
      </c>
      <c r="K7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35" spans="1:11" x14ac:dyDescent="0.25">
      <c r="A735">
        <v>309</v>
      </c>
      <c r="B735">
        <v>3</v>
      </c>
      <c r="C735">
        <v>10</v>
      </c>
      <c r="D735">
        <f>Data[[#This Row],[run]]+100*Data[[#This Row],[k]]</f>
        <v>1003</v>
      </c>
      <c r="E735" t="s">
        <v>22</v>
      </c>
      <c r="F735" t="s">
        <v>24</v>
      </c>
      <c r="G735" t="s">
        <v>96</v>
      </c>
      <c r="H735" t="s">
        <v>24</v>
      </c>
      <c r="I735" t="str">
        <f>IF(Data[[#This Row],[gen_c]]="","o",IF(Data[[#This Row],[gen_e]]=Data[[#This Row],[gen_c]],"+",IF(ISNUMBER(SEARCH(Data[[#This Row],[gen_e]],Data[[#This Row],[gen_c]])),"/","-")))</f>
        <v>/</v>
      </c>
      <c r="J735" t="str">
        <f>IF(Data[[#This Row],[sp_c]]="","o",IF(Data[[#This Row],[sp_e]]=Data[[#This Row],[sp_c]],"+",IF(ISNUMBER(SEARCH(Data[[#This Row],[sp_e]],Data[[#This Row],[sp_c]])),"/","-")))</f>
        <v>+</v>
      </c>
      <c r="K7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36" spans="1:11" x14ac:dyDescent="0.25">
      <c r="A736">
        <v>300</v>
      </c>
      <c r="B736">
        <v>0</v>
      </c>
      <c r="C736">
        <v>10</v>
      </c>
      <c r="D736">
        <f>Data[[#This Row],[run]]+100*Data[[#This Row],[k]]</f>
        <v>1000</v>
      </c>
      <c r="E736" t="s">
        <v>22</v>
      </c>
      <c r="F736" t="s">
        <v>24</v>
      </c>
      <c r="G736" t="s">
        <v>22</v>
      </c>
      <c r="H736" t="s">
        <v>24</v>
      </c>
      <c r="I736" t="str">
        <f>IF(Data[[#This Row],[gen_c]]="","o",IF(Data[[#This Row],[gen_e]]=Data[[#This Row],[gen_c]],"+",IF(ISNUMBER(SEARCH(Data[[#This Row],[gen_e]],Data[[#This Row],[gen_c]])),"/","-")))</f>
        <v>+</v>
      </c>
      <c r="J736" t="str">
        <f>IF(Data[[#This Row],[sp_c]]="","o",IF(Data[[#This Row],[sp_e]]=Data[[#This Row],[sp_c]],"+",IF(ISNUMBER(SEARCH(Data[[#This Row],[sp_e]],Data[[#This Row],[sp_c]])),"/","-")))</f>
        <v>+</v>
      </c>
      <c r="K7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37" spans="1:11" x14ac:dyDescent="0.25">
      <c r="A737">
        <v>301</v>
      </c>
      <c r="B737">
        <v>0</v>
      </c>
      <c r="C737">
        <v>10</v>
      </c>
      <c r="D737">
        <f>Data[[#This Row],[run]]+100*Data[[#This Row],[k]]</f>
        <v>1000</v>
      </c>
      <c r="E737" t="s">
        <v>22</v>
      </c>
      <c r="F737" t="s">
        <v>24</v>
      </c>
      <c r="G737" t="s">
        <v>22</v>
      </c>
      <c r="H737" t="s">
        <v>24</v>
      </c>
      <c r="I737" t="str">
        <f>IF(Data[[#This Row],[gen_c]]="","o",IF(Data[[#This Row],[gen_e]]=Data[[#This Row],[gen_c]],"+",IF(ISNUMBER(SEARCH(Data[[#This Row],[gen_e]],Data[[#This Row],[gen_c]])),"/","-")))</f>
        <v>+</v>
      </c>
      <c r="J737" t="str">
        <f>IF(Data[[#This Row],[sp_c]]="","o",IF(Data[[#This Row],[sp_e]]=Data[[#This Row],[sp_c]],"+",IF(ISNUMBER(SEARCH(Data[[#This Row],[sp_e]],Data[[#This Row],[sp_c]])),"/","-")))</f>
        <v>+</v>
      </c>
      <c r="K7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38" spans="1:11" x14ac:dyDescent="0.25">
      <c r="A738">
        <v>302</v>
      </c>
      <c r="B738">
        <v>0</v>
      </c>
      <c r="C738">
        <v>10</v>
      </c>
      <c r="D738">
        <f>Data[[#This Row],[run]]+100*Data[[#This Row],[k]]</f>
        <v>1000</v>
      </c>
      <c r="E738" t="s">
        <v>22</v>
      </c>
      <c r="F738" t="s">
        <v>24</v>
      </c>
      <c r="G738" t="s">
        <v>22</v>
      </c>
      <c r="H738" t="s">
        <v>24</v>
      </c>
      <c r="I738" t="str">
        <f>IF(Data[[#This Row],[gen_c]]="","o",IF(Data[[#This Row],[gen_e]]=Data[[#This Row],[gen_c]],"+",IF(ISNUMBER(SEARCH(Data[[#This Row],[gen_e]],Data[[#This Row],[gen_c]])),"/","-")))</f>
        <v>+</v>
      </c>
      <c r="J738" t="str">
        <f>IF(Data[[#This Row],[sp_c]]="","o",IF(Data[[#This Row],[sp_e]]=Data[[#This Row],[sp_c]],"+",IF(ISNUMBER(SEARCH(Data[[#This Row],[sp_e]],Data[[#This Row],[sp_c]])),"/","-")))</f>
        <v>+</v>
      </c>
      <c r="K7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39" spans="1:11" x14ac:dyDescent="0.25">
      <c r="A739">
        <v>303</v>
      </c>
      <c r="B739">
        <v>1</v>
      </c>
      <c r="C739">
        <v>10</v>
      </c>
      <c r="D739">
        <f>Data[[#This Row],[run]]+100*Data[[#This Row],[k]]</f>
        <v>1001</v>
      </c>
      <c r="E739" t="s">
        <v>22</v>
      </c>
      <c r="F739" t="s">
        <v>24</v>
      </c>
      <c r="G739" t="s">
        <v>22</v>
      </c>
      <c r="H739" t="s">
        <v>24</v>
      </c>
      <c r="I739" t="str">
        <f>IF(Data[[#This Row],[gen_c]]="","o",IF(Data[[#This Row],[gen_e]]=Data[[#This Row],[gen_c]],"+",IF(ISNUMBER(SEARCH(Data[[#This Row],[gen_e]],Data[[#This Row],[gen_c]])),"/","-")))</f>
        <v>+</v>
      </c>
      <c r="J739" t="str">
        <f>IF(Data[[#This Row],[sp_c]]="","o",IF(Data[[#This Row],[sp_e]]=Data[[#This Row],[sp_c]],"+",IF(ISNUMBER(SEARCH(Data[[#This Row],[sp_e]],Data[[#This Row],[sp_c]])),"/","-")))</f>
        <v>+</v>
      </c>
      <c r="K7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0" spans="1:11" x14ac:dyDescent="0.25">
      <c r="A740">
        <v>304</v>
      </c>
      <c r="B740">
        <v>1</v>
      </c>
      <c r="C740">
        <v>10</v>
      </c>
      <c r="D740">
        <f>Data[[#This Row],[run]]+100*Data[[#This Row],[k]]</f>
        <v>1001</v>
      </c>
      <c r="E740" t="s">
        <v>22</v>
      </c>
      <c r="F740" t="s">
        <v>24</v>
      </c>
      <c r="G740" t="s">
        <v>22</v>
      </c>
      <c r="H740" t="s">
        <v>24</v>
      </c>
      <c r="I740" t="str">
        <f>IF(Data[[#This Row],[gen_c]]="","o",IF(Data[[#This Row],[gen_e]]=Data[[#This Row],[gen_c]],"+",IF(ISNUMBER(SEARCH(Data[[#This Row],[gen_e]],Data[[#This Row],[gen_c]])),"/","-")))</f>
        <v>+</v>
      </c>
      <c r="J740" t="str">
        <f>IF(Data[[#This Row],[sp_c]]="","o",IF(Data[[#This Row],[sp_e]]=Data[[#This Row],[sp_c]],"+",IF(ISNUMBER(SEARCH(Data[[#This Row],[sp_e]],Data[[#This Row],[sp_c]])),"/","-")))</f>
        <v>+</v>
      </c>
      <c r="K7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1" spans="1:11" x14ac:dyDescent="0.25">
      <c r="A741">
        <v>305</v>
      </c>
      <c r="B741">
        <v>1</v>
      </c>
      <c r="C741">
        <v>10</v>
      </c>
      <c r="D741">
        <f>Data[[#This Row],[run]]+100*Data[[#This Row],[k]]</f>
        <v>1001</v>
      </c>
      <c r="E741" t="s">
        <v>22</v>
      </c>
      <c r="F741" t="s">
        <v>24</v>
      </c>
      <c r="G741" t="s">
        <v>22</v>
      </c>
      <c r="H741" t="s">
        <v>24</v>
      </c>
      <c r="I741" t="str">
        <f>IF(Data[[#This Row],[gen_c]]="","o",IF(Data[[#This Row],[gen_e]]=Data[[#This Row],[gen_c]],"+",IF(ISNUMBER(SEARCH(Data[[#This Row],[gen_e]],Data[[#This Row],[gen_c]])),"/","-")))</f>
        <v>+</v>
      </c>
      <c r="J741" t="str">
        <f>IF(Data[[#This Row],[sp_c]]="","o",IF(Data[[#This Row],[sp_e]]=Data[[#This Row],[sp_c]],"+",IF(ISNUMBER(SEARCH(Data[[#This Row],[sp_e]],Data[[#This Row],[sp_c]])),"/","-")))</f>
        <v>+</v>
      </c>
      <c r="K7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2" spans="1:11" x14ac:dyDescent="0.25">
      <c r="A742">
        <v>306</v>
      </c>
      <c r="B742">
        <v>2</v>
      </c>
      <c r="C742">
        <v>10</v>
      </c>
      <c r="D742">
        <f>Data[[#This Row],[run]]+100*Data[[#This Row],[k]]</f>
        <v>1002</v>
      </c>
      <c r="E742" t="s">
        <v>22</v>
      </c>
      <c r="F742" t="s">
        <v>24</v>
      </c>
      <c r="G742" t="s">
        <v>22</v>
      </c>
      <c r="H742" t="s">
        <v>24</v>
      </c>
      <c r="I742" t="str">
        <f>IF(Data[[#This Row],[gen_c]]="","o",IF(Data[[#This Row],[gen_e]]=Data[[#This Row],[gen_c]],"+",IF(ISNUMBER(SEARCH(Data[[#This Row],[gen_e]],Data[[#This Row],[gen_c]])),"/","-")))</f>
        <v>+</v>
      </c>
      <c r="J742" t="str">
        <f>IF(Data[[#This Row],[sp_c]]="","o",IF(Data[[#This Row],[sp_e]]=Data[[#This Row],[sp_c]],"+",IF(ISNUMBER(SEARCH(Data[[#This Row],[sp_e]],Data[[#This Row],[sp_c]])),"/","-")))</f>
        <v>+</v>
      </c>
      <c r="K7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3" spans="1:11" x14ac:dyDescent="0.25">
      <c r="A743">
        <v>307</v>
      </c>
      <c r="B743">
        <v>2</v>
      </c>
      <c r="C743">
        <v>10</v>
      </c>
      <c r="D743">
        <f>Data[[#This Row],[run]]+100*Data[[#This Row],[k]]</f>
        <v>1002</v>
      </c>
      <c r="E743" t="s">
        <v>22</v>
      </c>
      <c r="F743" t="s">
        <v>24</v>
      </c>
      <c r="G743" t="s">
        <v>22</v>
      </c>
      <c r="H743" t="s">
        <v>24</v>
      </c>
      <c r="I743" t="str">
        <f>IF(Data[[#This Row],[gen_c]]="","o",IF(Data[[#This Row],[gen_e]]=Data[[#This Row],[gen_c]],"+",IF(ISNUMBER(SEARCH(Data[[#This Row],[gen_e]],Data[[#This Row],[gen_c]])),"/","-")))</f>
        <v>+</v>
      </c>
      <c r="J743" t="str">
        <f>IF(Data[[#This Row],[sp_c]]="","o",IF(Data[[#This Row],[sp_e]]=Data[[#This Row],[sp_c]],"+",IF(ISNUMBER(SEARCH(Data[[#This Row],[sp_e]],Data[[#This Row],[sp_c]])),"/","-")))</f>
        <v>+</v>
      </c>
      <c r="K7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4" spans="1:11" x14ac:dyDescent="0.25">
      <c r="A744">
        <v>310</v>
      </c>
      <c r="B744">
        <v>3</v>
      </c>
      <c r="C744">
        <v>10</v>
      </c>
      <c r="D744">
        <f>Data[[#This Row],[run]]+100*Data[[#This Row],[k]]</f>
        <v>1003</v>
      </c>
      <c r="E744" t="s">
        <v>22</v>
      </c>
      <c r="F744" t="s">
        <v>24</v>
      </c>
      <c r="G744" t="s">
        <v>22</v>
      </c>
      <c r="H744" t="s">
        <v>24</v>
      </c>
      <c r="I744" t="str">
        <f>IF(Data[[#This Row],[gen_c]]="","o",IF(Data[[#This Row],[gen_e]]=Data[[#This Row],[gen_c]],"+",IF(ISNUMBER(SEARCH(Data[[#This Row],[gen_e]],Data[[#This Row],[gen_c]])),"/","-")))</f>
        <v>+</v>
      </c>
      <c r="J744" t="str">
        <f>IF(Data[[#This Row],[sp_c]]="","o",IF(Data[[#This Row],[sp_e]]=Data[[#This Row],[sp_c]],"+",IF(ISNUMBER(SEARCH(Data[[#This Row],[sp_e]],Data[[#This Row],[sp_c]])),"/","-")))</f>
        <v>+</v>
      </c>
      <c r="K7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5" spans="1:11" x14ac:dyDescent="0.25">
      <c r="A745">
        <v>311</v>
      </c>
      <c r="B745">
        <v>3</v>
      </c>
      <c r="C745">
        <v>10</v>
      </c>
      <c r="D745">
        <f>Data[[#This Row],[run]]+100*Data[[#This Row],[k]]</f>
        <v>1003</v>
      </c>
      <c r="E745" t="s">
        <v>22</v>
      </c>
      <c r="F745" t="s">
        <v>24</v>
      </c>
      <c r="G745" t="s">
        <v>22</v>
      </c>
      <c r="H745" t="s">
        <v>24</v>
      </c>
      <c r="I745" t="str">
        <f>IF(Data[[#This Row],[gen_c]]="","o",IF(Data[[#This Row],[gen_e]]=Data[[#This Row],[gen_c]],"+",IF(ISNUMBER(SEARCH(Data[[#This Row],[gen_e]],Data[[#This Row],[gen_c]])),"/","-")))</f>
        <v>+</v>
      </c>
      <c r="J745" t="str">
        <f>IF(Data[[#This Row],[sp_c]]="","o",IF(Data[[#This Row],[sp_e]]=Data[[#This Row],[sp_c]],"+",IF(ISNUMBER(SEARCH(Data[[#This Row],[sp_e]],Data[[#This Row],[sp_c]])),"/","-")))</f>
        <v>+</v>
      </c>
      <c r="K7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6" spans="1:11" x14ac:dyDescent="0.25">
      <c r="A746">
        <v>312</v>
      </c>
      <c r="B746">
        <v>4</v>
      </c>
      <c r="C746">
        <v>10</v>
      </c>
      <c r="D746">
        <f>Data[[#This Row],[run]]+100*Data[[#This Row],[k]]</f>
        <v>1004</v>
      </c>
      <c r="E746" t="s">
        <v>22</v>
      </c>
      <c r="F746" t="s">
        <v>24</v>
      </c>
      <c r="G746" t="s">
        <v>22</v>
      </c>
      <c r="H746" t="s">
        <v>24</v>
      </c>
      <c r="I746" t="str">
        <f>IF(Data[[#This Row],[gen_c]]="","o",IF(Data[[#This Row],[gen_e]]=Data[[#This Row],[gen_c]],"+",IF(ISNUMBER(SEARCH(Data[[#This Row],[gen_e]],Data[[#This Row],[gen_c]])),"/","-")))</f>
        <v>+</v>
      </c>
      <c r="J746" t="str">
        <f>IF(Data[[#This Row],[sp_c]]="","o",IF(Data[[#This Row],[sp_e]]=Data[[#This Row],[sp_c]],"+",IF(ISNUMBER(SEARCH(Data[[#This Row],[sp_e]],Data[[#This Row],[sp_c]])),"/","-")))</f>
        <v>+</v>
      </c>
      <c r="K7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7" spans="1:11" x14ac:dyDescent="0.25">
      <c r="A747">
        <v>313</v>
      </c>
      <c r="B747">
        <v>4</v>
      </c>
      <c r="C747">
        <v>10</v>
      </c>
      <c r="D747">
        <f>Data[[#This Row],[run]]+100*Data[[#This Row],[k]]</f>
        <v>1004</v>
      </c>
      <c r="E747" t="s">
        <v>22</v>
      </c>
      <c r="F747" t="s">
        <v>24</v>
      </c>
      <c r="G747" t="s">
        <v>22</v>
      </c>
      <c r="H747" t="s">
        <v>24</v>
      </c>
      <c r="I747" t="str">
        <f>IF(Data[[#This Row],[gen_c]]="","o",IF(Data[[#This Row],[gen_e]]=Data[[#This Row],[gen_c]],"+",IF(ISNUMBER(SEARCH(Data[[#This Row],[gen_e]],Data[[#This Row],[gen_c]])),"/","-")))</f>
        <v>+</v>
      </c>
      <c r="J747" t="str">
        <f>IF(Data[[#This Row],[sp_c]]="","o",IF(Data[[#This Row],[sp_e]]=Data[[#This Row],[sp_c]],"+",IF(ISNUMBER(SEARCH(Data[[#This Row],[sp_e]],Data[[#This Row],[sp_c]])),"/","-")))</f>
        <v>+</v>
      </c>
      <c r="K7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8" spans="1:11" x14ac:dyDescent="0.25">
      <c r="A748">
        <v>314</v>
      </c>
      <c r="B748">
        <v>4</v>
      </c>
      <c r="C748">
        <v>10</v>
      </c>
      <c r="D748">
        <f>Data[[#This Row],[run]]+100*Data[[#This Row],[k]]</f>
        <v>1004</v>
      </c>
      <c r="E748" t="s">
        <v>22</v>
      </c>
      <c r="F748" t="s">
        <v>24</v>
      </c>
      <c r="G748" t="s">
        <v>22</v>
      </c>
      <c r="H748" t="s">
        <v>24</v>
      </c>
      <c r="I748" t="str">
        <f>IF(Data[[#This Row],[gen_c]]="","o",IF(Data[[#This Row],[gen_e]]=Data[[#This Row],[gen_c]],"+",IF(ISNUMBER(SEARCH(Data[[#This Row],[gen_e]],Data[[#This Row],[gen_c]])),"/","-")))</f>
        <v>+</v>
      </c>
      <c r="J748" t="str">
        <f>IF(Data[[#This Row],[sp_c]]="","o",IF(Data[[#This Row],[sp_e]]=Data[[#This Row],[sp_c]],"+",IF(ISNUMBER(SEARCH(Data[[#This Row],[sp_e]],Data[[#This Row],[sp_c]])),"/","-")))</f>
        <v>+</v>
      </c>
      <c r="K7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49" spans="1:11" x14ac:dyDescent="0.25">
      <c r="A749" s="1">
        <v>315</v>
      </c>
      <c r="B749">
        <v>5</v>
      </c>
      <c r="C749">
        <v>10</v>
      </c>
      <c r="D749">
        <f>Data[[#This Row],[run]]+100*Data[[#This Row],[k]]</f>
        <v>1005</v>
      </c>
      <c r="E749" t="s">
        <v>22</v>
      </c>
      <c r="F749" t="s">
        <v>24</v>
      </c>
      <c r="G749" t="s">
        <v>22</v>
      </c>
      <c r="H749" t="s">
        <v>24</v>
      </c>
      <c r="I749" t="str">
        <f>IF(Data[[#This Row],[gen_c]]="","o",IF(Data[[#This Row],[gen_e]]=Data[[#This Row],[gen_c]],"+",IF(ISNUMBER(SEARCH(Data[[#This Row],[gen_e]],Data[[#This Row],[gen_c]])),"/","-")))</f>
        <v>+</v>
      </c>
      <c r="J749" t="str">
        <f>IF(Data[[#This Row],[sp_c]]="","o",IF(Data[[#This Row],[sp_e]]=Data[[#This Row],[sp_c]],"+",IF(ISNUMBER(SEARCH(Data[[#This Row],[sp_e]],Data[[#This Row],[sp_c]])),"/","-")))</f>
        <v>+</v>
      </c>
      <c r="K7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0" spans="1:11" x14ac:dyDescent="0.25">
      <c r="A750" s="1">
        <v>316</v>
      </c>
      <c r="B750">
        <v>5</v>
      </c>
      <c r="C750">
        <v>10</v>
      </c>
      <c r="D750">
        <f>Data[[#This Row],[run]]+100*Data[[#This Row],[k]]</f>
        <v>1005</v>
      </c>
      <c r="E750" t="s">
        <v>22</v>
      </c>
      <c r="F750" t="s">
        <v>24</v>
      </c>
      <c r="G750" t="s">
        <v>22</v>
      </c>
      <c r="H750" t="s">
        <v>24</v>
      </c>
      <c r="I750" t="str">
        <f>IF(Data[[#This Row],[gen_c]]="","o",IF(Data[[#This Row],[gen_e]]=Data[[#This Row],[gen_c]],"+",IF(ISNUMBER(SEARCH(Data[[#This Row],[gen_e]],Data[[#This Row],[gen_c]])),"/","-")))</f>
        <v>+</v>
      </c>
      <c r="J750" t="str">
        <f>IF(Data[[#This Row],[sp_c]]="","o",IF(Data[[#This Row],[sp_e]]=Data[[#This Row],[sp_c]],"+",IF(ISNUMBER(SEARCH(Data[[#This Row],[sp_e]],Data[[#This Row],[sp_c]])),"/","-")))</f>
        <v>+</v>
      </c>
      <c r="K7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1" spans="1:11" x14ac:dyDescent="0.25">
      <c r="A751" s="1">
        <v>317</v>
      </c>
      <c r="B751">
        <v>5</v>
      </c>
      <c r="C751">
        <v>10</v>
      </c>
      <c r="D751">
        <f>Data[[#This Row],[run]]+100*Data[[#This Row],[k]]</f>
        <v>1005</v>
      </c>
      <c r="E751" t="s">
        <v>22</v>
      </c>
      <c r="F751" t="s">
        <v>24</v>
      </c>
      <c r="G751" t="s">
        <v>22</v>
      </c>
      <c r="H751" t="s">
        <v>24</v>
      </c>
      <c r="I751" t="str">
        <f>IF(Data[[#This Row],[gen_c]]="","o",IF(Data[[#This Row],[gen_e]]=Data[[#This Row],[gen_c]],"+",IF(ISNUMBER(SEARCH(Data[[#This Row],[gen_e]],Data[[#This Row],[gen_c]])),"/","-")))</f>
        <v>+</v>
      </c>
      <c r="J751" t="str">
        <f>IF(Data[[#This Row],[sp_c]]="","o",IF(Data[[#This Row],[sp_e]]=Data[[#This Row],[sp_c]],"+",IF(ISNUMBER(SEARCH(Data[[#This Row],[sp_e]],Data[[#This Row],[sp_c]])),"/","-")))</f>
        <v>+</v>
      </c>
      <c r="K7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2" spans="1:11" x14ac:dyDescent="0.25">
      <c r="A752">
        <v>318</v>
      </c>
      <c r="B752">
        <v>6</v>
      </c>
      <c r="C752">
        <v>10</v>
      </c>
      <c r="D752">
        <f>Data[[#This Row],[run]]+100*Data[[#This Row],[k]]</f>
        <v>1006</v>
      </c>
      <c r="E752" t="s">
        <v>22</v>
      </c>
      <c r="F752" t="s">
        <v>24</v>
      </c>
      <c r="G752" t="s">
        <v>22</v>
      </c>
      <c r="H752" t="s">
        <v>24</v>
      </c>
      <c r="I752" t="str">
        <f>IF(Data[[#This Row],[gen_c]]="","o",IF(Data[[#This Row],[gen_e]]=Data[[#This Row],[gen_c]],"+",IF(ISNUMBER(SEARCH(Data[[#This Row],[gen_e]],Data[[#This Row],[gen_c]])),"/","-")))</f>
        <v>+</v>
      </c>
      <c r="J752" t="str">
        <f>IF(Data[[#This Row],[sp_c]]="","o",IF(Data[[#This Row],[sp_e]]=Data[[#This Row],[sp_c]],"+",IF(ISNUMBER(SEARCH(Data[[#This Row],[sp_e]],Data[[#This Row],[sp_c]])),"/","-")))</f>
        <v>+</v>
      </c>
      <c r="K7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3" spans="1:11" x14ac:dyDescent="0.25">
      <c r="A753">
        <v>319</v>
      </c>
      <c r="B753">
        <v>6</v>
      </c>
      <c r="C753">
        <v>10</v>
      </c>
      <c r="D753">
        <f>Data[[#This Row],[run]]+100*Data[[#This Row],[k]]</f>
        <v>1006</v>
      </c>
      <c r="E753" t="s">
        <v>22</v>
      </c>
      <c r="F753" t="s">
        <v>24</v>
      </c>
      <c r="G753" t="s">
        <v>22</v>
      </c>
      <c r="H753" t="s">
        <v>24</v>
      </c>
      <c r="I753" t="str">
        <f>IF(Data[[#This Row],[gen_c]]="","o",IF(Data[[#This Row],[gen_e]]=Data[[#This Row],[gen_c]],"+",IF(ISNUMBER(SEARCH(Data[[#This Row],[gen_e]],Data[[#This Row],[gen_c]])),"/","-")))</f>
        <v>+</v>
      </c>
      <c r="J753" t="str">
        <f>IF(Data[[#This Row],[sp_c]]="","o",IF(Data[[#This Row],[sp_e]]=Data[[#This Row],[sp_c]],"+",IF(ISNUMBER(SEARCH(Data[[#This Row],[sp_e]],Data[[#This Row],[sp_c]])),"/","-")))</f>
        <v>+</v>
      </c>
      <c r="K7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4" spans="1:11" x14ac:dyDescent="0.25">
      <c r="A754">
        <v>320</v>
      </c>
      <c r="B754">
        <v>6</v>
      </c>
      <c r="C754">
        <v>10</v>
      </c>
      <c r="D754">
        <f>Data[[#This Row],[run]]+100*Data[[#This Row],[k]]</f>
        <v>1006</v>
      </c>
      <c r="E754" t="s">
        <v>22</v>
      </c>
      <c r="F754" t="s">
        <v>24</v>
      </c>
      <c r="G754" t="s">
        <v>22</v>
      </c>
      <c r="H754" t="s">
        <v>24</v>
      </c>
      <c r="I754" t="str">
        <f>IF(Data[[#This Row],[gen_c]]="","o",IF(Data[[#This Row],[gen_e]]=Data[[#This Row],[gen_c]],"+",IF(ISNUMBER(SEARCH(Data[[#This Row],[gen_e]],Data[[#This Row],[gen_c]])),"/","-")))</f>
        <v>+</v>
      </c>
      <c r="J754" t="str">
        <f>IF(Data[[#This Row],[sp_c]]="","o",IF(Data[[#This Row],[sp_e]]=Data[[#This Row],[sp_c]],"+",IF(ISNUMBER(SEARCH(Data[[#This Row],[sp_e]],Data[[#This Row],[sp_c]])),"/","-")))</f>
        <v>+</v>
      </c>
      <c r="K7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5" spans="1:11" x14ac:dyDescent="0.25">
      <c r="A755">
        <v>321</v>
      </c>
      <c r="B755">
        <v>7</v>
      </c>
      <c r="C755">
        <v>10</v>
      </c>
      <c r="D755">
        <f>Data[[#This Row],[run]]+100*Data[[#This Row],[k]]</f>
        <v>1007</v>
      </c>
      <c r="E755" t="s">
        <v>22</v>
      </c>
      <c r="F755" t="s">
        <v>24</v>
      </c>
      <c r="G755" t="s">
        <v>22</v>
      </c>
      <c r="H755" t="s">
        <v>24</v>
      </c>
      <c r="I755" t="str">
        <f>IF(Data[[#This Row],[gen_c]]="","o",IF(Data[[#This Row],[gen_e]]=Data[[#This Row],[gen_c]],"+",IF(ISNUMBER(SEARCH(Data[[#This Row],[gen_e]],Data[[#This Row],[gen_c]])),"/","-")))</f>
        <v>+</v>
      </c>
      <c r="J755" t="str">
        <f>IF(Data[[#This Row],[sp_c]]="","o",IF(Data[[#This Row],[sp_e]]=Data[[#This Row],[sp_c]],"+",IF(ISNUMBER(SEARCH(Data[[#This Row],[sp_e]],Data[[#This Row],[sp_c]])),"/","-")))</f>
        <v>+</v>
      </c>
      <c r="K7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6" spans="1:11" x14ac:dyDescent="0.25">
      <c r="A756">
        <v>322</v>
      </c>
      <c r="B756">
        <v>7</v>
      </c>
      <c r="C756">
        <v>10</v>
      </c>
      <c r="D756">
        <f>Data[[#This Row],[run]]+100*Data[[#This Row],[k]]</f>
        <v>1007</v>
      </c>
      <c r="E756" t="s">
        <v>22</v>
      </c>
      <c r="F756" t="s">
        <v>24</v>
      </c>
      <c r="G756" t="s">
        <v>22</v>
      </c>
      <c r="H756" t="s">
        <v>24</v>
      </c>
      <c r="I756" t="str">
        <f>IF(Data[[#This Row],[gen_c]]="","o",IF(Data[[#This Row],[gen_e]]=Data[[#This Row],[gen_c]],"+",IF(ISNUMBER(SEARCH(Data[[#This Row],[gen_e]],Data[[#This Row],[gen_c]])),"/","-")))</f>
        <v>+</v>
      </c>
      <c r="J756" t="str">
        <f>IF(Data[[#This Row],[sp_c]]="","o",IF(Data[[#This Row],[sp_e]]=Data[[#This Row],[sp_c]],"+",IF(ISNUMBER(SEARCH(Data[[#This Row],[sp_e]],Data[[#This Row],[sp_c]])),"/","-")))</f>
        <v>+</v>
      </c>
      <c r="K7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7" spans="1:11" x14ac:dyDescent="0.25">
      <c r="A757">
        <v>323</v>
      </c>
      <c r="B757">
        <v>7</v>
      </c>
      <c r="C757">
        <v>10</v>
      </c>
      <c r="D757">
        <f>Data[[#This Row],[run]]+100*Data[[#This Row],[k]]</f>
        <v>1007</v>
      </c>
      <c r="E757" t="s">
        <v>22</v>
      </c>
      <c r="F757" t="s">
        <v>24</v>
      </c>
      <c r="G757" t="s">
        <v>22</v>
      </c>
      <c r="H757" t="s">
        <v>24</v>
      </c>
      <c r="I757" t="str">
        <f>IF(Data[[#This Row],[gen_c]]="","o",IF(Data[[#This Row],[gen_e]]=Data[[#This Row],[gen_c]],"+",IF(ISNUMBER(SEARCH(Data[[#This Row],[gen_e]],Data[[#This Row],[gen_c]])),"/","-")))</f>
        <v>+</v>
      </c>
      <c r="J757" t="str">
        <f>IF(Data[[#This Row],[sp_c]]="","o",IF(Data[[#This Row],[sp_e]]=Data[[#This Row],[sp_c]],"+",IF(ISNUMBER(SEARCH(Data[[#This Row],[sp_e]],Data[[#This Row],[sp_c]])),"/","-")))</f>
        <v>+</v>
      </c>
      <c r="K7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8" spans="1:11" x14ac:dyDescent="0.25">
      <c r="A758">
        <v>324</v>
      </c>
      <c r="B758">
        <v>8</v>
      </c>
      <c r="C758">
        <v>10</v>
      </c>
      <c r="D758">
        <f>Data[[#This Row],[run]]+100*Data[[#This Row],[k]]</f>
        <v>1008</v>
      </c>
      <c r="E758" t="s">
        <v>22</v>
      </c>
      <c r="F758" t="s">
        <v>24</v>
      </c>
      <c r="G758" t="s">
        <v>22</v>
      </c>
      <c r="H758" t="s">
        <v>24</v>
      </c>
      <c r="I758" t="str">
        <f>IF(Data[[#This Row],[gen_c]]="","o",IF(Data[[#This Row],[gen_e]]=Data[[#This Row],[gen_c]],"+",IF(ISNUMBER(SEARCH(Data[[#This Row],[gen_e]],Data[[#This Row],[gen_c]])),"/","-")))</f>
        <v>+</v>
      </c>
      <c r="J758" t="str">
        <f>IF(Data[[#This Row],[sp_c]]="","o",IF(Data[[#This Row],[sp_e]]=Data[[#This Row],[sp_c]],"+",IF(ISNUMBER(SEARCH(Data[[#This Row],[sp_e]],Data[[#This Row],[sp_c]])),"/","-")))</f>
        <v>+</v>
      </c>
      <c r="K7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59" spans="1:11" x14ac:dyDescent="0.25">
      <c r="A759">
        <v>325</v>
      </c>
      <c r="B759">
        <v>8</v>
      </c>
      <c r="C759">
        <v>10</v>
      </c>
      <c r="D759">
        <f>Data[[#This Row],[run]]+100*Data[[#This Row],[k]]</f>
        <v>1008</v>
      </c>
      <c r="E759" t="s">
        <v>22</v>
      </c>
      <c r="F759" t="s">
        <v>24</v>
      </c>
      <c r="G759" t="s">
        <v>22</v>
      </c>
      <c r="H759" t="s">
        <v>24</v>
      </c>
      <c r="I759" t="str">
        <f>IF(Data[[#This Row],[gen_c]]="","o",IF(Data[[#This Row],[gen_e]]=Data[[#This Row],[gen_c]],"+",IF(ISNUMBER(SEARCH(Data[[#This Row],[gen_e]],Data[[#This Row],[gen_c]])),"/","-")))</f>
        <v>+</v>
      </c>
      <c r="J759" t="str">
        <f>IF(Data[[#This Row],[sp_c]]="","o",IF(Data[[#This Row],[sp_e]]=Data[[#This Row],[sp_c]],"+",IF(ISNUMBER(SEARCH(Data[[#This Row],[sp_e]],Data[[#This Row],[sp_c]])),"/","-")))</f>
        <v>+</v>
      </c>
      <c r="K7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60" spans="1:11" x14ac:dyDescent="0.25">
      <c r="A760">
        <v>326</v>
      </c>
      <c r="B760">
        <v>9</v>
      </c>
      <c r="C760">
        <v>10</v>
      </c>
      <c r="D760">
        <f>Data[[#This Row],[run]]+100*Data[[#This Row],[k]]</f>
        <v>1009</v>
      </c>
      <c r="E760" t="s">
        <v>22</v>
      </c>
      <c r="F760" t="s">
        <v>24</v>
      </c>
      <c r="G760" t="s">
        <v>22</v>
      </c>
      <c r="H760" t="s">
        <v>24</v>
      </c>
      <c r="I760" t="str">
        <f>IF(Data[[#This Row],[gen_c]]="","o",IF(Data[[#This Row],[gen_e]]=Data[[#This Row],[gen_c]],"+",IF(ISNUMBER(SEARCH(Data[[#This Row],[gen_e]],Data[[#This Row],[gen_c]])),"/","-")))</f>
        <v>+</v>
      </c>
      <c r="J760" t="str">
        <f>IF(Data[[#This Row],[sp_c]]="","o",IF(Data[[#This Row],[sp_e]]=Data[[#This Row],[sp_c]],"+",IF(ISNUMBER(SEARCH(Data[[#This Row],[sp_e]],Data[[#This Row],[sp_c]])),"/","-")))</f>
        <v>+</v>
      </c>
      <c r="K7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61" spans="1:11" x14ac:dyDescent="0.25">
      <c r="A761">
        <v>327</v>
      </c>
      <c r="B761">
        <v>9</v>
      </c>
      <c r="C761">
        <v>10</v>
      </c>
      <c r="D761">
        <f>Data[[#This Row],[run]]+100*Data[[#This Row],[k]]</f>
        <v>1009</v>
      </c>
      <c r="E761" t="s">
        <v>22</v>
      </c>
      <c r="F761" t="s">
        <v>24</v>
      </c>
      <c r="G761" t="s">
        <v>22</v>
      </c>
      <c r="H761" t="s">
        <v>24</v>
      </c>
      <c r="I761" t="str">
        <f>IF(Data[[#This Row],[gen_c]]="","o",IF(Data[[#This Row],[gen_e]]=Data[[#This Row],[gen_c]],"+",IF(ISNUMBER(SEARCH(Data[[#This Row],[gen_e]],Data[[#This Row],[gen_c]])),"/","-")))</f>
        <v>+</v>
      </c>
      <c r="J761" t="str">
        <f>IF(Data[[#This Row],[sp_c]]="","o",IF(Data[[#This Row],[sp_e]]=Data[[#This Row],[sp_c]],"+",IF(ISNUMBER(SEARCH(Data[[#This Row],[sp_e]],Data[[#This Row],[sp_c]])),"/","-")))</f>
        <v>+</v>
      </c>
      <c r="K7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62" spans="1:11" x14ac:dyDescent="0.25">
      <c r="A762">
        <v>308</v>
      </c>
      <c r="B762">
        <v>2</v>
      </c>
      <c r="C762">
        <v>10</v>
      </c>
      <c r="D762">
        <f>Data[[#This Row],[run]]+100*Data[[#This Row],[k]]</f>
        <v>1002</v>
      </c>
      <c r="E762" t="s">
        <v>22</v>
      </c>
      <c r="F762" t="s">
        <v>24</v>
      </c>
      <c r="H762" t="s">
        <v>24</v>
      </c>
      <c r="I762" t="str">
        <f>IF(Data[[#This Row],[gen_c]]="","o",IF(Data[[#This Row],[gen_e]]=Data[[#This Row],[gen_c]],"+",IF(ISNUMBER(SEARCH(Data[[#This Row],[gen_e]],Data[[#This Row],[gen_c]])),"/","-")))</f>
        <v>o</v>
      </c>
      <c r="J762" t="str">
        <f>IF(Data[[#This Row],[sp_c]]="","o",IF(Data[[#This Row],[sp_e]]=Data[[#This Row],[sp_c]],"+",IF(ISNUMBER(SEARCH(Data[[#This Row],[sp_e]],Data[[#This Row],[sp_c]])),"/","-")))</f>
        <v>+</v>
      </c>
      <c r="K7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63" spans="1:11" x14ac:dyDescent="0.25">
      <c r="A763">
        <v>346</v>
      </c>
      <c r="B763">
        <v>2</v>
      </c>
      <c r="C763">
        <v>10</v>
      </c>
      <c r="D763">
        <f>Data[[#This Row],[run]]+100*Data[[#This Row],[k]]</f>
        <v>1002</v>
      </c>
      <c r="E763" t="s">
        <v>26</v>
      </c>
      <c r="F763" t="s">
        <v>27</v>
      </c>
      <c r="G763" t="s">
        <v>0</v>
      </c>
      <c r="H763" t="s">
        <v>27</v>
      </c>
      <c r="I763" t="str">
        <f>IF(Data[[#This Row],[gen_c]]="","o",IF(Data[[#This Row],[gen_e]]=Data[[#This Row],[gen_c]],"+",IF(ISNUMBER(SEARCH(Data[[#This Row],[gen_e]],Data[[#This Row],[gen_c]])),"/","-")))</f>
        <v>-</v>
      </c>
      <c r="J763" t="str">
        <f>IF(Data[[#This Row],[sp_c]]="","o",IF(Data[[#This Row],[sp_e]]=Data[[#This Row],[sp_c]],"+",IF(ISNUMBER(SEARCH(Data[[#This Row],[sp_e]],Data[[#This Row],[sp_c]])),"/","-")))</f>
        <v>+</v>
      </c>
      <c r="K7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764" spans="1:11" x14ac:dyDescent="0.25">
      <c r="A764">
        <v>337</v>
      </c>
      <c r="B764">
        <v>0</v>
      </c>
      <c r="C764">
        <v>10</v>
      </c>
      <c r="D764">
        <f>Data[[#This Row],[run]]+100*Data[[#This Row],[k]]</f>
        <v>1000</v>
      </c>
      <c r="E764" t="s">
        <v>26</v>
      </c>
      <c r="F764" t="s">
        <v>27</v>
      </c>
      <c r="G764" t="s">
        <v>26</v>
      </c>
      <c r="H764" t="s">
        <v>27</v>
      </c>
      <c r="I764" t="str">
        <f>IF(Data[[#This Row],[gen_c]]="","o",IF(Data[[#This Row],[gen_e]]=Data[[#This Row],[gen_c]],"+",IF(ISNUMBER(SEARCH(Data[[#This Row],[gen_e]],Data[[#This Row],[gen_c]])),"/","-")))</f>
        <v>+</v>
      </c>
      <c r="J764" t="str">
        <f>IF(Data[[#This Row],[sp_c]]="","o",IF(Data[[#This Row],[sp_e]]=Data[[#This Row],[sp_c]],"+",IF(ISNUMBER(SEARCH(Data[[#This Row],[sp_e]],Data[[#This Row],[sp_c]])),"/","-")))</f>
        <v>+</v>
      </c>
      <c r="K7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65" spans="1:11" x14ac:dyDescent="0.25">
      <c r="A765">
        <v>338</v>
      </c>
      <c r="B765">
        <v>0</v>
      </c>
      <c r="C765">
        <v>10</v>
      </c>
      <c r="D765">
        <f>Data[[#This Row],[run]]+100*Data[[#This Row],[k]]</f>
        <v>1000</v>
      </c>
      <c r="E765" t="s">
        <v>26</v>
      </c>
      <c r="F765" t="s">
        <v>27</v>
      </c>
      <c r="G765" t="s">
        <v>26</v>
      </c>
      <c r="H765" t="s">
        <v>27</v>
      </c>
      <c r="I765" t="str">
        <f>IF(Data[[#This Row],[gen_c]]="","o",IF(Data[[#This Row],[gen_e]]=Data[[#This Row],[gen_c]],"+",IF(ISNUMBER(SEARCH(Data[[#This Row],[gen_e]],Data[[#This Row],[gen_c]])),"/","-")))</f>
        <v>+</v>
      </c>
      <c r="J765" t="str">
        <f>IF(Data[[#This Row],[sp_c]]="","o",IF(Data[[#This Row],[sp_e]]=Data[[#This Row],[sp_c]],"+",IF(ISNUMBER(SEARCH(Data[[#This Row],[sp_e]],Data[[#This Row],[sp_c]])),"/","-")))</f>
        <v>+</v>
      </c>
      <c r="K7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66" spans="1:11" x14ac:dyDescent="0.25">
      <c r="A766">
        <v>339</v>
      </c>
      <c r="B766">
        <v>0</v>
      </c>
      <c r="C766">
        <v>10</v>
      </c>
      <c r="D766">
        <f>Data[[#This Row],[run]]+100*Data[[#This Row],[k]]</f>
        <v>1000</v>
      </c>
      <c r="E766" t="s">
        <v>26</v>
      </c>
      <c r="F766" t="s">
        <v>27</v>
      </c>
      <c r="G766" t="s">
        <v>26</v>
      </c>
      <c r="H766" t="s">
        <v>27</v>
      </c>
      <c r="I766" t="str">
        <f>IF(Data[[#This Row],[gen_c]]="","o",IF(Data[[#This Row],[gen_e]]=Data[[#This Row],[gen_c]],"+",IF(ISNUMBER(SEARCH(Data[[#This Row],[gen_e]],Data[[#This Row],[gen_c]])),"/","-")))</f>
        <v>+</v>
      </c>
      <c r="J766" t="str">
        <f>IF(Data[[#This Row],[sp_c]]="","o",IF(Data[[#This Row],[sp_e]]=Data[[#This Row],[sp_c]],"+",IF(ISNUMBER(SEARCH(Data[[#This Row],[sp_e]],Data[[#This Row],[sp_c]])),"/","-")))</f>
        <v>+</v>
      </c>
      <c r="K7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67" spans="1:11" x14ac:dyDescent="0.25">
      <c r="A767">
        <v>340</v>
      </c>
      <c r="B767">
        <v>0</v>
      </c>
      <c r="C767">
        <v>10</v>
      </c>
      <c r="D767">
        <f>Data[[#This Row],[run]]+100*Data[[#This Row],[k]]</f>
        <v>1000</v>
      </c>
      <c r="E767" t="s">
        <v>26</v>
      </c>
      <c r="F767" t="s">
        <v>27</v>
      </c>
      <c r="G767" t="s">
        <v>26</v>
      </c>
      <c r="H767" t="s">
        <v>27</v>
      </c>
      <c r="I767" t="str">
        <f>IF(Data[[#This Row],[gen_c]]="","o",IF(Data[[#This Row],[gen_e]]=Data[[#This Row],[gen_c]],"+",IF(ISNUMBER(SEARCH(Data[[#This Row],[gen_e]],Data[[#This Row],[gen_c]])),"/","-")))</f>
        <v>+</v>
      </c>
      <c r="J767" t="str">
        <f>IF(Data[[#This Row],[sp_c]]="","o",IF(Data[[#This Row],[sp_e]]=Data[[#This Row],[sp_c]],"+",IF(ISNUMBER(SEARCH(Data[[#This Row],[sp_e]],Data[[#This Row],[sp_c]])),"/","-")))</f>
        <v>+</v>
      </c>
      <c r="K7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68" spans="1:11" x14ac:dyDescent="0.25">
      <c r="A768">
        <v>342</v>
      </c>
      <c r="B768">
        <v>1</v>
      </c>
      <c r="C768">
        <v>10</v>
      </c>
      <c r="D768">
        <f>Data[[#This Row],[run]]+100*Data[[#This Row],[k]]</f>
        <v>1001</v>
      </c>
      <c r="E768" t="s">
        <v>26</v>
      </c>
      <c r="F768" t="s">
        <v>27</v>
      </c>
      <c r="G768" t="s">
        <v>26</v>
      </c>
      <c r="H768" t="s">
        <v>27</v>
      </c>
      <c r="I768" t="str">
        <f>IF(Data[[#This Row],[gen_c]]="","o",IF(Data[[#This Row],[gen_e]]=Data[[#This Row],[gen_c]],"+",IF(ISNUMBER(SEARCH(Data[[#This Row],[gen_e]],Data[[#This Row],[gen_c]])),"/","-")))</f>
        <v>+</v>
      </c>
      <c r="J768" t="str">
        <f>IF(Data[[#This Row],[sp_c]]="","o",IF(Data[[#This Row],[sp_e]]=Data[[#This Row],[sp_c]],"+",IF(ISNUMBER(SEARCH(Data[[#This Row],[sp_e]],Data[[#This Row],[sp_c]])),"/","-")))</f>
        <v>+</v>
      </c>
      <c r="K7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69" spans="1:11" x14ac:dyDescent="0.25">
      <c r="A769">
        <v>343</v>
      </c>
      <c r="B769">
        <v>1</v>
      </c>
      <c r="C769">
        <v>10</v>
      </c>
      <c r="D769">
        <f>Data[[#This Row],[run]]+100*Data[[#This Row],[k]]</f>
        <v>1001</v>
      </c>
      <c r="E769" t="s">
        <v>26</v>
      </c>
      <c r="F769" t="s">
        <v>27</v>
      </c>
      <c r="G769" t="s">
        <v>26</v>
      </c>
      <c r="H769" t="s">
        <v>27</v>
      </c>
      <c r="I769" t="str">
        <f>IF(Data[[#This Row],[gen_c]]="","o",IF(Data[[#This Row],[gen_e]]=Data[[#This Row],[gen_c]],"+",IF(ISNUMBER(SEARCH(Data[[#This Row],[gen_e]],Data[[#This Row],[gen_c]])),"/","-")))</f>
        <v>+</v>
      </c>
      <c r="J769" t="str">
        <f>IF(Data[[#This Row],[sp_c]]="","o",IF(Data[[#This Row],[sp_e]]=Data[[#This Row],[sp_c]],"+",IF(ISNUMBER(SEARCH(Data[[#This Row],[sp_e]],Data[[#This Row],[sp_c]])),"/","-")))</f>
        <v>+</v>
      </c>
      <c r="K7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0" spans="1:11" x14ac:dyDescent="0.25">
      <c r="A770">
        <v>344</v>
      </c>
      <c r="B770">
        <v>1</v>
      </c>
      <c r="C770">
        <v>10</v>
      </c>
      <c r="D770">
        <f>Data[[#This Row],[run]]+100*Data[[#This Row],[k]]</f>
        <v>1001</v>
      </c>
      <c r="E770" t="s">
        <v>26</v>
      </c>
      <c r="F770" t="s">
        <v>27</v>
      </c>
      <c r="G770" t="s">
        <v>26</v>
      </c>
      <c r="H770" t="s">
        <v>27</v>
      </c>
      <c r="I770" t="str">
        <f>IF(Data[[#This Row],[gen_c]]="","o",IF(Data[[#This Row],[gen_e]]=Data[[#This Row],[gen_c]],"+",IF(ISNUMBER(SEARCH(Data[[#This Row],[gen_e]],Data[[#This Row],[gen_c]])),"/","-")))</f>
        <v>+</v>
      </c>
      <c r="J770" t="str">
        <f>IF(Data[[#This Row],[sp_c]]="","o",IF(Data[[#This Row],[sp_e]]=Data[[#This Row],[sp_c]],"+",IF(ISNUMBER(SEARCH(Data[[#This Row],[sp_e]],Data[[#This Row],[sp_c]])),"/","-")))</f>
        <v>+</v>
      </c>
      <c r="K7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1" spans="1:11" x14ac:dyDescent="0.25">
      <c r="A771">
        <v>347</v>
      </c>
      <c r="B771">
        <v>2</v>
      </c>
      <c r="C771">
        <v>10</v>
      </c>
      <c r="D771">
        <f>Data[[#This Row],[run]]+100*Data[[#This Row],[k]]</f>
        <v>1002</v>
      </c>
      <c r="E771" t="s">
        <v>26</v>
      </c>
      <c r="F771" t="s">
        <v>27</v>
      </c>
      <c r="G771" t="s">
        <v>26</v>
      </c>
      <c r="H771" t="s">
        <v>27</v>
      </c>
      <c r="I771" t="str">
        <f>IF(Data[[#This Row],[gen_c]]="","o",IF(Data[[#This Row],[gen_e]]=Data[[#This Row],[gen_c]],"+",IF(ISNUMBER(SEARCH(Data[[#This Row],[gen_e]],Data[[#This Row],[gen_c]])),"/","-")))</f>
        <v>+</v>
      </c>
      <c r="J771" t="str">
        <f>IF(Data[[#This Row],[sp_c]]="","o",IF(Data[[#This Row],[sp_e]]=Data[[#This Row],[sp_c]],"+",IF(ISNUMBER(SEARCH(Data[[#This Row],[sp_e]],Data[[#This Row],[sp_c]])),"/","-")))</f>
        <v>+</v>
      </c>
      <c r="K7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2" spans="1:11" x14ac:dyDescent="0.25">
      <c r="A772">
        <v>348</v>
      </c>
      <c r="B772">
        <v>2</v>
      </c>
      <c r="C772">
        <v>10</v>
      </c>
      <c r="D772">
        <f>Data[[#This Row],[run]]+100*Data[[#This Row],[k]]</f>
        <v>1002</v>
      </c>
      <c r="E772" t="s">
        <v>26</v>
      </c>
      <c r="F772" t="s">
        <v>27</v>
      </c>
      <c r="G772" t="s">
        <v>26</v>
      </c>
      <c r="H772" t="s">
        <v>27</v>
      </c>
      <c r="I772" t="str">
        <f>IF(Data[[#This Row],[gen_c]]="","o",IF(Data[[#This Row],[gen_e]]=Data[[#This Row],[gen_c]],"+",IF(ISNUMBER(SEARCH(Data[[#This Row],[gen_e]],Data[[#This Row],[gen_c]])),"/","-")))</f>
        <v>+</v>
      </c>
      <c r="J772" t="str">
        <f>IF(Data[[#This Row],[sp_c]]="","o",IF(Data[[#This Row],[sp_e]]=Data[[#This Row],[sp_c]],"+",IF(ISNUMBER(SEARCH(Data[[#This Row],[sp_e]],Data[[#This Row],[sp_c]])),"/","-")))</f>
        <v>+</v>
      </c>
      <c r="K7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3" spans="1:11" x14ac:dyDescent="0.25">
      <c r="A773">
        <v>349</v>
      </c>
      <c r="B773">
        <v>3</v>
      </c>
      <c r="C773">
        <v>10</v>
      </c>
      <c r="D773">
        <f>Data[[#This Row],[run]]+100*Data[[#This Row],[k]]</f>
        <v>1003</v>
      </c>
      <c r="E773" t="s">
        <v>26</v>
      </c>
      <c r="F773" t="s">
        <v>27</v>
      </c>
      <c r="G773" t="s">
        <v>26</v>
      </c>
      <c r="H773" t="s">
        <v>27</v>
      </c>
      <c r="I773" t="str">
        <f>IF(Data[[#This Row],[gen_c]]="","o",IF(Data[[#This Row],[gen_e]]=Data[[#This Row],[gen_c]],"+",IF(ISNUMBER(SEARCH(Data[[#This Row],[gen_e]],Data[[#This Row],[gen_c]])),"/","-")))</f>
        <v>+</v>
      </c>
      <c r="J773" t="str">
        <f>IF(Data[[#This Row],[sp_c]]="","o",IF(Data[[#This Row],[sp_e]]=Data[[#This Row],[sp_c]],"+",IF(ISNUMBER(SEARCH(Data[[#This Row],[sp_e]],Data[[#This Row],[sp_c]])),"/","-")))</f>
        <v>+</v>
      </c>
      <c r="K7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4" spans="1:11" x14ac:dyDescent="0.25">
      <c r="A774">
        <v>350</v>
      </c>
      <c r="B774">
        <v>3</v>
      </c>
      <c r="C774">
        <v>10</v>
      </c>
      <c r="D774">
        <f>Data[[#This Row],[run]]+100*Data[[#This Row],[k]]</f>
        <v>1003</v>
      </c>
      <c r="E774" t="s">
        <v>26</v>
      </c>
      <c r="F774" t="s">
        <v>27</v>
      </c>
      <c r="G774" t="s">
        <v>26</v>
      </c>
      <c r="H774" t="s">
        <v>27</v>
      </c>
      <c r="I774" t="str">
        <f>IF(Data[[#This Row],[gen_c]]="","o",IF(Data[[#This Row],[gen_e]]=Data[[#This Row],[gen_c]],"+",IF(ISNUMBER(SEARCH(Data[[#This Row],[gen_e]],Data[[#This Row],[gen_c]])),"/","-")))</f>
        <v>+</v>
      </c>
      <c r="J774" t="str">
        <f>IF(Data[[#This Row],[sp_c]]="","o",IF(Data[[#This Row],[sp_e]]=Data[[#This Row],[sp_c]],"+",IF(ISNUMBER(SEARCH(Data[[#This Row],[sp_e]],Data[[#This Row],[sp_c]])),"/","-")))</f>
        <v>+</v>
      </c>
      <c r="K7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5" spans="1:11" x14ac:dyDescent="0.25">
      <c r="A775">
        <v>351</v>
      </c>
      <c r="B775">
        <v>3</v>
      </c>
      <c r="C775">
        <v>10</v>
      </c>
      <c r="D775">
        <f>Data[[#This Row],[run]]+100*Data[[#This Row],[k]]</f>
        <v>1003</v>
      </c>
      <c r="E775" t="s">
        <v>26</v>
      </c>
      <c r="F775" t="s">
        <v>27</v>
      </c>
      <c r="G775" t="s">
        <v>26</v>
      </c>
      <c r="H775" t="s">
        <v>27</v>
      </c>
      <c r="I775" t="str">
        <f>IF(Data[[#This Row],[gen_c]]="","o",IF(Data[[#This Row],[gen_e]]=Data[[#This Row],[gen_c]],"+",IF(ISNUMBER(SEARCH(Data[[#This Row],[gen_e]],Data[[#This Row],[gen_c]])),"/","-")))</f>
        <v>+</v>
      </c>
      <c r="J775" t="str">
        <f>IF(Data[[#This Row],[sp_c]]="","o",IF(Data[[#This Row],[sp_e]]=Data[[#This Row],[sp_c]],"+",IF(ISNUMBER(SEARCH(Data[[#This Row],[sp_e]],Data[[#This Row],[sp_c]])),"/","-")))</f>
        <v>+</v>
      </c>
      <c r="K7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6" spans="1:11" x14ac:dyDescent="0.25">
      <c r="A776">
        <v>352</v>
      </c>
      <c r="B776">
        <v>3</v>
      </c>
      <c r="C776">
        <v>10</v>
      </c>
      <c r="D776">
        <f>Data[[#This Row],[run]]+100*Data[[#This Row],[k]]</f>
        <v>1003</v>
      </c>
      <c r="E776" t="s">
        <v>26</v>
      </c>
      <c r="F776" t="s">
        <v>27</v>
      </c>
      <c r="G776" t="s">
        <v>26</v>
      </c>
      <c r="H776" t="s">
        <v>27</v>
      </c>
      <c r="I776" t="str">
        <f>IF(Data[[#This Row],[gen_c]]="","o",IF(Data[[#This Row],[gen_e]]=Data[[#This Row],[gen_c]],"+",IF(ISNUMBER(SEARCH(Data[[#This Row],[gen_e]],Data[[#This Row],[gen_c]])),"/","-")))</f>
        <v>+</v>
      </c>
      <c r="J776" t="str">
        <f>IF(Data[[#This Row],[sp_c]]="","o",IF(Data[[#This Row],[sp_e]]=Data[[#This Row],[sp_c]],"+",IF(ISNUMBER(SEARCH(Data[[#This Row],[sp_e]],Data[[#This Row],[sp_c]])),"/","-")))</f>
        <v>+</v>
      </c>
      <c r="K7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7" spans="1:11" x14ac:dyDescent="0.25">
      <c r="A777">
        <v>353</v>
      </c>
      <c r="B777">
        <v>4</v>
      </c>
      <c r="C777">
        <v>10</v>
      </c>
      <c r="D777">
        <f>Data[[#This Row],[run]]+100*Data[[#This Row],[k]]</f>
        <v>1004</v>
      </c>
      <c r="E777" t="s">
        <v>26</v>
      </c>
      <c r="F777" t="s">
        <v>27</v>
      </c>
      <c r="G777" t="s">
        <v>26</v>
      </c>
      <c r="H777" t="s">
        <v>27</v>
      </c>
      <c r="I777" t="str">
        <f>IF(Data[[#This Row],[gen_c]]="","o",IF(Data[[#This Row],[gen_e]]=Data[[#This Row],[gen_c]],"+",IF(ISNUMBER(SEARCH(Data[[#This Row],[gen_e]],Data[[#This Row],[gen_c]])),"/","-")))</f>
        <v>+</v>
      </c>
      <c r="J777" t="str">
        <f>IF(Data[[#This Row],[sp_c]]="","o",IF(Data[[#This Row],[sp_e]]=Data[[#This Row],[sp_c]],"+",IF(ISNUMBER(SEARCH(Data[[#This Row],[sp_e]],Data[[#This Row],[sp_c]])),"/","-")))</f>
        <v>+</v>
      </c>
      <c r="K7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8" spans="1:11" x14ac:dyDescent="0.25">
      <c r="A778">
        <v>354</v>
      </c>
      <c r="B778">
        <v>4</v>
      </c>
      <c r="C778">
        <v>10</v>
      </c>
      <c r="D778">
        <f>Data[[#This Row],[run]]+100*Data[[#This Row],[k]]</f>
        <v>1004</v>
      </c>
      <c r="E778" t="s">
        <v>26</v>
      </c>
      <c r="F778" t="s">
        <v>27</v>
      </c>
      <c r="G778" t="s">
        <v>26</v>
      </c>
      <c r="H778" t="s">
        <v>27</v>
      </c>
      <c r="I778" t="str">
        <f>IF(Data[[#This Row],[gen_c]]="","o",IF(Data[[#This Row],[gen_e]]=Data[[#This Row],[gen_c]],"+",IF(ISNUMBER(SEARCH(Data[[#This Row],[gen_e]],Data[[#This Row],[gen_c]])),"/","-")))</f>
        <v>+</v>
      </c>
      <c r="J778" t="str">
        <f>IF(Data[[#This Row],[sp_c]]="","o",IF(Data[[#This Row],[sp_e]]=Data[[#This Row],[sp_c]],"+",IF(ISNUMBER(SEARCH(Data[[#This Row],[sp_e]],Data[[#This Row],[sp_c]])),"/","-")))</f>
        <v>+</v>
      </c>
      <c r="K7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79" spans="1:11" x14ac:dyDescent="0.25">
      <c r="A779">
        <v>355</v>
      </c>
      <c r="B779">
        <v>4</v>
      </c>
      <c r="C779">
        <v>10</v>
      </c>
      <c r="D779">
        <f>Data[[#This Row],[run]]+100*Data[[#This Row],[k]]</f>
        <v>1004</v>
      </c>
      <c r="E779" t="s">
        <v>26</v>
      </c>
      <c r="F779" t="s">
        <v>27</v>
      </c>
      <c r="G779" t="s">
        <v>26</v>
      </c>
      <c r="H779" t="s">
        <v>27</v>
      </c>
      <c r="I779" t="str">
        <f>IF(Data[[#This Row],[gen_c]]="","o",IF(Data[[#This Row],[gen_e]]=Data[[#This Row],[gen_c]],"+",IF(ISNUMBER(SEARCH(Data[[#This Row],[gen_e]],Data[[#This Row],[gen_c]])),"/","-")))</f>
        <v>+</v>
      </c>
      <c r="J779" t="str">
        <f>IF(Data[[#This Row],[sp_c]]="","o",IF(Data[[#This Row],[sp_e]]=Data[[#This Row],[sp_c]],"+",IF(ISNUMBER(SEARCH(Data[[#This Row],[sp_e]],Data[[#This Row],[sp_c]])),"/","-")))</f>
        <v>+</v>
      </c>
      <c r="K7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0" spans="1:11" x14ac:dyDescent="0.25">
      <c r="A780">
        <v>356</v>
      </c>
      <c r="B780">
        <v>4</v>
      </c>
      <c r="C780">
        <v>10</v>
      </c>
      <c r="D780">
        <f>Data[[#This Row],[run]]+100*Data[[#This Row],[k]]</f>
        <v>1004</v>
      </c>
      <c r="E780" t="s">
        <v>26</v>
      </c>
      <c r="F780" t="s">
        <v>27</v>
      </c>
      <c r="G780" t="s">
        <v>26</v>
      </c>
      <c r="H780" t="s">
        <v>27</v>
      </c>
      <c r="I780" t="str">
        <f>IF(Data[[#This Row],[gen_c]]="","o",IF(Data[[#This Row],[gen_e]]=Data[[#This Row],[gen_c]],"+",IF(ISNUMBER(SEARCH(Data[[#This Row],[gen_e]],Data[[#This Row],[gen_c]])),"/","-")))</f>
        <v>+</v>
      </c>
      <c r="J780" t="str">
        <f>IF(Data[[#This Row],[sp_c]]="","o",IF(Data[[#This Row],[sp_e]]=Data[[#This Row],[sp_c]],"+",IF(ISNUMBER(SEARCH(Data[[#This Row],[sp_e]],Data[[#This Row],[sp_c]])),"/","-")))</f>
        <v>+</v>
      </c>
      <c r="K7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1" spans="1:11" x14ac:dyDescent="0.25">
      <c r="A781" s="1">
        <v>358</v>
      </c>
      <c r="B781">
        <v>5</v>
      </c>
      <c r="C781">
        <v>10</v>
      </c>
      <c r="D781">
        <f>Data[[#This Row],[run]]+100*Data[[#This Row],[k]]</f>
        <v>1005</v>
      </c>
      <c r="E781" t="s">
        <v>26</v>
      </c>
      <c r="F781" t="s">
        <v>27</v>
      </c>
      <c r="G781" t="s">
        <v>26</v>
      </c>
      <c r="H781" t="s">
        <v>27</v>
      </c>
      <c r="I781" t="str">
        <f>IF(Data[[#This Row],[gen_c]]="","o",IF(Data[[#This Row],[gen_e]]=Data[[#This Row],[gen_c]],"+",IF(ISNUMBER(SEARCH(Data[[#This Row],[gen_e]],Data[[#This Row],[gen_c]])),"/","-")))</f>
        <v>+</v>
      </c>
      <c r="J781" t="str">
        <f>IF(Data[[#This Row],[sp_c]]="","o",IF(Data[[#This Row],[sp_e]]=Data[[#This Row],[sp_c]],"+",IF(ISNUMBER(SEARCH(Data[[#This Row],[sp_e]],Data[[#This Row],[sp_c]])),"/","-")))</f>
        <v>+</v>
      </c>
      <c r="K7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2" spans="1:11" x14ac:dyDescent="0.25">
      <c r="A782" s="1">
        <v>357</v>
      </c>
      <c r="B782">
        <v>5</v>
      </c>
      <c r="C782">
        <v>10</v>
      </c>
      <c r="D782">
        <f>Data[[#This Row],[run]]+100*Data[[#This Row],[k]]</f>
        <v>1005</v>
      </c>
      <c r="E782" t="s">
        <v>26</v>
      </c>
      <c r="F782" t="s">
        <v>27</v>
      </c>
      <c r="G782" t="s">
        <v>26</v>
      </c>
      <c r="H782" t="s">
        <v>27</v>
      </c>
      <c r="I782" t="str">
        <f>IF(Data[[#This Row],[gen_c]]="","o",IF(Data[[#This Row],[gen_e]]=Data[[#This Row],[gen_c]],"+",IF(ISNUMBER(SEARCH(Data[[#This Row],[gen_e]],Data[[#This Row],[gen_c]])),"/","-")))</f>
        <v>+</v>
      </c>
      <c r="J782" t="str">
        <f>IF(Data[[#This Row],[sp_c]]="","o",IF(Data[[#This Row],[sp_e]]=Data[[#This Row],[sp_c]],"+",IF(ISNUMBER(SEARCH(Data[[#This Row],[sp_e]],Data[[#This Row],[sp_c]])),"/","-")))</f>
        <v>+</v>
      </c>
      <c r="K7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3" spans="1:11" x14ac:dyDescent="0.25">
      <c r="A783">
        <v>360</v>
      </c>
      <c r="B783">
        <v>6</v>
      </c>
      <c r="C783">
        <v>10</v>
      </c>
      <c r="D783">
        <f>Data[[#This Row],[run]]+100*Data[[#This Row],[k]]</f>
        <v>1006</v>
      </c>
      <c r="E783" t="s">
        <v>26</v>
      </c>
      <c r="F783" t="s">
        <v>27</v>
      </c>
      <c r="G783" t="s">
        <v>26</v>
      </c>
      <c r="H783" t="s">
        <v>27</v>
      </c>
      <c r="I783" t="str">
        <f>IF(Data[[#This Row],[gen_c]]="","o",IF(Data[[#This Row],[gen_e]]=Data[[#This Row],[gen_c]],"+",IF(ISNUMBER(SEARCH(Data[[#This Row],[gen_e]],Data[[#This Row],[gen_c]])),"/","-")))</f>
        <v>+</v>
      </c>
      <c r="J783" t="str">
        <f>IF(Data[[#This Row],[sp_c]]="","o",IF(Data[[#This Row],[sp_e]]=Data[[#This Row],[sp_c]],"+",IF(ISNUMBER(SEARCH(Data[[#This Row],[sp_e]],Data[[#This Row],[sp_c]])),"/","-")))</f>
        <v>+</v>
      </c>
      <c r="K7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4" spans="1:11" x14ac:dyDescent="0.25">
      <c r="A784">
        <v>361</v>
      </c>
      <c r="B784">
        <v>6</v>
      </c>
      <c r="C784">
        <v>10</v>
      </c>
      <c r="D784">
        <f>Data[[#This Row],[run]]+100*Data[[#This Row],[k]]</f>
        <v>1006</v>
      </c>
      <c r="E784" t="s">
        <v>26</v>
      </c>
      <c r="F784" t="s">
        <v>27</v>
      </c>
      <c r="G784" t="s">
        <v>26</v>
      </c>
      <c r="H784" t="s">
        <v>27</v>
      </c>
      <c r="I784" t="str">
        <f>IF(Data[[#This Row],[gen_c]]="","o",IF(Data[[#This Row],[gen_e]]=Data[[#This Row],[gen_c]],"+",IF(ISNUMBER(SEARCH(Data[[#This Row],[gen_e]],Data[[#This Row],[gen_c]])),"/","-")))</f>
        <v>+</v>
      </c>
      <c r="J784" t="str">
        <f>IF(Data[[#This Row],[sp_c]]="","o",IF(Data[[#This Row],[sp_e]]=Data[[#This Row],[sp_c]],"+",IF(ISNUMBER(SEARCH(Data[[#This Row],[sp_e]],Data[[#This Row],[sp_c]])),"/","-")))</f>
        <v>+</v>
      </c>
      <c r="K7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5" spans="1:11" x14ac:dyDescent="0.25">
      <c r="A785">
        <v>362</v>
      </c>
      <c r="B785">
        <v>6</v>
      </c>
      <c r="C785">
        <v>10</v>
      </c>
      <c r="D785">
        <f>Data[[#This Row],[run]]+100*Data[[#This Row],[k]]</f>
        <v>1006</v>
      </c>
      <c r="E785" t="s">
        <v>26</v>
      </c>
      <c r="F785" t="s">
        <v>27</v>
      </c>
      <c r="G785" t="s">
        <v>26</v>
      </c>
      <c r="H785" t="s">
        <v>27</v>
      </c>
      <c r="I785" t="str">
        <f>IF(Data[[#This Row],[gen_c]]="","o",IF(Data[[#This Row],[gen_e]]=Data[[#This Row],[gen_c]],"+",IF(ISNUMBER(SEARCH(Data[[#This Row],[gen_e]],Data[[#This Row],[gen_c]])),"/","-")))</f>
        <v>+</v>
      </c>
      <c r="J785" t="str">
        <f>IF(Data[[#This Row],[sp_c]]="","o",IF(Data[[#This Row],[sp_e]]=Data[[#This Row],[sp_c]],"+",IF(ISNUMBER(SEARCH(Data[[#This Row],[sp_e]],Data[[#This Row],[sp_c]])),"/","-")))</f>
        <v>+</v>
      </c>
      <c r="K7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6" spans="1:11" x14ac:dyDescent="0.25">
      <c r="A786">
        <v>365</v>
      </c>
      <c r="B786">
        <v>7</v>
      </c>
      <c r="C786">
        <v>10</v>
      </c>
      <c r="D786">
        <f>Data[[#This Row],[run]]+100*Data[[#This Row],[k]]</f>
        <v>1007</v>
      </c>
      <c r="E786" t="s">
        <v>26</v>
      </c>
      <c r="F786" t="s">
        <v>27</v>
      </c>
      <c r="G786" t="s">
        <v>26</v>
      </c>
      <c r="H786" t="s">
        <v>27</v>
      </c>
      <c r="I786" t="str">
        <f>IF(Data[[#This Row],[gen_c]]="","o",IF(Data[[#This Row],[gen_e]]=Data[[#This Row],[gen_c]],"+",IF(ISNUMBER(SEARCH(Data[[#This Row],[gen_e]],Data[[#This Row],[gen_c]])),"/","-")))</f>
        <v>+</v>
      </c>
      <c r="J786" t="str">
        <f>IF(Data[[#This Row],[sp_c]]="","o",IF(Data[[#This Row],[sp_e]]=Data[[#This Row],[sp_c]],"+",IF(ISNUMBER(SEARCH(Data[[#This Row],[sp_e]],Data[[#This Row],[sp_c]])),"/","-")))</f>
        <v>+</v>
      </c>
      <c r="K7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7" spans="1:11" x14ac:dyDescent="0.25">
      <c r="A787">
        <v>363</v>
      </c>
      <c r="B787">
        <v>7</v>
      </c>
      <c r="C787">
        <v>10</v>
      </c>
      <c r="D787">
        <f>Data[[#This Row],[run]]+100*Data[[#This Row],[k]]</f>
        <v>1007</v>
      </c>
      <c r="E787" t="s">
        <v>26</v>
      </c>
      <c r="F787" t="s">
        <v>27</v>
      </c>
      <c r="G787" t="s">
        <v>26</v>
      </c>
      <c r="H787" t="s">
        <v>27</v>
      </c>
      <c r="I787" t="str">
        <f>IF(Data[[#This Row],[gen_c]]="","o",IF(Data[[#This Row],[gen_e]]=Data[[#This Row],[gen_c]],"+",IF(ISNUMBER(SEARCH(Data[[#This Row],[gen_e]],Data[[#This Row],[gen_c]])),"/","-")))</f>
        <v>+</v>
      </c>
      <c r="J787" t="str">
        <f>IF(Data[[#This Row],[sp_c]]="","o",IF(Data[[#This Row],[sp_e]]=Data[[#This Row],[sp_c]],"+",IF(ISNUMBER(SEARCH(Data[[#This Row],[sp_e]],Data[[#This Row],[sp_c]])),"/","-")))</f>
        <v>+</v>
      </c>
      <c r="K7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8" spans="1:11" x14ac:dyDescent="0.25">
      <c r="A788">
        <v>366</v>
      </c>
      <c r="B788">
        <v>8</v>
      </c>
      <c r="C788">
        <v>10</v>
      </c>
      <c r="D788">
        <f>Data[[#This Row],[run]]+100*Data[[#This Row],[k]]</f>
        <v>1008</v>
      </c>
      <c r="E788" t="s">
        <v>26</v>
      </c>
      <c r="F788" t="s">
        <v>27</v>
      </c>
      <c r="G788" t="s">
        <v>26</v>
      </c>
      <c r="H788" t="s">
        <v>27</v>
      </c>
      <c r="I788" t="str">
        <f>IF(Data[[#This Row],[gen_c]]="","o",IF(Data[[#This Row],[gen_e]]=Data[[#This Row],[gen_c]],"+",IF(ISNUMBER(SEARCH(Data[[#This Row],[gen_e]],Data[[#This Row],[gen_c]])),"/","-")))</f>
        <v>+</v>
      </c>
      <c r="J788" t="str">
        <f>IF(Data[[#This Row],[sp_c]]="","o",IF(Data[[#This Row],[sp_e]]=Data[[#This Row],[sp_c]],"+",IF(ISNUMBER(SEARCH(Data[[#This Row],[sp_e]],Data[[#This Row],[sp_c]])),"/","-")))</f>
        <v>+</v>
      </c>
      <c r="K7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89" spans="1:11" x14ac:dyDescent="0.25">
      <c r="A789">
        <v>367</v>
      </c>
      <c r="B789">
        <v>8</v>
      </c>
      <c r="C789">
        <v>10</v>
      </c>
      <c r="D789">
        <f>Data[[#This Row],[run]]+100*Data[[#This Row],[k]]</f>
        <v>1008</v>
      </c>
      <c r="E789" t="s">
        <v>26</v>
      </c>
      <c r="F789" t="s">
        <v>27</v>
      </c>
      <c r="G789" t="s">
        <v>26</v>
      </c>
      <c r="H789" t="s">
        <v>27</v>
      </c>
      <c r="I789" t="str">
        <f>IF(Data[[#This Row],[gen_c]]="","o",IF(Data[[#This Row],[gen_e]]=Data[[#This Row],[gen_c]],"+",IF(ISNUMBER(SEARCH(Data[[#This Row],[gen_e]],Data[[#This Row],[gen_c]])),"/","-")))</f>
        <v>+</v>
      </c>
      <c r="J789" t="str">
        <f>IF(Data[[#This Row],[sp_c]]="","o",IF(Data[[#This Row],[sp_e]]=Data[[#This Row],[sp_c]],"+",IF(ISNUMBER(SEARCH(Data[[#This Row],[sp_e]],Data[[#This Row],[sp_c]])),"/","-")))</f>
        <v>+</v>
      </c>
      <c r="K7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90" spans="1:11" x14ac:dyDescent="0.25">
      <c r="A790">
        <v>368</v>
      </c>
      <c r="B790">
        <v>8</v>
      </c>
      <c r="C790">
        <v>10</v>
      </c>
      <c r="D790">
        <f>Data[[#This Row],[run]]+100*Data[[#This Row],[k]]</f>
        <v>1008</v>
      </c>
      <c r="E790" t="s">
        <v>26</v>
      </c>
      <c r="F790" t="s">
        <v>27</v>
      </c>
      <c r="G790" t="s">
        <v>26</v>
      </c>
      <c r="H790" t="s">
        <v>27</v>
      </c>
      <c r="I790" t="str">
        <f>IF(Data[[#This Row],[gen_c]]="","o",IF(Data[[#This Row],[gen_e]]=Data[[#This Row],[gen_c]],"+",IF(ISNUMBER(SEARCH(Data[[#This Row],[gen_e]],Data[[#This Row],[gen_c]])),"/","-")))</f>
        <v>+</v>
      </c>
      <c r="J790" t="str">
        <f>IF(Data[[#This Row],[sp_c]]="","o",IF(Data[[#This Row],[sp_e]]=Data[[#This Row],[sp_c]],"+",IF(ISNUMBER(SEARCH(Data[[#This Row],[sp_e]],Data[[#This Row],[sp_c]])),"/","-")))</f>
        <v>+</v>
      </c>
      <c r="K7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91" spans="1:11" x14ac:dyDescent="0.25">
      <c r="A791">
        <v>371</v>
      </c>
      <c r="B791">
        <v>9</v>
      </c>
      <c r="C791">
        <v>10</v>
      </c>
      <c r="D791">
        <f>Data[[#This Row],[run]]+100*Data[[#This Row],[k]]</f>
        <v>1009</v>
      </c>
      <c r="E791" t="s">
        <v>26</v>
      </c>
      <c r="F791" t="s">
        <v>27</v>
      </c>
      <c r="G791" t="s">
        <v>26</v>
      </c>
      <c r="H791" t="s">
        <v>27</v>
      </c>
      <c r="I791" t="str">
        <f>IF(Data[[#This Row],[gen_c]]="","o",IF(Data[[#This Row],[gen_e]]=Data[[#This Row],[gen_c]],"+",IF(ISNUMBER(SEARCH(Data[[#This Row],[gen_e]],Data[[#This Row],[gen_c]])),"/","-")))</f>
        <v>+</v>
      </c>
      <c r="J791" t="str">
        <f>IF(Data[[#This Row],[sp_c]]="","o",IF(Data[[#This Row],[sp_e]]=Data[[#This Row],[sp_c]],"+",IF(ISNUMBER(SEARCH(Data[[#This Row],[sp_e]],Data[[#This Row],[sp_c]])),"/","-")))</f>
        <v>+</v>
      </c>
      <c r="K7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92" spans="1:11" x14ac:dyDescent="0.25">
      <c r="A792">
        <v>341</v>
      </c>
      <c r="B792">
        <v>1</v>
      </c>
      <c r="C792">
        <v>10</v>
      </c>
      <c r="D792">
        <f>Data[[#This Row],[run]]+100*Data[[#This Row],[k]]</f>
        <v>1001</v>
      </c>
      <c r="E792" t="s">
        <v>26</v>
      </c>
      <c r="F792" t="s">
        <v>27</v>
      </c>
      <c r="H792" t="s">
        <v>27</v>
      </c>
      <c r="I792" t="str">
        <f>IF(Data[[#This Row],[gen_c]]="","o",IF(Data[[#This Row],[gen_e]]=Data[[#This Row],[gen_c]],"+",IF(ISNUMBER(SEARCH(Data[[#This Row],[gen_e]],Data[[#This Row],[gen_c]])),"/","-")))</f>
        <v>o</v>
      </c>
      <c r="J792" t="str">
        <f>IF(Data[[#This Row],[sp_c]]="","o",IF(Data[[#This Row],[sp_e]]=Data[[#This Row],[sp_c]],"+",IF(ISNUMBER(SEARCH(Data[[#This Row],[sp_e]],Data[[#This Row],[sp_c]])),"/","-")))</f>
        <v>+</v>
      </c>
      <c r="K7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93" spans="1:11" x14ac:dyDescent="0.25">
      <c r="A793">
        <v>345</v>
      </c>
      <c r="B793">
        <v>2</v>
      </c>
      <c r="C793">
        <v>10</v>
      </c>
      <c r="D793">
        <f>Data[[#This Row],[run]]+100*Data[[#This Row],[k]]</f>
        <v>1002</v>
      </c>
      <c r="E793" t="s">
        <v>26</v>
      </c>
      <c r="F793" t="s">
        <v>27</v>
      </c>
      <c r="H793" t="s">
        <v>27</v>
      </c>
      <c r="I793" t="str">
        <f>IF(Data[[#This Row],[gen_c]]="","o",IF(Data[[#This Row],[gen_e]]=Data[[#This Row],[gen_c]],"+",IF(ISNUMBER(SEARCH(Data[[#This Row],[gen_e]],Data[[#This Row],[gen_c]])),"/","-")))</f>
        <v>o</v>
      </c>
      <c r="J793" t="str">
        <f>IF(Data[[#This Row],[sp_c]]="","o",IF(Data[[#This Row],[sp_e]]=Data[[#This Row],[sp_c]],"+",IF(ISNUMBER(SEARCH(Data[[#This Row],[sp_e]],Data[[#This Row],[sp_c]])),"/","-")))</f>
        <v>+</v>
      </c>
      <c r="K7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94" spans="1:11" x14ac:dyDescent="0.25">
      <c r="A794" s="1">
        <v>359</v>
      </c>
      <c r="B794">
        <v>5</v>
      </c>
      <c r="C794">
        <v>10</v>
      </c>
      <c r="D794">
        <f>Data[[#This Row],[run]]+100*Data[[#This Row],[k]]</f>
        <v>1005</v>
      </c>
      <c r="E794" t="s">
        <v>26</v>
      </c>
      <c r="F794" t="s">
        <v>27</v>
      </c>
      <c r="H794" t="s">
        <v>27</v>
      </c>
      <c r="I794" t="str">
        <f>IF(Data[[#This Row],[gen_c]]="","o",IF(Data[[#This Row],[gen_e]]=Data[[#This Row],[gen_c]],"+",IF(ISNUMBER(SEARCH(Data[[#This Row],[gen_e]],Data[[#This Row],[gen_c]])),"/","-")))</f>
        <v>o</v>
      </c>
      <c r="J794" t="str">
        <f>IF(Data[[#This Row],[sp_c]]="","o",IF(Data[[#This Row],[sp_e]]=Data[[#This Row],[sp_c]],"+",IF(ISNUMBER(SEARCH(Data[[#This Row],[sp_e]],Data[[#This Row],[sp_c]])),"/","-")))</f>
        <v>+</v>
      </c>
      <c r="K7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95" spans="1:11" x14ac:dyDescent="0.25">
      <c r="A795">
        <v>364</v>
      </c>
      <c r="B795">
        <v>7</v>
      </c>
      <c r="C795">
        <v>10</v>
      </c>
      <c r="D795">
        <f>Data[[#This Row],[run]]+100*Data[[#This Row],[k]]</f>
        <v>1007</v>
      </c>
      <c r="E795" t="s">
        <v>26</v>
      </c>
      <c r="F795" t="s">
        <v>27</v>
      </c>
      <c r="H795" t="s">
        <v>27</v>
      </c>
      <c r="I795" t="str">
        <f>IF(Data[[#This Row],[gen_c]]="","o",IF(Data[[#This Row],[gen_e]]=Data[[#This Row],[gen_c]],"+",IF(ISNUMBER(SEARCH(Data[[#This Row],[gen_e]],Data[[#This Row],[gen_c]])),"/","-")))</f>
        <v>o</v>
      </c>
      <c r="J795" t="str">
        <f>IF(Data[[#This Row],[sp_c]]="","o",IF(Data[[#This Row],[sp_e]]=Data[[#This Row],[sp_c]],"+",IF(ISNUMBER(SEARCH(Data[[#This Row],[sp_e]],Data[[#This Row],[sp_c]])),"/","-")))</f>
        <v>+</v>
      </c>
      <c r="K7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96" spans="1:11" x14ac:dyDescent="0.25">
      <c r="A796">
        <v>369</v>
      </c>
      <c r="B796">
        <v>9</v>
      </c>
      <c r="C796">
        <v>10</v>
      </c>
      <c r="D796">
        <f>Data[[#This Row],[run]]+100*Data[[#This Row],[k]]</f>
        <v>1009</v>
      </c>
      <c r="E796" t="s">
        <v>26</v>
      </c>
      <c r="F796" t="s">
        <v>27</v>
      </c>
      <c r="H796" t="s">
        <v>27</v>
      </c>
      <c r="I796" t="str">
        <f>IF(Data[[#This Row],[gen_c]]="","o",IF(Data[[#This Row],[gen_e]]=Data[[#This Row],[gen_c]],"+",IF(ISNUMBER(SEARCH(Data[[#This Row],[gen_e]],Data[[#This Row],[gen_c]])),"/","-")))</f>
        <v>o</v>
      </c>
      <c r="J796" t="str">
        <f>IF(Data[[#This Row],[sp_c]]="","o",IF(Data[[#This Row],[sp_e]]=Data[[#This Row],[sp_c]],"+",IF(ISNUMBER(SEARCH(Data[[#This Row],[sp_e]],Data[[#This Row],[sp_c]])),"/","-")))</f>
        <v>+</v>
      </c>
      <c r="K7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97" spans="1:11" x14ac:dyDescent="0.25">
      <c r="A797">
        <v>370</v>
      </c>
      <c r="B797">
        <v>9</v>
      </c>
      <c r="C797">
        <v>10</v>
      </c>
      <c r="D797">
        <f>Data[[#This Row],[run]]+100*Data[[#This Row],[k]]</f>
        <v>1009</v>
      </c>
      <c r="E797" t="s">
        <v>26</v>
      </c>
      <c r="F797" t="s">
        <v>27</v>
      </c>
      <c r="H797" t="s">
        <v>27</v>
      </c>
      <c r="I797" t="str">
        <f>IF(Data[[#This Row],[gen_c]]="","o",IF(Data[[#This Row],[gen_e]]=Data[[#This Row],[gen_c]],"+",IF(ISNUMBER(SEARCH(Data[[#This Row],[gen_e]],Data[[#This Row],[gen_c]])),"/","-")))</f>
        <v>o</v>
      </c>
      <c r="J797" t="str">
        <f>IF(Data[[#This Row],[sp_c]]="","o",IF(Data[[#This Row],[sp_e]]=Data[[#This Row],[sp_c]],"+",IF(ISNUMBER(SEARCH(Data[[#This Row],[sp_e]],Data[[#This Row],[sp_c]])),"/","-")))</f>
        <v>+</v>
      </c>
      <c r="K7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798" spans="1:11" x14ac:dyDescent="0.25">
      <c r="A798">
        <v>684</v>
      </c>
      <c r="B798">
        <v>0</v>
      </c>
      <c r="C798">
        <v>10</v>
      </c>
      <c r="D798">
        <f>Data[[#This Row],[run]]+100*Data[[#This Row],[k]]</f>
        <v>1000</v>
      </c>
      <c r="E798" t="s">
        <v>13</v>
      </c>
      <c r="F798" t="s">
        <v>39</v>
      </c>
      <c r="G798" t="s">
        <v>13</v>
      </c>
      <c r="H798" t="s">
        <v>39</v>
      </c>
      <c r="I798" t="str">
        <f>IF(Data[[#This Row],[gen_c]]="","o",IF(Data[[#This Row],[gen_e]]=Data[[#This Row],[gen_c]],"+",IF(ISNUMBER(SEARCH(Data[[#This Row],[gen_e]],Data[[#This Row],[gen_c]])),"/","-")))</f>
        <v>+</v>
      </c>
      <c r="J798" t="str">
        <f>IF(Data[[#This Row],[sp_c]]="","o",IF(Data[[#This Row],[sp_e]]=Data[[#This Row],[sp_c]],"+",IF(ISNUMBER(SEARCH(Data[[#This Row],[sp_e]],Data[[#This Row],[sp_c]])),"/","-")))</f>
        <v>+</v>
      </c>
      <c r="K7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799" spans="1:11" x14ac:dyDescent="0.25">
      <c r="A799">
        <v>685</v>
      </c>
      <c r="B799">
        <v>0</v>
      </c>
      <c r="C799">
        <v>10</v>
      </c>
      <c r="D799">
        <f>Data[[#This Row],[run]]+100*Data[[#This Row],[k]]</f>
        <v>1000</v>
      </c>
      <c r="E799" t="s">
        <v>13</v>
      </c>
      <c r="F799" t="s">
        <v>39</v>
      </c>
      <c r="G799" t="s">
        <v>13</v>
      </c>
      <c r="H799" t="s">
        <v>39</v>
      </c>
      <c r="I799" t="str">
        <f>IF(Data[[#This Row],[gen_c]]="","o",IF(Data[[#This Row],[gen_e]]=Data[[#This Row],[gen_c]],"+",IF(ISNUMBER(SEARCH(Data[[#This Row],[gen_e]],Data[[#This Row],[gen_c]])),"/","-")))</f>
        <v>+</v>
      </c>
      <c r="J799" t="str">
        <f>IF(Data[[#This Row],[sp_c]]="","o",IF(Data[[#This Row],[sp_e]]=Data[[#This Row],[sp_c]],"+",IF(ISNUMBER(SEARCH(Data[[#This Row],[sp_e]],Data[[#This Row],[sp_c]])),"/","-")))</f>
        <v>+</v>
      </c>
      <c r="K7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0" spans="1:11" x14ac:dyDescent="0.25">
      <c r="A800">
        <v>683</v>
      </c>
      <c r="B800">
        <v>0</v>
      </c>
      <c r="C800">
        <v>10</v>
      </c>
      <c r="D800">
        <f>Data[[#This Row],[run]]+100*Data[[#This Row],[k]]</f>
        <v>1000</v>
      </c>
      <c r="E800" t="s">
        <v>13</v>
      </c>
      <c r="F800" t="s">
        <v>39</v>
      </c>
      <c r="G800" t="s">
        <v>13</v>
      </c>
      <c r="H800" t="s">
        <v>39</v>
      </c>
      <c r="I800" t="str">
        <f>IF(Data[[#This Row],[gen_c]]="","o",IF(Data[[#This Row],[gen_e]]=Data[[#This Row],[gen_c]],"+",IF(ISNUMBER(SEARCH(Data[[#This Row],[gen_e]],Data[[#This Row],[gen_c]])),"/","-")))</f>
        <v>+</v>
      </c>
      <c r="J800" t="str">
        <f>IF(Data[[#This Row],[sp_c]]="","o",IF(Data[[#This Row],[sp_e]]=Data[[#This Row],[sp_c]],"+",IF(ISNUMBER(SEARCH(Data[[#This Row],[sp_e]],Data[[#This Row],[sp_c]])),"/","-")))</f>
        <v>+</v>
      </c>
      <c r="K8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1" spans="1:11" x14ac:dyDescent="0.25">
      <c r="A801">
        <v>687</v>
      </c>
      <c r="B801">
        <v>0</v>
      </c>
      <c r="C801">
        <v>10</v>
      </c>
      <c r="D801">
        <f>Data[[#This Row],[run]]+100*Data[[#This Row],[k]]</f>
        <v>1000</v>
      </c>
      <c r="E801" t="s">
        <v>13</v>
      </c>
      <c r="F801" t="s">
        <v>39</v>
      </c>
      <c r="G801" t="s">
        <v>13</v>
      </c>
      <c r="H801" t="s">
        <v>39</v>
      </c>
      <c r="I801" t="str">
        <f>IF(Data[[#This Row],[gen_c]]="","o",IF(Data[[#This Row],[gen_e]]=Data[[#This Row],[gen_c]],"+",IF(ISNUMBER(SEARCH(Data[[#This Row],[gen_e]],Data[[#This Row],[gen_c]])),"/","-")))</f>
        <v>+</v>
      </c>
      <c r="J801" t="str">
        <f>IF(Data[[#This Row],[sp_c]]="","o",IF(Data[[#This Row],[sp_e]]=Data[[#This Row],[sp_c]],"+",IF(ISNUMBER(SEARCH(Data[[#This Row],[sp_e]],Data[[#This Row],[sp_c]])),"/","-")))</f>
        <v>+</v>
      </c>
      <c r="K8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2" spans="1:11" x14ac:dyDescent="0.25">
      <c r="A802">
        <v>686</v>
      </c>
      <c r="B802">
        <v>0</v>
      </c>
      <c r="C802">
        <v>10</v>
      </c>
      <c r="D802">
        <f>Data[[#This Row],[run]]+100*Data[[#This Row],[k]]</f>
        <v>1000</v>
      </c>
      <c r="E802" t="s">
        <v>13</v>
      </c>
      <c r="F802" t="s">
        <v>39</v>
      </c>
      <c r="G802" t="s">
        <v>13</v>
      </c>
      <c r="H802" t="s">
        <v>39</v>
      </c>
      <c r="I802" t="str">
        <f>IF(Data[[#This Row],[gen_c]]="","o",IF(Data[[#This Row],[gen_e]]=Data[[#This Row],[gen_c]],"+",IF(ISNUMBER(SEARCH(Data[[#This Row],[gen_e]],Data[[#This Row],[gen_c]])),"/","-")))</f>
        <v>+</v>
      </c>
      <c r="J802" t="str">
        <f>IF(Data[[#This Row],[sp_c]]="","o",IF(Data[[#This Row],[sp_e]]=Data[[#This Row],[sp_c]],"+",IF(ISNUMBER(SEARCH(Data[[#This Row],[sp_e]],Data[[#This Row],[sp_c]])),"/","-")))</f>
        <v>+</v>
      </c>
      <c r="K8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3" spans="1:11" x14ac:dyDescent="0.25">
      <c r="A803">
        <v>692</v>
      </c>
      <c r="B803">
        <v>1</v>
      </c>
      <c r="C803">
        <v>10</v>
      </c>
      <c r="D803">
        <f>Data[[#This Row],[run]]+100*Data[[#This Row],[k]]</f>
        <v>1001</v>
      </c>
      <c r="E803" t="s">
        <v>13</v>
      </c>
      <c r="F803" t="s">
        <v>39</v>
      </c>
      <c r="G803" t="s">
        <v>13</v>
      </c>
      <c r="H803" t="s">
        <v>39</v>
      </c>
      <c r="I803" t="str">
        <f>IF(Data[[#This Row],[gen_c]]="","o",IF(Data[[#This Row],[gen_e]]=Data[[#This Row],[gen_c]],"+",IF(ISNUMBER(SEARCH(Data[[#This Row],[gen_e]],Data[[#This Row],[gen_c]])),"/","-")))</f>
        <v>+</v>
      </c>
      <c r="J803" t="str">
        <f>IF(Data[[#This Row],[sp_c]]="","o",IF(Data[[#This Row],[sp_e]]=Data[[#This Row],[sp_c]],"+",IF(ISNUMBER(SEARCH(Data[[#This Row],[sp_e]],Data[[#This Row],[sp_c]])),"/","-")))</f>
        <v>+</v>
      </c>
      <c r="K8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4" spans="1:11" x14ac:dyDescent="0.25">
      <c r="A804">
        <v>688</v>
      </c>
      <c r="B804">
        <v>1</v>
      </c>
      <c r="C804">
        <v>10</v>
      </c>
      <c r="D804">
        <f>Data[[#This Row],[run]]+100*Data[[#This Row],[k]]</f>
        <v>1001</v>
      </c>
      <c r="E804" t="s">
        <v>13</v>
      </c>
      <c r="F804" t="s">
        <v>39</v>
      </c>
      <c r="G804" t="s">
        <v>13</v>
      </c>
      <c r="H804" t="s">
        <v>39</v>
      </c>
      <c r="I804" t="str">
        <f>IF(Data[[#This Row],[gen_c]]="","o",IF(Data[[#This Row],[gen_e]]=Data[[#This Row],[gen_c]],"+",IF(ISNUMBER(SEARCH(Data[[#This Row],[gen_e]],Data[[#This Row],[gen_c]])),"/","-")))</f>
        <v>+</v>
      </c>
      <c r="J804" t="str">
        <f>IF(Data[[#This Row],[sp_c]]="","o",IF(Data[[#This Row],[sp_e]]=Data[[#This Row],[sp_c]],"+",IF(ISNUMBER(SEARCH(Data[[#This Row],[sp_e]],Data[[#This Row],[sp_c]])),"/","-")))</f>
        <v>+</v>
      </c>
      <c r="K8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5" spans="1:11" x14ac:dyDescent="0.25">
      <c r="A805">
        <v>689</v>
      </c>
      <c r="B805">
        <v>1</v>
      </c>
      <c r="C805">
        <v>10</v>
      </c>
      <c r="D805">
        <f>Data[[#This Row],[run]]+100*Data[[#This Row],[k]]</f>
        <v>1001</v>
      </c>
      <c r="E805" t="s">
        <v>13</v>
      </c>
      <c r="F805" t="s">
        <v>39</v>
      </c>
      <c r="G805" t="s">
        <v>13</v>
      </c>
      <c r="H805" t="s">
        <v>39</v>
      </c>
      <c r="I805" t="str">
        <f>IF(Data[[#This Row],[gen_c]]="","o",IF(Data[[#This Row],[gen_e]]=Data[[#This Row],[gen_c]],"+",IF(ISNUMBER(SEARCH(Data[[#This Row],[gen_e]],Data[[#This Row],[gen_c]])),"/","-")))</f>
        <v>+</v>
      </c>
      <c r="J805" t="str">
        <f>IF(Data[[#This Row],[sp_c]]="","o",IF(Data[[#This Row],[sp_e]]=Data[[#This Row],[sp_c]],"+",IF(ISNUMBER(SEARCH(Data[[#This Row],[sp_e]],Data[[#This Row],[sp_c]])),"/","-")))</f>
        <v>+</v>
      </c>
      <c r="K8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6" spans="1:11" x14ac:dyDescent="0.25">
      <c r="A806">
        <v>693</v>
      </c>
      <c r="B806">
        <v>2</v>
      </c>
      <c r="C806">
        <v>10</v>
      </c>
      <c r="D806">
        <f>Data[[#This Row],[run]]+100*Data[[#This Row],[k]]</f>
        <v>1002</v>
      </c>
      <c r="E806" t="s">
        <v>13</v>
      </c>
      <c r="F806" t="s">
        <v>39</v>
      </c>
      <c r="G806" t="s">
        <v>13</v>
      </c>
      <c r="H806" t="s">
        <v>39</v>
      </c>
      <c r="I806" t="str">
        <f>IF(Data[[#This Row],[gen_c]]="","o",IF(Data[[#This Row],[gen_e]]=Data[[#This Row],[gen_c]],"+",IF(ISNUMBER(SEARCH(Data[[#This Row],[gen_e]],Data[[#This Row],[gen_c]])),"/","-")))</f>
        <v>+</v>
      </c>
      <c r="J806" t="str">
        <f>IF(Data[[#This Row],[sp_c]]="","o",IF(Data[[#This Row],[sp_e]]=Data[[#This Row],[sp_c]],"+",IF(ISNUMBER(SEARCH(Data[[#This Row],[sp_e]],Data[[#This Row],[sp_c]])),"/","-")))</f>
        <v>+</v>
      </c>
      <c r="K8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7" spans="1:11" x14ac:dyDescent="0.25">
      <c r="A807">
        <v>695</v>
      </c>
      <c r="B807">
        <v>2</v>
      </c>
      <c r="C807">
        <v>10</v>
      </c>
      <c r="D807">
        <f>Data[[#This Row],[run]]+100*Data[[#This Row],[k]]</f>
        <v>1002</v>
      </c>
      <c r="E807" t="s">
        <v>13</v>
      </c>
      <c r="F807" t="s">
        <v>39</v>
      </c>
      <c r="G807" t="s">
        <v>13</v>
      </c>
      <c r="H807" t="s">
        <v>39</v>
      </c>
      <c r="I807" t="str">
        <f>IF(Data[[#This Row],[gen_c]]="","o",IF(Data[[#This Row],[gen_e]]=Data[[#This Row],[gen_c]],"+",IF(ISNUMBER(SEARCH(Data[[#This Row],[gen_e]],Data[[#This Row],[gen_c]])),"/","-")))</f>
        <v>+</v>
      </c>
      <c r="J807" t="str">
        <f>IF(Data[[#This Row],[sp_c]]="","o",IF(Data[[#This Row],[sp_e]]=Data[[#This Row],[sp_c]],"+",IF(ISNUMBER(SEARCH(Data[[#This Row],[sp_e]],Data[[#This Row],[sp_c]])),"/","-")))</f>
        <v>+</v>
      </c>
      <c r="K8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8" spans="1:11" x14ac:dyDescent="0.25">
      <c r="A808">
        <v>698</v>
      </c>
      <c r="B808">
        <v>3</v>
      </c>
      <c r="C808">
        <v>10</v>
      </c>
      <c r="D808">
        <f>Data[[#This Row],[run]]+100*Data[[#This Row],[k]]</f>
        <v>1003</v>
      </c>
      <c r="E808" t="s">
        <v>13</v>
      </c>
      <c r="F808" t="s">
        <v>39</v>
      </c>
      <c r="G808" t="s">
        <v>13</v>
      </c>
      <c r="H808" t="s">
        <v>39</v>
      </c>
      <c r="I808" t="str">
        <f>IF(Data[[#This Row],[gen_c]]="","o",IF(Data[[#This Row],[gen_e]]=Data[[#This Row],[gen_c]],"+",IF(ISNUMBER(SEARCH(Data[[#This Row],[gen_e]],Data[[#This Row],[gen_c]])),"/","-")))</f>
        <v>+</v>
      </c>
      <c r="J808" t="str">
        <f>IF(Data[[#This Row],[sp_c]]="","o",IF(Data[[#This Row],[sp_e]]=Data[[#This Row],[sp_c]],"+",IF(ISNUMBER(SEARCH(Data[[#This Row],[sp_e]],Data[[#This Row],[sp_c]])),"/","-")))</f>
        <v>+</v>
      </c>
      <c r="K8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09" spans="1:11" x14ac:dyDescent="0.25">
      <c r="A809">
        <v>699</v>
      </c>
      <c r="B809">
        <v>3</v>
      </c>
      <c r="C809">
        <v>10</v>
      </c>
      <c r="D809">
        <f>Data[[#This Row],[run]]+100*Data[[#This Row],[k]]</f>
        <v>1003</v>
      </c>
      <c r="E809" t="s">
        <v>13</v>
      </c>
      <c r="F809" t="s">
        <v>39</v>
      </c>
      <c r="G809" t="s">
        <v>13</v>
      </c>
      <c r="H809" t="s">
        <v>39</v>
      </c>
      <c r="I809" t="str">
        <f>IF(Data[[#This Row],[gen_c]]="","o",IF(Data[[#This Row],[gen_e]]=Data[[#This Row],[gen_c]],"+",IF(ISNUMBER(SEARCH(Data[[#This Row],[gen_e]],Data[[#This Row],[gen_c]])),"/","-")))</f>
        <v>+</v>
      </c>
      <c r="J809" t="str">
        <f>IF(Data[[#This Row],[sp_c]]="","o",IF(Data[[#This Row],[sp_e]]=Data[[#This Row],[sp_c]],"+",IF(ISNUMBER(SEARCH(Data[[#This Row],[sp_e]],Data[[#This Row],[sp_c]])),"/","-")))</f>
        <v>+</v>
      </c>
      <c r="K8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0" spans="1:11" x14ac:dyDescent="0.25">
      <c r="A810">
        <v>700</v>
      </c>
      <c r="B810">
        <v>3</v>
      </c>
      <c r="C810">
        <v>10</v>
      </c>
      <c r="D810">
        <f>Data[[#This Row],[run]]+100*Data[[#This Row],[k]]</f>
        <v>1003</v>
      </c>
      <c r="E810" t="s">
        <v>13</v>
      </c>
      <c r="F810" t="s">
        <v>39</v>
      </c>
      <c r="G810" t="s">
        <v>13</v>
      </c>
      <c r="H810" t="s">
        <v>39</v>
      </c>
      <c r="I810" t="str">
        <f>IF(Data[[#This Row],[gen_c]]="","o",IF(Data[[#This Row],[gen_e]]=Data[[#This Row],[gen_c]],"+",IF(ISNUMBER(SEARCH(Data[[#This Row],[gen_e]],Data[[#This Row],[gen_c]])),"/","-")))</f>
        <v>+</v>
      </c>
      <c r="J810" t="str">
        <f>IF(Data[[#This Row],[sp_c]]="","o",IF(Data[[#This Row],[sp_e]]=Data[[#This Row],[sp_c]],"+",IF(ISNUMBER(SEARCH(Data[[#This Row],[sp_e]],Data[[#This Row],[sp_c]])),"/","-")))</f>
        <v>+</v>
      </c>
      <c r="K8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1" spans="1:11" x14ac:dyDescent="0.25">
      <c r="A811">
        <v>701</v>
      </c>
      <c r="B811">
        <v>3</v>
      </c>
      <c r="C811">
        <v>10</v>
      </c>
      <c r="D811">
        <f>Data[[#This Row],[run]]+100*Data[[#This Row],[k]]</f>
        <v>1003</v>
      </c>
      <c r="E811" t="s">
        <v>13</v>
      </c>
      <c r="F811" t="s">
        <v>39</v>
      </c>
      <c r="G811" t="s">
        <v>13</v>
      </c>
      <c r="H811" t="s">
        <v>39</v>
      </c>
      <c r="I811" t="str">
        <f>IF(Data[[#This Row],[gen_c]]="","o",IF(Data[[#This Row],[gen_e]]=Data[[#This Row],[gen_c]],"+",IF(ISNUMBER(SEARCH(Data[[#This Row],[gen_e]],Data[[#This Row],[gen_c]])),"/","-")))</f>
        <v>+</v>
      </c>
      <c r="J811" t="str">
        <f>IF(Data[[#This Row],[sp_c]]="","o",IF(Data[[#This Row],[sp_e]]=Data[[#This Row],[sp_c]],"+",IF(ISNUMBER(SEARCH(Data[[#This Row],[sp_e]],Data[[#This Row],[sp_c]])),"/","-")))</f>
        <v>+</v>
      </c>
      <c r="K8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2" spans="1:11" x14ac:dyDescent="0.25">
      <c r="A812">
        <v>702</v>
      </c>
      <c r="B812">
        <v>3</v>
      </c>
      <c r="C812">
        <v>10</v>
      </c>
      <c r="D812">
        <f>Data[[#This Row],[run]]+100*Data[[#This Row],[k]]</f>
        <v>1003</v>
      </c>
      <c r="E812" t="s">
        <v>13</v>
      </c>
      <c r="F812" t="s">
        <v>39</v>
      </c>
      <c r="G812" t="s">
        <v>13</v>
      </c>
      <c r="H812" t="s">
        <v>39</v>
      </c>
      <c r="I812" t="str">
        <f>IF(Data[[#This Row],[gen_c]]="","o",IF(Data[[#This Row],[gen_e]]=Data[[#This Row],[gen_c]],"+",IF(ISNUMBER(SEARCH(Data[[#This Row],[gen_e]],Data[[#This Row],[gen_c]])),"/","-")))</f>
        <v>+</v>
      </c>
      <c r="J812" t="str">
        <f>IF(Data[[#This Row],[sp_c]]="","o",IF(Data[[#This Row],[sp_e]]=Data[[#This Row],[sp_c]],"+",IF(ISNUMBER(SEARCH(Data[[#This Row],[sp_e]],Data[[#This Row],[sp_c]])),"/","-")))</f>
        <v>+</v>
      </c>
      <c r="K8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3" spans="1:11" x14ac:dyDescent="0.25">
      <c r="A813">
        <v>707</v>
      </c>
      <c r="B813">
        <v>4</v>
      </c>
      <c r="C813">
        <v>10</v>
      </c>
      <c r="D813">
        <f>Data[[#This Row],[run]]+100*Data[[#This Row],[k]]</f>
        <v>1004</v>
      </c>
      <c r="E813" t="s">
        <v>13</v>
      </c>
      <c r="F813" t="s">
        <v>39</v>
      </c>
      <c r="G813" t="s">
        <v>13</v>
      </c>
      <c r="H813" t="s">
        <v>39</v>
      </c>
      <c r="I813" t="str">
        <f>IF(Data[[#This Row],[gen_c]]="","o",IF(Data[[#This Row],[gen_e]]=Data[[#This Row],[gen_c]],"+",IF(ISNUMBER(SEARCH(Data[[#This Row],[gen_e]],Data[[#This Row],[gen_c]])),"/","-")))</f>
        <v>+</v>
      </c>
      <c r="J813" t="str">
        <f>IF(Data[[#This Row],[sp_c]]="","o",IF(Data[[#This Row],[sp_e]]=Data[[#This Row],[sp_c]],"+",IF(ISNUMBER(SEARCH(Data[[#This Row],[sp_e]],Data[[#This Row],[sp_c]])),"/","-")))</f>
        <v>+</v>
      </c>
      <c r="K8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4" spans="1:11" x14ac:dyDescent="0.25">
      <c r="A814">
        <v>703</v>
      </c>
      <c r="B814">
        <v>4</v>
      </c>
      <c r="C814">
        <v>10</v>
      </c>
      <c r="D814">
        <f>Data[[#This Row],[run]]+100*Data[[#This Row],[k]]</f>
        <v>1004</v>
      </c>
      <c r="E814" t="s">
        <v>13</v>
      </c>
      <c r="F814" t="s">
        <v>39</v>
      </c>
      <c r="G814" t="s">
        <v>13</v>
      </c>
      <c r="H814" t="s">
        <v>39</v>
      </c>
      <c r="I814" t="str">
        <f>IF(Data[[#This Row],[gen_c]]="","o",IF(Data[[#This Row],[gen_e]]=Data[[#This Row],[gen_c]],"+",IF(ISNUMBER(SEARCH(Data[[#This Row],[gen_e]],Data[[#This Row],[gen_c]])),"/","-")))</f>
        <v>+</v>
      </c>
      <c r="J814" t="str">
        <f>IF(Data[[#This Row],[sp_c]]="","o",IF(Data[[#This Row],[sp_e]]=Data[[#This Row],[sp_c]],"+",IF(ISNUMBER(SEARCH(Data[[#This Row],[sp_e]],Data[[#This Row],[sp_c]])),"/","-")))</f>
        <v>+</v>
      </c>
      <c r="K8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5" spans="1:11" x14ac:dyDescent="0.25">
      <c r="A815">
        <v>704</v>
      </c>
      <c r="B815">
        <v>4</v>
      </c>
      <c r="C815">
        <v>10</v>
      </c>
      <c r="D815">
        <f>Data[[#This Row],[run]]+100*Data[[#This Row],[k]]</f>
        <v>1004</v>
      </c>
      <c r="E815" t="s">
        <v>13</v>
      </c>
      <c r="F815" t="s">
        <v>39</v>
      </c>
      <c r="G815" t="s">
        <v>13</v>
      </c>
      <c r="H815" t="s">
        <v>39</v>
      </c>
      <c r="I815" t="str">
        <f>IF(Data[[#This Row],[gen_c]]="","o",IF(Data[[#This Row],[gen_e]]=Data[[#This Row],[gen_c]],"+",IF(ISNUMBER(SEARCH(Data[[#This Row],[gen_e]],Data[[#This Row],[gen_c]])),"/","-")))</f>
        <v>+</v>
      </c>
      <c r="J815" t="str">
        <f>IF(Data[[#This Row],[sp_c]]="","o",IF(Data[[#This Row],[sp_e]]=Data[[#This Row],[sp_c]],"+",IF(ISNUMBER(SEARCH(Data[[#This Row],[sp_e]],Data[[#This Row],[sp_c]])),"/","-")))</f>
        <v>+</v>
      </c>
      <c r="K8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6" spans="1:11" x14ac:dyDescent="0.25">
      <c r="A816">
        <v>705</v>
      </c>
      <c r="B816">
        <v>4</v>
      </c>
      <c r="C816">
        <v>10</v>
      </c>
      <c r="D816">
        <f>Data[[#This Row],[run]]+100*Data[[#This Row],[k]]</f>
        <v>1004</v>
      </c>
      <c r="E816" t="s">
        <v>13</v>
      </c>
      <c r="F816" t="s">
        <v>39</v>
      </c>
      <c r="G816" t="s">
        <v>13</v>
      </c>
      <c r="H816" t="s">
        <v>39</v>
      </c>
      <c r="I816" t="str">
        <f>IF(Data[[#This Row],[gen_c]]="","o",IF(Data[[#This Row],[gen_e]]=Data[[#This Row],[gen_c]],"+",IF(ISNUMBER(SEARCH(Data[[#This Row],[gen_e]],Data[[#This Row],[gen_c]])),"/","-")))</f>
        <v>+</v>
      </c>
      <c r="J816" t="str">
        <f>IF(Data[[#This Row],[sp_c]]="","o",IF(Data[[#This Row],[sp_e]]=Data[[#This Row],[sp_c]],"+",IF(ISNUMBER(SEARCH(Data[[#This Row],[sp_e]],Data[[#This Row],[sp_c]])),"/","-")))</f>
        <v>+</v>
      </c>
      <c r="K8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7" spans="1:11" x14ac:dyDescent="0.25">
      <c r="A817">
        <v>706</v>
      </c>
      <c r="B817">
        <v>4</v>
      </c>
      <c r="C817">
        <v>10</v>
      </c>
      <c r="D817">
        <f>Data[[#This Row],[run]]+100*Data[[#This Row],[k]]</f>
        <v>1004</v>
      </c>
      <c r="E817" t="s">
        <v>13</v>
      </c>
      <c r="F817" t="s">
        <v>39</v>
      </c>
      <c r="G817" t="s">
        <v>13</v>
      </c>
      <c r="H817" t="s">
        <v>39</v>
      </c>
      <c r="I817" t="str">
        <f>IF(Data[[#This Row],[gen_c]]="","o",IF(Data[[#This Row],[gen_e]]=Data[[#This Row],[gen_c]],"+",IF(ISNUMBER(SEARCH(Data[[#This Row],[gen_e]],Data[[#This Row],[gen_c]])),"/","-")))</f>
        <v>+</v>
      </c>
      <c r="J817" t="str">
        <f>IF(Data[[#This Row],[sp_c]]="","o",IF(Data[[#This Row],[sp_e]]=Data[[#This Row],[sp_c]],"+",IF(ISNUMBER(SEARCH(Data[[#This Row],[sp_e]],Data[[#This Row],[sp_c]])),"/","-")))</f>
        <v>+</v>
      </c>
      <c r="K8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8" spans="1:11" x14ac:dyDescent="0.25">
      <c r="A818" s="1">
        <v>708</v>
      </c>
      <c r="B818">
        <v>5</v>
      </c>
      <c r="C818">
        <v>10</v>
      </c>
      <c r="D818">
        <f>Data[[#This Row],[run]]+100*Data[[#This Row],[k]]</f>
        <v>1005</v>
      </c>
      <c r="E818" t="s">
        <v>13</v>
      </c>
      <c r="F818" t="s">
        <v>39</v>
      </c>
      <c r="G818" t="s">
        <v>13</v>
      </c>
      <c r="H818" t="s">
        <v>39</v>
      </c>
      <c r="I818" t="str">
        <f>IF(Data[[#This Row],[gen_c]]="","o",IF(Data[[#This Row],[gen_e]]=Data[[#This Row],[gen_c]],"+",IF(ISNUMBER(SEARCH(Data[[#This Row],[gen_e]],Data[[#This Row],[gen_c]])),"/","-")))</f>
        <v>+</v>
      </c>
      <c r="J818" t="str">
        <f>IF(Data[[#This Row],[sp_c]]="","o",IF(Data[[#This Row],[sp_e]]=Data[[#This Row],[sp_c]],"+",IF(ISNUMBER(SEARCH(Data[[#This Row],[sp_e]],Data[[#This Row],[sp_c]])),"/","-")))</f>
        <v>+</v>
      </c>
      <c r="K8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19" spans="1:11" x14ac:dyDescent="0.25">
      <c r="A819" s="1">
        <v>709</v>
      </c>
      <c r="B819">
        <v>5</v>
      </c>
      <c r="C819">
        <v>10</v>
      </c>
      <c r="D819">
        <f>Data[[#This Row],[run]]+100*Data[[#This Row],[k]]</f>
        <v>1005</v>
      </c>
      <c r="E819" t="s">
        <v>13</v>
      </c>
      <c r="F819" t="s">
        <v>39</v>
      </c>
      <c r="G819" t="s">
        <v>13</v>
      </c>
      <c r="H819" t="s">
        <v>39</v>
      </c>
      <c r="I819" t="str">
        <f>IF(Data[[#This Row],[gen_c]]="","o",IF(Data[[#This Row],[gen_e]]=Data[[#This Row],[gen_c]],"+",IF(ISNUMBER(SEARCH(Data[[#This Row],[gen_e]],Data[[#This Row],[gen_c]])),"/","-")))</f>
        <v>+</v>
      </c>
      <c r="J819" t="str">
        <f>IF(Data[[#This Row],[sp_c]]="","o",IF(Data[[#This Row],[sp_e]]=Data[[#This Row],[sp_c]],"+",IF(ISNUMBER(SEARCH(Data[[#This Row],[sp_e]],Data[[#This Row],[sp_c]])),"/","-")))</f>
        <v>+</v>
      </c>
      <c r="K8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0" spans="1:11" x14ac:dyDescent="0.25">
      <c r="A820" s="1">
        <v>710</v>
      </c>
      <c r="B820">
        <v>5</v>
      </c>
      <c r="C820">
        <v>10</v>
      </c>
      <c r="D820">
        <f>Data[[#This Row],[run]]+100*Data[[#This Row],[k]]</f>
        <v>1005</v>
      </c>
      <c r="E820" t="s">
        <v>13</v>
      </c>
      <c r="F820" t="s">
        <v>39</v>
      </c>
      <c r="G820" t="s">
        <v>13</v>
      </c>
      <c r="H820" t="s">
        <v>39</v>
      </c>
      <c r="I820" t="str">
        <f>IF(Data[[#This Row],[gen_c]]="","o",IF(Data[[#This Row],[gen_e]]=Data[[#This Row],[gen_c]],"+",IF(ISNUMBER(SEARCH(Data[[#This Row],[gen_e]],Data[[#This Row],[gen_c]])),"/","-")))</f>
        <v>+</v>
      </c>
      <c r="J820" t="str">
        <f>IF(Data[[#This Row],[sp_c]]="","o",IF(Data[[#This Row],[sp_e]]=Data[[#This Row],[sp_c]],"+",IF(ISNUMBER(SEARCH(Data[[#This Row],[sp_e]],Data[[#This Row],[sp_c]])),"/","-")))</f>
        <v>+</v>
      </c>
      <c r="K8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1" spans="1:11" x14ac:dyDescent="0.25">
      <c r="A821" s="1">
        <v>711</v>
      </c>
      <c r="B821">
        <v>5</v>
      </c>
      <c r="C821">
        <v>10</v>
      </c>
      <c r="D821">
        <f>Data[[#This Row],[run]]+100*Data[[#This Row],[k]]</f>
        <v>1005</v>
      </c>
      <c r="E821" t="s">
        <v>13</v>
      </c>
      <c r="F821" t="s">
        <v>39</v>
      </c>
      <c r="G821" t="s">
        <v>13</v>
      </c>
      <c r="H821" t="s">
        <v>39</v>
      </c>
      <c r="I821" t="str">
        <f>IF(Data[[#This Row],[gen_c]]="","o",IF(Data[[#This Row],[gen_e]]=Data[[#This Row],[gen_c]],"+",IF(ISNUMBER(SEARCH(Data[[#This Row],[gen_e]],Data[[#This Row],[gen_c]])),"/","-")))</f>
        <v>+</v>
      </c>
      <c r="J821" t="str">
        <f>IF(Data[[#This Row],[sp_c]]="","o",IF(Data[[#This Row],[sp_e]]=Data[[#This Row],[sp_c]],"+",IF(ISNUMBER(SEARCH(Data[[#This Row],[sp_e]],Data[[#This Row],[sp_c]])),"/","-")))</f>
        <v>+</v>
      </c>
      <c r="K8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2" spans="1:11" x14ac:dyDescent="0.25">
      <c r="A822" s="1">
        <v>712</v>
      </c>
      <c r="B822">
        <v>5</v>
      </c>
      <c r="C822">
        <v>10</v>
      </c>
      <c r="D822">
        <f>Data[[#This Row],[run]]+100*Data[[#This Row],[k]]</f>
        <v>1005</v>
      </c>
      <c r="E822" t="s">
        <v>13</v>
      </c>
      <c r="F822" t="s">
        <v>39</v>
      </c>
      <c r="G822" t="s">
        <v>13</v>
      </c>
      <c r="H822" t="s">
        <v>39</v>
      </c>
      <c r="I822" t="str">
        <f>IF(Data[[#This Row],[gen_c]]="","o",IF(Data[[#This Row],[gen_e]]=Data[[#This Row],[gen_c]],"+",IF(ISNUMBER(SEARCH(Data[[#This Row],[gen_e]],Data[[#This Row],[gen_c]])),"/","-")))</f>
        <v>+</v>
      </c>
      <c r="J822" t="str">
        <f>IF(Data[[#This Row],[sp_c]]="","o",IF(Data[[#This Row],[sp_e]]=Data[[#This Row],[sp_c]],"+",IF(ISNUMBER(SEARCH(Data[[#This Row],[sp_e]],Data[[#This Row],[sp_c]])),"/","-")))</f>
        <v>+</v>
      </c>
      <c r="K8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3" spans="1:11" x14ac:dyDescent="0.25">
      <c r="A823">
        <v>713</v>
      </c>
      <c r="B823">
        <v>6</v>
      </c>
      <c r="C823">
        <v>10</v>
      </c>
      <c r="D823">
        <f>Data[[#This Row],[run]]+100*Data[[#This Row],[k]]</f>
        <v>1006</v>
      </c>
      <c r="E823" t="s">
        <v>13</v>
      </c>
      <c r="F823" t="s">
        <v>39</v>
      </c>
      <c r="G823" t="s">
        <v>13</v>
      </c>
      <c r="H823" t="s">
        <v>39</v>
      </c>
      <c r="I823" t="str">
        <f>IF(Data[[#This Row],[gen_c]]="","o",IF(Data[[#This Row],[gen_e]]=Data[[#This Row],[gen_c]],"+",IF(ISNUMBER(SEARCH(Data[[#This Row],[gen_e]],Data[[#This Row],[gen_c]])),"/","-")))</f>
        <v>+</v>
      </c>
      <c r="J823" t="str">
        <f>IF(Data[[#This Row],[sp_c]]="","o",IF(Data[[#This Row],[sp_e]]=Data[[#This Row],[sp_c]],"+",IF(ISNUMBER(SEARCH(Data[[#This Row],[sp_e]],Data[[#This Row],[sp_c]])),"/","-")))</f>
        <v>+</v>
      </c>
      <c r="K8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4" spans="1:11" x14ac:dyDescent="0.25">
      <c r="A824">
        <v>715</v>
      </c>
      <c r="B824">
        <v>6</v>
      </c>
      <c r="C824">
        <v>10</v>
      </c>
      <c r="D824">
        <f>Data[[#This Row],[run]]+100*Data[[#This Row],[k]]</f>
        <v>1006</v>
      </c>
      <c r="E824" t="s">
        <v>13</v>
      </c>
      <c r="F824" t="s">
        <v>39</v>
      </c>
      <c r="G824" t="s">
        <v>13</v>
      </c>
      <c r="H824" t="s">
        <v>39</v>
      </c>
      <c r="I824" t="str">
        <f>IF(Data[[#This Row],[gen_c]]="","o",IF(Data[[#This Row],[gen_e]]=Data[[#This Row],[gen_c]],"+",IF(ISNUMBER(SEARCH(Data[[#This Row],[gen_e]],Data[[#This Row],[gen_c]])),"/","-")))</f>
        <v>+</v>
      </c>
      <c r="J824" t="str">
        <f>IF(Data[[#This Row],[sp_c]]="","o",IF(Data[[#This Row],[sp_e]]=Data[[#This Row],[sp_c]],"+",IF(ISNUMBER(SEARCH(Data[[#This Row],[sp_e]],Data[[#This Row],[sp_c]])),"/","-")))</f>
        <v>+</v>
      </c>
      <c r="K8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5" spans="1:11" x14ac:dyDescent="0.25">
      <c r="A825">
        <v>716</v>
      </c>
      <c r="B825">
        <v>6</v>
      </c>
      <c r="C825">
        <v>10</v>
      </c>
      <c r="D825">
        <f>Data[[#This Row],[run]]+100*Data[[#This Row],[k]]</f>
        <v>1006</v>
      </c>
      <c r="E825" t="s">
        <v>13</v>
      </c>
      <c r="F825" t="s">
        <v>39</v>
      </c>
      <c r="G825" t="s">
        <v>13</v>
      </c>
      <c r="H825" t="s">
        <v>39</v>
      </c>
      <c r="I825" t="str">
        <f>IF(Data[[#This Row],[gen_c]]="","o",IF(Data[[#This Row],[gen_e]]=Data[[#This Row],[gen_c]],"+",IF(ISNUMBER(SEARCH(Data[[#This Row],[gen_e]],Data[[#This Row],[gen_c]])),"/","-")))</f>
        <v>+</v>
      </c>
      <c r="J825" t="str">
        <f>IF(Data[[#This Row],[sp_c]]="","o",IF(Data[[#This Row],[sp_e]]=Data[[#This Row],[sp_c]],"+",IF(ISNUMBER(SEARCH(Data[[#This Row],[sp_e]],Data[[#This Row],[sp_c]])),"/","-")))</f>
        <v>+</v>
      </c>
      <c r="K8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6" spans="1:11" x14ac:dyDescent="0.25">
      <c r="A826">
        <v>721</v>
      </c>
      <c r="B826">
        <v>7</v>
      </c>
      <c r="C826">
        <v>10</v>
      </c>
      <c r="D826">
        <f>Data[[#This Row],[run]]+100*Data[[#This Row],[k]]</f>
        <v>1007</v>
      </c>
      <c r="E826" t="s">
        <v>13</v>
      </c>
      <c r="F826" t="s">
        <v>39</v>
      </c>
      <c r="G826" t="s">
        <v>13</v>
      </c>
      <c r="H826" t="s">
        <v>39</v>
      </c>
      <c r="I826" t="str">
        <f>IF(Data[[#This Row],[gen_c]]="","o",IF(Data[[#This Row],[gen_e]]=Data[[#This Row],[gen_c]],"+",IF(ISNUMBER(SEARCH(Data[[#This Row],[gen_e]],Data[[#This Row],[gen_c]])),"/","-")))</f>
        <v>+</v>
      </c>
      <c r="J826" t="str">
        <f>IF(Data[[#This Row],[sp_c]]="","o",IF(Data[[#This Row],[sp_e]]=Data[[#This Row],[sp_c]],"+",IF(ISNUMBER(SEARCH(Data[[#This Row],[sp_e]],Data[[#This Row],[sp_c]])),"/","-")))</f>
        <v>+</v>
      </c>
      <c r="K8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7" spans="1:11" x14ac:dyDescent="0.25">
      <c r="A827">
        <v>718</v>
      </c>
      <c r="B827">
        <v>7</v>
      </c>
      <c r="C827">
        <v>10</v>
      </c>
      <c r="D827">
        <f>Data[[#This Row],[run]]+100*Data[[#This Row],[k]]</f>
        <v>1007</v>
      </c>
      <c r="E827" t="s">
        <v>13</v>
      </c>
      <c r="F827" t="s">
        <v>39</v>
      </c>
      <c r="G827" t="s">
        <v>13</v>
      </c>
      <c r="H827" t="s">
        <v>39</v>
      </c>
      <c r="I827" t="str">
        <f>IF(Data[[#This Row],[gen_c]]="","o",IF(Data[[#This Row],[gen_e]]=Data[[#This Row],[gen_c]],"+",IF(ISNUMBER(SEARCH(Data[[#This Row],[gen_e]],Data[[#This Row],[gen_c]])),"/","-")))</f>
        <v>+</v>
      </c>
      <c r="J827" t="str">
        <f>IF(Data[[#This Row],[sp_c]]="","o",IF(Data[[#This Row],[sp_e]]=Data[[#This Row],[sp_c]],"+",IF(ISNUMBER(SEARCH(Data[[#This Row],[sp_e]],Data[[#This Row],[sp_c]])),"/","-")))</f>
        <v>+</v>
      </c>
      <c r="K8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8" spans="1:11" x14ac:dyDescent="0.25">
      <c r="A828">
        <v>719</v>
      </c>
      <c r="B828">
        <v>7</v>
      </c>
      <c r="C828">
        <v>10</v>
      </c>
      <c r="D828">
        <f>Data[[#This Row],[run]]+100*Data[[#This Row],[k]]</f>
        <v>1007</v>
      </c>
      <c r="E828" t="s">
        <v>13</v>
      </c>
      <c r="F828" t="s">
        <v>39</v>
      </c>
      <c r="G828" t="s">
        <v>13</v>
      </c>
      <c r="H828" t="s">
        <v>39</v>
      </c>
      <c r="I828" t="str">
        <f>IF(Data[[#This Row],[gen_c]]="","o",IF(Data[[#This Row],[gen_e]]=Data[[#This Row],[gen_c]],"+",IF(ISNUMBER(SEARCH(Data[[#This Row],[gen_e]],Data[[#This Row],[gen_c]])),"/","-")))</f>
        <v>+</v>
      </c>
      <c r="J828" t="str">
        <f>IF(Data[[#This Row],[sp_c]]="","o",IF(Data[[#This Row],[sp_e]]=Data[[#This Row],[sp_c]],"+",IF(ISNUMBER(SEARCH(Data[[#This Row],[sp_e]],Data[[#This Row],[sp_c]])),"/","-")))</f>
        <v>+</v>
      </c>
      <c r="K8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29" spans="1:11" x14ac:dyDescent="0.25">
      <c r="A829">
        <v>720</v>
      </c>
      <c r="B829">
        <v>7</v>
      </c>
      <c r="C829">
        <v>10</v>
      </c>
      <c r="D829">
        <f>Data[[#This Row],[run]]+100*Data[[#This Row],[k]]</f>
        <v>1007</v>
      </c>
      <c r="E829" t="s">
        <v>13</v>
      </c>
      <c r="F829" t="s">
        <v>39</v>
      </c>
      <c r="G829" t="s">
        <v>13</v>
      </c>
      <c r="H829" t="s">
        <v>39</v>
      </c>
      <c r="I829" t="str">
        <f>IF(Data[[#This Row],[gen_c]]="","o",IF(Data[[#This Row],[gen_e]]=Data[[#This Row],[gen_c]],"+",IF(ISNUMBER(SEARCH(Data[[#This Row],[gen_e]],Data[[#This Row],[gen_c]])),"/","-")))</f>
        <v>+</v>
      </c>
      <c r="J829" t="str">
        <f>IF(Data[[#This Row],[sp_c]]="","o",IF(Data[[#This Row],[sp_e]]=Data[[#This Row],[sp_c]],"+",IF(ISNUMBER(SEARCH(Data[[#This Row],[sp_e]],Data[[#This Row],[sp_c]])),"/","-")))</f>
        <v>+</v>
      </c>
      <c r="K8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0" spans="1:11" x14ac:dyDescent="0.25">
      <c r="A830">
        <v>722</v>
      </c>
      <c r="B830">
        <v>7</v>
      </c>
      <c r="C830">
        <v>10</v>
      </c>
      <c r="D830">
        <f>Data[[#This Row],[run]]+100*Data[[#This Row],[k]]</f>
        <v>1007</v>
      </c>
      <c r="E830" t="s">
        <v>13</v>
      </c>
      <c r="F830" t="s">
        <v>39</v>
      </c>
      <c r="G830" t="s">
        <v>13</v>
      </c>
      <c r="H830" t="s">
        <v>39</v>
      </c>
      <c r="I830" t="str">
        <f>IF(Data[[#This Row],[gen_c]]="","o",IF(Data[[#This Row],[gen_e]]=Data[[#This Row],[gen_c]],"+",IF(ISNUMBER(SEARCH(Data[[#This Row],[gen_e]],Data[[#This Row],[gen_c]])),"/","-")))</f>
        <v>+</v>
      </c>
      <c r="J830" t="str">
        <f>IF(Data[[#This Row],[sp_c]]="","o",IF(Data[[#This Row],[sp_e]]=Data[[#This Row],[sp_c]],"+",IF(ISNUMBER(SEARCH(Data[[#This Row],[sp_e]],Data[[#This Row],[sp_c]])),"/","-")))</f>
        <v>+</v>
      </c>
      <c r="K8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1" spans="1:11" x14ac:dyDescent="0.25">
      <c r="A831">
        <v>723</v>
      </c>
      <c r="B831">
        <v>8</v>
      </c>
      <c r="C831">
        <v>10</v>
      </c>
      <c r="D831">
        <f>Data[[#This Row],[run]]+100*Data[[#This Row],[k]]</f>
        <v>1008</v>
      </c>
      <c r="E831" t="s">
        <v>13</v>
      </c>
      <c r="F831" t="s">
        <v>39</v>
      </c>
      <c r="G831" t="s">
        <v>13</v>
      </c>
      <c r="H831" t="s">
        <v>39</v>
      </c>
      <c r="I831" t="str">
        <f>IF(Data[[#This Row],[gen_c]]="","o",IF(Data[[#This Row],[gen_e]]=Data[[#This Row],[gen_c]],"+",IF(ISNUMBER(SEARCH(Data[[#This Row],[gen_e]],Data[[#This Row],[gen_c]])),"/","-")))</f>
        <v>+</v>
      </c>
      <c r="J831" t="str">
        <f>IF(Data[[#This Row],[sp_c]]="","o",IF(Data[[#This Row],[sp_e]]=Data[[#This Row],[sp_c]],"+",IF(ISNUMBER(SEARCH(Data[[#This Row],[sp_e]],Data[[#This Row],[sp_c]])),"/","-")))</f>
        <v>+</v>
      </c>
      <c r="K8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2" spans="1:11" x14ac:dyDescent="0.25">
      <c r="A832">
        <v>727</v>
      </c>
      <c r="B832">
        <v>8</v>
      </c>
      <c r="C832">
        <v>10</v>
      </c>
      <c r="D832">
        <f>Data[[#This Row],[run]]+100*Data[[#This Row],[k]]</f>
        <v>1008</v>
      </c>
      <c r="E832" t="s">
        <v>13</v>
      </c>
      <c r="F832" t="s">
        <v>39</v>
      </c>
      <c r="G832" t="s">
        <v>13</v>
      </c>
      <c r="H832" t="s">
        <v>39</v>
      </c>
      <c r="I832" t="str">
        <f>IF(Data[[#This Row],[gen_c]]="","o",IF(Data[[#This Row],[gen_e]]=Data[[#This Row],[gen_c]],"+",IF(ISNUMBER(SEARCH(Data[[#This Row],[gen_e]],Data[[#This Row],[gen_c]])),"/","-")))</f>
        <v>+</v>
      </c>
      <c r="J832" t="str">
        <f>IF(Data[[#This Row],[sp_c]]="","o",IF(Data[[#This Row],[sp_e]]=Data[[#This Row],[sp_c]],"+",IF(ISNUMBER(SEARCH(Data[[#This Row],[sp_e]],Data[[#This Row],[sp_c]])),"/","-")))</f>
        <v>+</v>
      </c>
      <c r="K8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3" spans="1:11" x14ac:dyDescent="0.25">
      <c r="A833">
        <v>724</v>
      </c>
      <c r="B833">
        <v>8</v>
      </c>
      <c r="C833">
        <v>10</v>
      </c>
      <c r="D833">
        <f>Data[[#This Row],[run]]+100*Data[[#This Row],[k]]</f>
        <v>1008</v>
      </c>
      <c r="E833" t="s">
        <v>13</v>
      </c>
      <c r="F833" t="s">
        <v>39</v>
      </c>
      <c r="G833" t="s">
        <v>13</v>
      </c>
      <c r="H833" t="s">
        <v>39</v>
      </c>
      <c r="I833" t="str">
        <f>IF(Data[[#This Row],[gen_c]]="","o",IF(Data[[#This Row],[gen_e]]=Data[[#This Row],[gen_c]],"+",IF(ISNUMBER(SEARCH(Data[[#This Row],[gen_e]],Data[[#This Row],[gen_c]])),"/","-")))</f>
        <v>+</v>
      </c>
      <c r="J833" t="str">
        <f>IF(Data[[#This Row],[sp_c]]="","o",IF(Data[[#This Row],[sp_e]]=Data[[#This Row],[sp_c]],"+",IF(ISNUMBER(SEARCH(Data[[#This Row],[sp_e]],Data[[#This Row],[sp_c]])),"/","-")))</f>
        <v>+</v>
      </c>
      <c r="K8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4" spans="1:11" x14ac:dyDescent="0.25">
      <c r="A834">
        <v>725</v>
      </c>
      <c r="B834">
        <v>8</v>
      </c>
      <c r="C834">
        <v>10</v>
      </c>
      <c r="D834">
        <f>Data[[#This Row],[run]]+100*Data[[#This Row],[k]]</f>
        <v>1008</v>
      </c>
      <c r="E834" t="s">
        <v>13</v>
      </c>
      <c r="F834" t="s">
        <v>39</v>
      </c>
      <c r="G834" t="s">
        <v>13</v>
      </c>
      <c r="H834" t="s">
        <v>39</v>
      </c>
      <c r="I834" t="str">
        <f>IF(Data[[#This Row],[gen_c]]="","o",IF(Data[[#This Row],[gen_e]]=Data[[#This Row],[gen_c]],"+",IF(ISNUMBER(SEARCH(Data[[#This Row],[gen_e]],Data[[#This Row],[gen_c]])),"/","-")))</f>
        <v>+</v>
      </c>
      <c r="J834" t="str">
        <f>IF(Data[[#This Row],[sp_c]]="","o",IF(Data[[#This Row],[sp_e]]=Data[[#This Row],[sp_c]],"+",IF(ISNUMBER(SEARCH(Data[[#This Row],[sp_e]],Data[[#This Row],[sp_c]])),"/","-")))</f>
        <v>+</v>
      </c>
      <c r="K8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5" spans="1:11" x14ac:dyDescent="0.25">
      <c r="A835">
        <v>729</v>
      </c>
      <c r="B835">
        <v>9</v>
      </c>
      <c r="C835">
        <v>10</v>
      </c>
      <c r="D835">
        <f>Data[[#This Row],[run]]+100*Data[[#This Row],[k]]</f>
        <v>1009</v>
      </c>
      <c r="E835" t="s">
        <v>13</v>
      </c>
      <c r="F835" t="s">
        <v>39</v>
      </c>
      <c r="G835" t="s">
        <v>13</v>
      </c>
      <c r="H835" t="s">
        <v>39</v>
      </c>
      <c r="I835" t="str">
        <f>IF(Data[[#This Row],[gen_c]]="","o",IF(Data[[#This Row],[gen_e]]=Data[[#This Row],[gen_c]],"+",IF(ISNUMBER(SEARCH(Data[[#This Row],[gen_e]],Data[[#This Row],[gen_c]])),"/","-")))</f>
        <v>+</v>
      </c>
      <c r="J835" t="str">
        <f>IF(Data[[#This Row],[sp_c]]="","o",IF(Data[[#This Row],[sp_e]]=Data[[#This Row],[sp_c]],"+",IF(ISNUMBER(SEARCH(Data[[#This Row],[sp_e]],Data[[#This Row],[sp_c]])),"/","-")))</f>
        <v>+</v>
      </c>
      <c r="K8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6" spans="1:11" x14ac:dyDescent="0.25">
      <c r="A836">
        <v>730</v>
      </c>
      <c r="B836">
        <v>9</v>
      </c>
      <c r="C836">
        <v>10</v>
      </c>
      <c r="D836">
        <f>Data[[#This Row],[run]]+100*Data[[#This Row],[k]]</f>
        <v>1009</v>
      </c>
      <c r="E836" t="s">
        <v>13</v>
      </c>
      <c r="F836" t="s">
        <v>39</v>
      </c>
      <c r="G836" t="s">
        <v>13</v>
      </c>
      <c r="H836" t="s">
        <v>39</v>
      </c>
      <c r="I836" t="str">
        <f>IF(Data[[#This Row],[gen_c]]="","o",IF(Data[[#This Row],[gen_e]]=Data[[#This Row],[gen_c]],"+",IF(ISNUMBER(SEARCH(Data[[#This Row],[gen_e]],Data[[#This Row],[gen_c]])),"/","-")))</f>
        <v>+</v>
      </c>
      <c r="J836" t="str">
        <f>IF(Data[[#This Row],[sp_c]]="","o",IF(Data[[#This Row],[sp_e]]=Data[[#This Row],[sp_c]],"+",IF(ISNUMBER(SEARCH(Data[[#This Row],[sp_e]],Data[[#This Row],[sp_c]])),"/","-")))</f>
        <v>+</v>
      </c>
      <c r="K8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7" spans="1:11" x14ac:dyDescent="0.25">
      <c r="A837">
        <v>731</v>
      </c>
      <c r="B837">
        <v>9</v>
      </c>
      <c r="C837">
        <v>10</v>
      </c>
      <c r="D837">
        <f>Data[[#This Row],[run]]+100*Data[[#This Row],[k]]</f>
        <v>1009</v>
      </c>
      <c r="E837" t="s">
        <v>13</v>
      </c>
      <c r="F837" t="s">
        <v>39</v>
      </c>
      <c r="G837" t="s">
        <v>13</v>
      </c>
      <c r="H837" t="s">
        <v>39</v>
      </c>
      <c r="I837" t="str">
        <f>IF(Data[[#This Row],[gen_c]]="","o",IF(Data[[#This Row],[gen_e]]=Data[[#This Row],[gen_c]],"+",IF(ISNUMBER(SEARCH(Data[[#This Row],[gen_e]],Data[[#This Row],[gen_c]])),"/","-")))</f>
        <v>+</v>
      </c>
      <c r="J837" t="str">
        <f>IF(Data[[#This Row],[sp_c]]="","o",IF(Data[[#This Row],[sp_e]]=Data[[#This Row],[sp_c]],"+",IF(ISNUMBER(SEARCH(Data[[#This Row],[sp_e]],Data[[#This Row],[sp_c]])),"/","-")))</f>
        <v>+</v>
      </c>
      <c r="K8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8" spans="1:11" x14ac:dyDescent="0.25">
      <c r="A838">
        <v>732</v>
      </c>
      <c r="B838">
        <v>9</v>
      </c>
      <c r="C838">
        <v>10</v>
      </c>
      <c r="D838">
        <f>Data[[#This Row],[run]]+100*Data[[#This Row],[k]]</f>
        <v>1009</v>
      </c>
      <c r="E838" t="s">
        <v>13</v>
      </c>
      <c r="F838" t="s">
        <v>39</v>
      </c>
      <c r="G838" t="s">
        <v>13</v>
      </c>
      <c r="H838" t="s">
        <v>39</v>
      </c>
      <c r="I838" t="str">
        <f>IF(Data[[#This Row],[gen_c]]="","o",IF(Data[[#This Row],[gen_e]]=Data[[#This Row],[gen_c]],"+",IF(ISNUMBER(SEARCH(Data[[#This Row],[gen_e]],Data[[#This Row],[gen_c]])),"/","-")))</f>
        <v>+</v>
      </c>
      <c r="J838" t="str">
        <f>IF(Data[[#This Row],[sp_c]]="","o",IF(Data[[#This Row],[sp_e]]=Data[[#This Row],[sp_c]],"+",IF(ISNUMBER(SEARCH(Data[[#This Row],[sp_e]],Data[[#This Row],[sp_c]])),"/","-")))</f>
        <v>+</v>
      </c>
      <c r="K8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39" spans="1:11" x14ac:dyDescent="0.25">
      <c r="A839">
        <v>690</v>
      </c>
      <c r="B839">
        <v>1</v>
      </c>
      <c r="C839">
        <v>10</v>
      </c>
      <c r="D839">
        <f>Data[[#This Row],[run]]+100*Data[[#This Row],[k]]</f>
        <v>1001</v>
      </c>
      <c r="E839" t="s">
        <v>13</v>
      </c>
      <c r="F839" t="s">
        <v>39</v>
      </c>
      <c r="G839" t="s">
        <v>13</v>
      </c>
      <c r="I839" t="str">
        <f>IF(Data[[#This Row],[gen_c]]="","o",IF(Data[[#This Row],[gen_e]]=Data[[#This Row],[gen_c]],"+",IF(ISNUMBER(SEARCH(Data[[#This Row],[gen_e]],Data[[#This Row],[gen_c]])),"/","-")))</f>
        <v>+</v>
      </c>
      <c r="J839" t="str">
        <f>IF(Data[[#This Row],[sp_c]]="","o",IF(Data[[#This Row],[sp_e]]=Data[[#This Row],[sp_c]],"+",IF(ISNUMBER(SEARCH(Data[[#This Row],[sp_e]],Data[[#This Row],[sp_c]])),"/","-")))</f>
        <v>o</v>
      </c>
      <c r="K8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40" spans="1:11" x14ac:dyDescent="0.25">
      <c r="A840">
        <v>714</v>
      </c>
      <c r="B840">
        <v>6</v>
      </c>
      <c r="C840">
        <v>10</v>
      </c>
      <c r="D840">
        <f>Data[[#This Row],[run]]+100*Data[[#This Row],[k]]</f>
        <v>1006</v>
      </c>
      <c r="E840" t="s">
        <v>13</v>
      </c>
      <c r="F840" t="s">
        <v>39</v>
      </c>
      <c r="G840" t="s">
        <v>13</v>
      </c>
      <c r="I840" t="str">
        <f>IF(Data[[#This Row],[gen_c]]="","o",IF(Data[[#This Row],[gen_e]]=Data[[#This Row],[gen_c]],"+",IF(ISNUMBER(SEARCH(Data[[#This Row],[gen_e]],Data[[#This Row],[gen_c]])),"/","-")))</f>
        <v>+</v>
      </c>
      <c r="J840" t="str">
        <f>IF(Data[[#This Row],[sp_c]]="","o",IF(Data[[#This Row],[sp_e]]=Data[[#This Row],[sp_c]],"+",IF(ISNUMBER(SEARCH(Data[[#This Row],[sp_e]],Data[[#This Row],[sp_c]])),"/","-")))</f>
        <v>o</v>
      </c>
      <c r="K8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41" spans="1:11" x14ac:dyDescent="0.25">
      <c r="A841">
        <v>726</v>
      </c>
      <c r="B841">
        <v>8</v>
      </c>
      <c r="C841">
        <v>10</v>
      </c>
      <c r="D841">
        <f>Data[[#This Row],[run]]+100*Data[[#This Row],[k]]</f>
        <v>1008</v>
      </c>
      <c r="E841" t="s">
        <v>13</v>
      </c>
      <c r="F841" t="s">
        <v>39</v>
      </c>
      <c r="G841" t="s">
        <v>13</v>
      </c>
      <c r="I841" t="str">
        <f>IF(Data[[#This Row],[gen_c]]="","o",IF(Data[[#This Row],[gen_e]]=Data[[#This Row],[gen_c]],"+",IF(ISNUMBER(SEARCH(Data[[#This Row],[gen_e]],Data[[#This Row],[gen_c]])),"/","-")))</f>
        <v>+</v>
      </c>
      <c r="J841" t="str">
        <f>IF(Data[[#This Row],[sp_c]]="","o",IF(Data[[#This Row],[sp_e]]=Data[[#This Row],[sp_c]],"+",IF(ISNUMBER(SEARCH(Data[[#This Row],[sp_e]],Data[[#This Row],[sp_c]])),"/","-")))</f>
        <v>o</v>
      </c>
      <c r="K8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42" spans="1:11" x14ac:dyDescent="0.25">
      <c r="A842">
        <v>691</v>
      </c>
      <c r="B842">
        <v>1</v>
      </c>
      <c r="C842">
        <v>10</v>
      </c>
      <c r="D842">
        <f>Data[[#This Row],[run]]+100*Data[[#This Row],[k]]</f>
        <v>1001</v>
      </c>
      <c r="E842" t="s">
        <v>13</v>
      </c>
      <c r="F842" t="s">
        <v>39</v>
      </c>
      <c r="H842" t="s">
        <v>39</v>
      </c>
      <c r="I842" t="str">
        <f>IF(Data[[#This Row],[gen_c]]="","o",IF(Data[[#This Row],[gen_e]]=Data[[#This Row],[gen_c]],"+",IF(ISNUMBER(SEARCH(Data[[#This Row],[gen_e]],Data[[#This Row],[gen_c]])),"/","-")))</f>
        <v>o</v>
      </c>
      <c r="J842" t="str">
        <f>IF(Data[[#This Row],[sp_c]]="","o",IF(Data[[#This Row],[sp_e]]=Data[[#This Row],[sp_c]],"+",IF(ISNUMBER(SEARCH(Data[[#This Row],[sp_e]],Data[[#This Row],[sp_c]])),"/","-")))</f>
        <v>+</v>
      </c>
      <c r="K8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843" spans="1:11" x14ac:dyDescent="0.25">
      <c r="A843">
        <v>694</v>
      </c>
      <c r="B843">
        <v>2</v>
      </c>
      <c r="C843">
        <v>10</v>
      </c>
      <c r="D843">
        <f>Data[[#This Row],[run]]+100*Data[[#This Row],[k]]</f>
        <v>1002</v>
      </c>
      <c r="E843" t="s">
        <v>13</v>
      </c>
      <c r="F843" t="s">
        <v>39</v>
      </c>
      <c r="H843" t="s">
        <v>39</v>
      </c>
      <c r="I843" t="str">
        <f>IF(Data[[#This Row],[gen_c]]="","o",IF(Data[[#This Row],[gen_e]]=Data[[#This Row],[gen_c]],"+",IF(ISNUMBER(SEARCH(Data[[#This Row],[gen_e]],Data[[#This Row],[gen_c]])),"/","-")))</f>
        <v>o</v>
      </c>
      <c r="J843" t="str">
        <f>IF(Data[[#This Row],[sp_c]]="","o",IF(Data[[#This Row],[sp_e]]=Data[[#This Row],[sp_c]],"+",IF(ISNUMBER(SEARCH(Data[[#This Row],[sp_e]],Data[[#This Row],[sp_c]])),"/","-")))</f>
        <v>+</v>
      </c>
      <c r="K8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844" spans="1:11" x14ac:dyDescent="0.25">
      <c r="A844">
        <v>696</v>
      </c>
      <c r="B844">
        <v>2</v>
      </c>
      <c r="C844">
        <v>10</v>
      </c>
      <c r="D844">
        <f>Data[[#This Row],[run]]+100*Data[[#This Row],[k]]</f>
        <v>1002</v>
      </c>
      <c r="E844" t="s">
        <v>13</v>
      </c>
      <c r="F844" t="s">
        <v>39</v>
      </c>
      <c r="H844" t="s">
        <v>39</v>
      </c>
      <c r="I844" t="str">
        <f>IF(Data[[#This Row],[gen_c]]="","o",IF(Data[[#This Row],[gen_e]]=Data[[#This Row],[gen_c]],"+",IF(ISNUMBER(SEARCH(Data[[#This Row],[gen_e]],Data[[#This Row],[gen_c]])),"/","-")))</f>
        <v>o</v>
      </c>
      <c r="J844" t="str">
        <f>IF(Data[[#This Row],[sp_c]]="","o",IF(Data[[#This Row],[sp_e]]=Data[[#This Row],[sp_c]],"+",IF(ISNUMBER(SEARCH(Data[[#This Row],[sp_e]],Data[[#This Row],[sp_c]])),"/","-")))</f>
        <v>+</v>
      </c>
      <c r="K8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845" spans="1:11" x14ac:dyDescent="0.25">
      <c r="A845">
        <v>697</v>
      </c>
      <c r="B845">
        <v>2</v>
      </c>
      <c r="C845">
        <v>10</v>
      </c>
      <c r="D845">
        <f>Data[[#This Row],[run]]+100*Data[[#This Row],[k]]</f>
        <v>1002</v>
      </c>
      <c r="E845" t="s">
        <v>13</v>
      </c>
      <c r="F845" t="s">
        <v>39</v>
      </c>
      <c r="H845" t="s">
        <v>39</v>
      </c>
      <c r="I845" t="str">
        <f>IF(Data[[#This Row],[gen_c]]="","o",IF(Data[[#This Row],[gen_e]]=Data[[#This Row],[gen_c]],"+",IF(ISNUMBER(SEARCH(Data[[#This Row],[gen_e]],Data[[#This Row],[gen_c]])),"/","-")))</f>
        <v>o</v>
      </c>
      <c r="J845" t="str">
        <f>IF(Data[[#This Row],[sp_c]]="","o",IF(Data[[#This Row],[sp_e]]=Data[[#This Row],[sp_c]],"+",IF(ISNUMBER(SEARCH(Data[[#This Row],[sp_e]],Data[[#This Row],[sp_c]])),"/","-")))</f>
        <v>+</v>
      </c>
      <c r="K8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846" spans="1:11" x14ac:dyDescent="0.25">
      <c r="A846">
        <v>717</v>
      </c>
      <c r="B846">
        <v>6</v>
      </c>
      <c r="C846">
        <v>10</v>
      </c>
      <c r="D846">
        <f>Data[[#This Row],[run]]+100*Data[[#This Row],[k]]</f>
        <v>1006</v>
      </c>
      <c r="E846" t="s">
        <v>13</v>
      </c>
      <c r="F846" t="s">
        <v>39</v>
      </c>
      <c r="H846" t="s">
        <v>39</v>
      </c>
      <c r="I846" t="str">
        <f>IF(Data[[#This Row],[gen_c]]="","o",IF(Data[[#This Row],[gen_e]]=Data[[#This Row],[gen_c]],"+",IF(ISNUMBER(SEARCH(Data[[#This Row],[gen_e]],Data[[#This Row],[gen_c]])),"/","-")))</f>
        <v>o</v>
      </c>
      <c r="J846" t="str">
        <f>IF(Data[[#This Row],[sp_c]]="","o",IF(Data[[#This Row],[sp_e]]=Data[[#This Row],[sp_c]],"+",IF(ISNUMBER(SEARCH(Data[[#This Row],[sp_e]],Data[[#This Row],[sp_c]])),"/","-")))</f>
        <v>+</v>
      </c>
      <c r="K8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847" spans="1:11" x14ac:dyDescent="0.25">
      <c r="A847">
        <v>728</v>
      </c>
      <c r="B847">
        <v>9</v>
      </c>
      <c r="C847">
        <v>10</v>
      </c>
      <c r="D847">
        <f>Data[[#This Row],[run]]+100*Data[[#This Row],[k]]</f>
        <v>1009</v>
      </c>
      <c r="E847" t="s">
        <v>13</v>
      </c>
      <c r="F847" t="s">
        <v>39</v>
      </c>
      <c r="H847" t="s">
        <v>39</v>
      </c>
      <c r="I847" t="str">
        <f>IF(Data[[#This Row],[gen_c]]="","o",IF(Data[[#This Row],[gen_e]]=Data[[#This Row],[gen_c]],"+",IF(ISNUMBER(SEARCH(Data[[#This Row],[gen_e]],Data[[#This Row],[gen_c]])),"/","-")))</f>
        <v>o</v>
      </c>
      <c r="J847" t="str">
        <f>IF(Data[[#This Row],[sp_c]]="","o",IF(Data[[#This Row],[sp_e]]=Data[[#This Row],[sp_c]],"+",IF(ISNUMBER(SEARCH(Data[[#This Row],[sp_e]],Data[[#This Row],[sp_c]])),"/","-")))</f>
        <v>+</v>
      </c>
      <c r="K8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848" spans="1:11" x14ac:dyDescent="0.25">
      <c r="A848">
        <v>186</v>
      </c>
      <c r="B848">
        <v>7</v>
      </c>
      <c r="C848">
        <v>10</v>
      </c>
      <c r="D848">
        <f>Data[[#This Row],[run]]+100*Data[[#This Row],[k]]</f>
        <v>1007</v>
      </c>
      <c r="E848" t="s">
        <v>11</v>
      </c>
      <c r="F848" t="s">
        <v>16</v>
      </c>
      <c r="G848" t="s">
        <v>11</v>
      </c>
      <c r="H848" t="s">
        <v>18</v>
      </c>
      <c r="I848" t="str">
        <f>IF(Data[[#This Row],[gen_c]]="","o",IF(Data[[#This Row],[gen_e]]=Data[[#This Row],[gen_c]],"+",IF(ISNUMBER(SEARCH(Data[[#This Row],[gen_e]],Data[[#This Row],[gen_c]])),"/","-")))</f>
        <v>+</v>
      </c>
      <c r="J848" t="str">
        <f>IF(Data[[#This Row],[sp_c]]="","o",IF(Data[[#This Row],[sp_e]]=Data[[#This Row],[sp_c]],"+",IF(ISNUMBER(SEARCH(Data[[#This Row],[sp_e]],Data[[#This Row],[sp_c]])),"/","-")))</f>
        <v>-</v>
      </c>
      <c r="K8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849" spans="1:11" x14ac:dyDescent="0.25">
      <c r="A849">
        <v>153</v>
      </c>
      <c r="B849">
        <v>0</v>
      </c>
      <c r="C849">
        <v>10</v>
      </c>
      <c r="D849">
        <f>Data[[#This Row],[run]]+100*Data[[#This Row],[k]]</f>
        <v>1000</v>
      </c>
      <c r="E849" t="s">
        <v>11</v>
      </c>
      <c r="F849" t="s">
        <v>16</v>
      </c>
      <c r="G849" t="s">
        <v>11</v>
      </c>
      <c r="H849" t="s">
        <v>16</v>
      </c>
      <c r="I849" t="str">
        <f>IF(Data[[#This Row],[gen_c]]="","o",IF(Data[[#This Row],[gen_e]]=Data[[#This Row],[gen_c]],"+",IF(ISNUMBER(SEARCH(Data[[#This Row],[gen_e]],Data[[#This Row],[gen_c]])),"/","-")))</f>
        <v>+</v>
      </c>
      <c r="J849" t="str">
        <f>IF(Data[[#This Row],[sp_c]]="","o",IF(Data[[#This Row],[sp_e]]=Data[[#This Row],[sp_c]],"+",IF(ISNUMBER(SEARCH(Data[[#This Row],[sp_e]],Data[[#This Row],[sp_c]])),"/","-")))</f>
        <v>+</v>
      </c>
      <c r="K8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0" spans="1:11" x14ac:dyDescent="0.25">
      <c r="A850">
        <v>155</v>
      </c>
      <c r="B850">
        <v>0</v>
      </c>
      <c r="C850">
        <v>10</v>
      </c>
      <c r="D850">
        <f>Data[[#This Row],[run]]+100*Data[[#This Row],[k]]</f>
        <v>1000</v>
      </c>
      <c r="E850" t="s">
        <v>11</v>
      </c>
      <c r="F850" t="s">
        <v>16</v>
      </c>
      <c r="G850" t="s">
        <v>11</v>
      </c>
      <c r="H850" t="s">
        <v>16</v>
      </c>
      <c r="I850" t="str">
        <f>IF(Data[[#This Row],[gen_c]]="","o",IF(Data[[#This Row],[gen_e]]=Data[[#This Row],[gen_c]],"+",IF(ISNUMBER(SEARCH(Data[[#This Row],[gen_e]],Data[[#This Row],[gen_c]])),"/","-")))</f>
        <v>+</v>
      </c>
      <c r="J850" t="str">
        <f>IF(Data[[#This Row],[sp_c]]="","o",IF(Data[[#This Row],[sp_e]]=Data[[#This Row],[sp_c]],"+",IF(ISNUMBER(SEARCH(Data[[#This Row],[sp_e]],Data[[#This Row],[sp_c]])),"/","-")))</f>
        <v>+</v>
      </c>
      <c r="K8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1" spans="1:11" x14ac:dyDescent="0.25">
      <c r="A851">
        <v>156</v>
      </c>
      <c r="B851">
        <v>0</v>
      </c>
      <c r="C851">
        <v>10</v>
      </c>
      <c r="D851">
        <f>Data[[#This Row],[run]]+100*Data[[#This Row],[k]]</f>
        <v>1000</v>
      </c>
      <c r="E851" t="s">
        <v>11</v>
      </c>
      <c r="F851" t="s">
        <v>16</v>
      </c>
      <c r="G851" t="s">
        <v>11</v>
      </c>
      <c r="H851" t="s">
        <v>16</v>
      </c>
      <c r="I851" t="str">
        <f>IF(Data[[#This Row],[gen_c]]="","o",IF(Data[[#This Row],[gen_e]]=Data[[#This Row],[gen_c]],"+",IF(ISNUMBER(SEARCH(Data[[#This Row],[gen_e]],Data[[#This Row],[gen_c]])),"/","-")))</f>
        <v>+</v>
      </c>
      <c r="J851" t="str">
        <f>IF(Data[[#This Row],[sp_c]]="","o",IF(Data[[#This Row],[sp_e]]=Data[[#This Row],[sp_c]],"+",IF(ISNUMBER(SEARCH(Data[[#This Row],[sp_e]],Data[[#This Row],[sp_c]])),"/","-")))</f>
        <v>+</v>
      </c>
      <c r="K8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2" spans="1:11" x14ac:dyDescent="0.25">
      <c r="A852">
        <v>157</v>
      </c>
      <c r="B852">
        <v>1</v>
      </c>
      <c r="C852">
        <v>10</v>
      </c>
      <c r="D852">
        <f>Data[[#This Row],[run]]+100*Data[[#This Row],[k]]</f>
        <v>1001</v>
      </c>
      <c r="E852" t="s">
        <v>11</v>
      </c>
      <c r="F852" t="s">
        <v>16</v>
      </c>
      <c r="G852" t="s">
        <v>11</v>
      </c>
      <c r="H852" t="s">
        <v>16</v>
      </c>
      <c r="I852" t="str">
        <f>IF(Data[[#This Row],[gen_c]]="","o",IF(Data[[#This Row],[gen_e]]=Data[[#This Row],[gen_c]],"+",IF(ISNUMBER(SEARCH(Data[[#This Row],[gen_e]],Data[[#This Row],[gen_c]])),"/","-")))</f>
        <v>+</v>
      </c>
      <c r="J852" t="str">
        <f>IF(Data[[#This Row],[sp_c]]="","o",IF(Data[[#This Row],[sp_e]]=Data[[#This Row],[sp_c]],"+",IF(ISNUMBER(SEARCH(Data[[#This Row],[sp_e]],Data[[#This Row],[sp_c]])),"/","-")))</f>
        <v>+</v>
      </c>
      <c r="K8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3" spans="1:11" x14ac:dyDescent="0.25">
      <c r="A853">
        <v>158</v>
      </c>
      <c r="B853">
        <v>1</v>
      </c>
      <c r="C853">
        <v>10</v>
      </c>
      <c r="D853">
        <f>Data[[#This Row],[run]]+100*Data[[#This Row],[k]]</f>
        <v>1001</v>
      </c>
      <c r="E853" t="s">
        <v>11</v>
      </c>
      <c r="F853" t="s">
        <v>16</v>
      </c>
      <c r="G853" t="s">
        <v>11</v>
      </c>
      <c r="H853" t="s">
        <v>16</v>
      </c>
      <c r="I853" t="str">
        <f>IF(Data[[#This Row],[gen_c]]="","o",IF(Data[[#This Row],[gen_e]]=Data[[#This Row],[gen_c]],"+",IF(ISNUMBER(SEARCH(Data[[#This Row],[gen_e]],Data[[#This Row],[gen_c]])),"/","-")))</f>
        <v>+</v>
      </c>
      <c r="J853" t="str">
        <f>IF(Data[[#This Row],[sp_c]]="","o",IF(Data[[#This Row],[sp_e]]=Data[[#This Row],[sp_c]],"+",IF(ISNUMBER(SEARCH(Data[[#This Row],[sp_e]],Data[[#This Row],[sp_c]])),"/","-")))</f>
        <v>+</v>
      </c>
      <c r="K8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4" spans="1:11" x14ac:dyDescent="0.25">
      <c r="A854">
        <v>160</v>
      </c>
      <c r="B854">
        <v>1</v>
      </c>
      <c r="C854">
        <v>10</v>
      </c>
      <c r="D854">
        <f>Data[[#This Row],[run]]+100*Data[[#This Row],[k]]</f>
        <v>1001</v>
      </c>
      <c r="E854" t="s">
        <v>11</v>
      </c>
      <c r="F854" t="s">
        <v>16</v>
      </c>
      <c r="G854" t="s">
        <v>11</v>
      </c>
      <c r="H854" t="s">
        <v>16</v>
      </c>
      <c r="I854" t="str">
        <f>IF(Data[[#This Row],[gen_c]]="","o",IF(Data[[#This Row],[gen_e]]=Data[[#This Row],[gen_c]],"+",IF(ISNUMBER(SEARCH(Data[[#This Row],[gen_e]],Data[[#This Row],[gen_c]])),"/","-")))</f>
        <v>+</v>
      </c>
      <c r="J854" t="str">
        <f>IF(Data[[#This Row],[sp_c]]="","o",IF(Data[[#This Row],[sp_e]]=Data[[#This Row],[sp_c]],"+",IF(ISNUMBER(SEARCH(Data[[#This Row],[sp_e]],Data[[#This Row],[sp_c]])),"/","-")))</f>
        <v>+</v>
      </c>
      <c r="K8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5" spans="1:11" x14ac:dyDescent="0.25">
      <c r="A855">
        <v>162</v>
      </c>
      <c r="B855">
        <v>2</v>
      </c>
      <c r="C855">
        <v>10</v>
      </c>
      <c r="D855">
        <f>Data[[#This Row],[run]]+100*Data[[#This Row],[k]]</f>
        <v>1002</v>
      </c>
      <c r="E855" t="s">
        <v>11</v>
      </c>
      <c r="F855" t="s">
        <v>16</v>
      </c>
      <c r="G855" t="s">
        <v>11</v>
      </c>
      <c r="H855" t="s">
        <v>16</v>
      </c>
      <c r="I855" t="str">
        <f>IF(Data[[#This Row],[gen_c]]="","o",IF(Data[[#This Row],[gen_e]]=Data[[#This Row],[gen_c]],"+",IF(ISNUMBER(SEARCH(Data[[#This Row],[gen_e]],Data[[#This Row],[gen_c]])),"/","-")))</f>
        <v>+</v>
      </c>
      <c r="J855" t="str">
        <f>IF(Data[[#This Row],[sp_c]]="","o",IF(Data[[#This Row],[sp_e]]=Data[[#This Row],[sp_c]],"+",IF(ISNUMBER(SEARCH(Data[[#This Row],[sp_e]],Data[[#This Row],[sp_c]])),"/","-")))</f>
        <v>+</v>
      </c>
      <c r="K8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6" spans="1:11" x14ac:dyDescent="0.25">
      <c r="A856">
        <v>163</v>
      </c>
      <c r="B856">
        <v>2</v>
      </c>
      <c r="C856">
        <v>10</v>
      </c>
      <c r="D856">
        <f>Data[[#This Row],[run]]+100*Data[[#This Row],[k]]</f>
        <v>1002</v>
      </c>
      <c r="E856" t="s">
        <v>11</v>
      </c>
      <c r="F856" t="s">
        <v>16</v>
      </c>
      <c r="G856" t="s">
        <v>11</v>
      </c>
      <c r="H856" t="s">
        <v>16</v>
      </c>
      <c r="I856" t="str">
        <f>IF(Data[[#This Row],[gen_c]]="","o",IF(Data[[#This Row],[gen_e]]=Data[[#This Row],[gen_c]],"+",IF(ISNUMBER(SEARCH(Data[[#This Row],[gen_e]],Data[[#This Row],[gen_c]])),"/","-")))</f>
        <v>+</v>
      </c>
      <c r="J856" t="str">
        <f>IF(Data[[#This Row],[sp_c]]="","o",IF(Data[[#This Row],[sp_e]]=Data[[#This Row],[sp_c]],"+",IF(ISNUMBER(SEARCH(Data[[#This Row],[sp_e]],Data[[#This Row],[sp_c]])),"/","-")))</f>
        <v>+</v>
      </c>
      <c r="K8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7" spans="1:11" x14ac:dyDescent="0.25">
      <c r="A857">
        <v>165</v>
      </c>
      <c r="B857">
        <v>2</v>
      </c>
      <c r="C857">
        <v>10</v>
      </c>
      <c r="D857">
        <f>Data[[#This Row],[run]]+100*Data[[#This Row],[k]]</f>
        <v>1002</v>
      </c>
      <c r="E857" t="s">
        <v>11</v>
      </c>
      <c r="F857" t="s">
        <v>16</v>
      </c>
      <c r="G857" t="s">
        <v>11</v>
      </c>
      <c r="H857" t="s">
        <v>16</v>
      </c>
      <c r="I857" t="str">
        <f>IF(Data[[#This Row],[gen_c]]="","o",IF(Data[[#This Row],[gen_e]]=Data[[#This Row],[gen_c]],"+",IF(ISNUMBER(SEARCH(Data[[#This Row],[gen_e]],Data[[#This Row],[gen_c]])),"/","-")))</f>
        <v>+</v>
      </c>
      <c r="J857" t="str">
        <f>IF(Data[[#This Row],[sp_c]]="","o",IF(Data[[#This Row],[sp_e]]=Data[[#This Row],[sp_c]],"+",IF(ISNUMBER(SEARCH(Data[[#This Row],[sp_e]],Data[[#This Row],[sp_c]])),"/","-")))</f>
        <v>+</v>
      </c>
      <c r="K8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8" spans="1:11" x14ac:dyDescent="0.25">
      <c r="A858">
        <v>166</v>
      </c>
      <c r="B858">
        <v>2</v>
      </c>
      <c r="C858">
        <v>10</v>
      </c>
      <c r="D858">
        <f>Data[[#This Row],[run]]+100*Data[[#This Row],[k]]</f>
        <v>1002</v>
      </c>
      <c r="E858" t="s">
        <v>11</v>
      </c>
      <c r="F858" t="s">
        <v>16</v>
      </c>
      <c r="G858" t="s">
        <v>11</v>
      </c>
      <c r="H858" t="s">
        <v>16</v>
      </c>
      <c r="I858" t="str">
        <f>IF(Data[[#This Row],[gen_c]]="","o",IF(Data[[#This Row],[gen_e]]=Data[[#This Row],[gen_c]],"+",IF(ISNUMBER(SEARCH(Data[[#This Row],[gen_e]],Data[[#This Row],[gen_c]])),"/","-")))</f>
        <v>+</v>
      </c>
      <c r="J858" t="str">
        <f>IF(Data[[#This Row],[sp_c]]="","o",IF(Data[[#This Row],[sp_e]]=Data[[#This Row],[sp_c]],"+",IF(ISNUMBER(SEARCH(Data[[#This Row],[sp_e]],Data[[#This Row],[sp_c]])),"/","-")))</f>
        <v>+</v>
      </c>
      <c r="K8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59" spans="1:11" x14ac:dyDescent="0.25">
      <c r="A859">
        <v>167</v>
      </c>
      <c r="B859">
        <v>3</v>
      </c>
      <c r="C859">
        <v>10</v>
      </c>
      <c r="D859">
        <f>Data[[#This Row],[run]]+100*Data[[#This Row],[k]]</f>
        <v>1003</v>
      </c>
      <c r="E859" t="s">
        <v>11</v>
      </c>
      <c r="F859" t="s">
        <v>16</v>
      </c>
      <c r="G859" t="s">
        <v>11</v>
      </c>
      <c r="H859" t="s">
        <v>16</v>
      </c>
      <c r="I859" t="str">
        <f>IF(Data[[#This Row],[gen_c]]="","o",IF(Data[[#This Row],[gen_e]]=Data[[#This Row],[gen_c]],"+",IF(ISNUMBER(SEARCH(Data[[#This Row],[gen_e]],Data[[#This Row],[gen_c]])),"/","-")))</f>
        <v>+</v>
      </c>
      <c r="J859" t="str">
        <f>IF(Data[[#This Row],[sp_c]]="","o",IF(Data[[#This Row],[sp_e]]=Data[[#This Row],[sp_c]],"+",IF(ISNUMBER(SEARCH(Data[[#This Row],[sp_e]],Data[[#This Row],[sp_c]])),"/","-")))</f>
        <v>+</v>
      </c>
      <c r="K8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0" spans="1:11" x14ac:dyDescent="0.25">
      <c r="A860">
        <v>168</v>
      </c>
      <c r="B860">
        <v>3</v>
      </c>
      <c r="C860">
        <v>10</v>
      </c>
      <c r="D860">
        <f>Data[[#This Row],[run]]+100*Data[[#This Row],[k]]</f>
        <v>1003</v>
      </c>
      <c r="E860" t="s">
        <v>11</v>
      </c>
      <c r="F860" t="s">
        <v>16</v>
      </c>
      <c r="G860" t="s">
        <v>11</v>
      </c>
      <c r="H860" t="s">
        <v>16</v>
      </c>
      <c r="I860" t="str">
        <f>IF(Data[[#This Row],[gen_c]]="","o",IF(Data[[#This Row],[gen_e]]=Data[[#This Row],[gen_c]],"+",IF(ISNUMBER(SEARCH(Data[[#This Row],[gen_e]],Data[[#This Row],[gen_c]])),"/","-")))</f>
        <v>+</v>
      </c>
      <c r="J860" t="str">
        <f>IF(Data[[#This Row],[sp_c]]="","o",IF(Data[[#This Row],[sp_e]]=Data[[#This Row],[sp_c]],"+",IF(ISNUMBER(SEARCH(Data[[#This Row],[sp_e]],Data[[#This Row],[sp_c]])),"/","-")))</f>
        <v>+</v>
      </c>
      <c r="K8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1" spans="1:11" x14ac:dyDescent="0.25">
      <c r="A861">
        <v>169</v>
      </c>
      <c r="B861">
        <v>3</v>
      </c>
      <c r="C861">
        <v>10</v>
      </c>
      <c r="D861">
        <f>Data[[#This Row],[run]]+100*Data[[#This Row],[k]]</f>
        <v>1003</v>
      </c>
      <c r="E861" t="s">
        <v>11</v>
      </c>
      <c r="F861" t="s">
        <v>16</v>
      </c>
      <c r="G861" t="s">
        <v>11</v>
      </c>
      <c r="H861" t="s">
        <v>16</v>
      </c>
      <c r="I861" t="str">
        <f>IF(Data[[#This Row],[gen_c]]="","o",IF(Data[[#This Row],[gen_e]]=Data[[#This Row],[gen_c]],"+",IF(ISNUMBER(SEARCH(Data[[#This Row],[gen_e]],Data[[#This Row],[gen_c]])),"/","-")))</f>
        <v>+</v>
      </c>
      <c r="J861" t="str">
        <f>IF(Data[[#This Row],[sp_c]]="","o",IF(Data[[#This Row],[sp_e]]=Data[[#This Row],[sp_c]],"+",IF(ISNUMBER(SEARCH(Data[[#This Row],[sp_e]],Data[[#This Row],[sp_c]])),"/","-")))</f>
        <v>+</v>
      </c>
      <c r="K8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2" spans="1:11" x14ac:dyDescent="0.25">
      <c r="A862">
        <v>171</v>
      </c>
      <c r="B862">
        <v>4</v>
      </c>
      <c r="C862">
        <v>10</v>
      </c>
      <c r="D862">
        <f>Data[[#This Row],[run]]+100*Data[[#This Row],[k]]</f>
        <v>1004</v>
      </c>
      <c r="E862" t="s">
        <v>11</v>
      </c>
      <c r="F862" t="s">
        <v>16</v>
      </c>
      <c r="G862" t="s">
        <v>11</v>
      </c>
      <c r="H862" t="s">
        <v>16</v>
      </c>
      <c r="I862" t="str">
        <f>IF(Data[[#This Row],[gen_c]]="","o",IF(Data[[#This Row],[gen_e]]=Data[[#This Row],[gen_c]],"+",IF(ISNUMBER(SEARCH(Data[[#This Row],[gen_e]],Data[[#This Row],[gen_c]])),"/","-")))</f>
        <v>+</v>
      </c>
      <c r="J862" t="str">
        <f>IF(Data[[#This Row],[sp_c]]="","o",IF(Data[[#This Row],[sp_e]]=Data[[#This Row],[sp_c]],"+",IF(ISNUMBER(SEARCH(Data[[#This Row],[sp_e]],Data[[#This Row],[sp_c]])),"/","-")))</f>
        <v>+</v>
      </c>
      <c r="K8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3" spans="1:11" x14ac:dyDescent="0.25">
      <c r="A863">
        <v>172</v>
      </c>
      <c r="B863">
        <v>4</v>
      </c>
      <c r="C863">
        <v>10</v>
      </c>
      <c r="D863">
        <f>Data[[#This Row],[run]]+100*Data[[#This Row],[k]]</f>
        <v>1004</v>
      </c>
      <c r="E863" t="s">
        <v>11</v>
      </c>
      <c r="F863" t="s">
        <v>16</v>
      </c>
      <c r="G863" t="s">
        <v>11</v>
      </c>
      <c r="H863" t="s">
        <v>16</v>
      </c>
      <c r="I863" t="str">
        <f>IF(Data[[#This Row],[gen_c]]="","o",IF(Data[[#This Row],[gen_e]]=Data[[#This Row],[gen_c]],"+",IF(ISNUMBER(SEARCH(Data[[#This Row],[gen_e]],Data[[#This Row],[gen_c]])),"/","-")))</f>
        <v>+</v>
      </c>
      <c r="J863" t="str">
        <f>IF(Data[[#This Row],[sp_c]]="","o",IF(Data[[#This Row],[sp_e]]=Data[[#This Row],[sp_c]],"+",IF(ISNUMBER(SEARCH(Data[[#This Row],[sp_e]],Data[[#This Row],[sp_c]])),"/","-")))</f>
        <v>+</v>
      </c>
      <c r="K8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4" spans="1:11" x14ac:dyDescent="0.25">
      <c r="A864">
        <v>174</v>
      </c>
      <c r="B864">
        <v>4</v>
      </c>
      <c r="C864">
        <v>10</v>
      </c>
      <c r="D864">
        <f>Data[[#This Row],[run]]+100*Data[[#This Row],[k]]</f>
        <v>1004</v>
      </c>
      <c r="E864" t="s">
        <v>11</v>
      </c>
      <c r="F864" t="s">
        <v>16</v>
      </c>
      <c r="G864" t="s">
        <v>11</v>
      </c>
      <c r="H864" t="s">
        <v>16</v>
      </c>
      <c r="I864" t="str">
        <f>IF(Data[[#This Row],[gen_c]]="","o",IF(Data[[#This Row],[gen_e]]=Data[[#This Row],[gen_c]],"+",IF(ISNUMBER(SEARCH(Data[[#This Row],[gen_e]],Data[[#This Row],[gen_c]])),"/","-")))</f>
        <v>+</v>
      </c>
      <c r="J864" t="str">
        <f>IF(Data[[#This Row],[sp_c]]="","o",IF(Data[[#This Row],[sp_e]]=Data[[#This Row],[sp_c]],"+",IF(ISNUMBER(SEARCH(Data[[#This Row],[sp_e]],Data[[#This Row],[sp_c]])),"/","-")))</f>
        <v>+</v>
      </c>
      <c r="K8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5" spans="1:11" x14ac:dyDescent="0.25">
      <c r="A865" s="1">
        <v>175</v>
      </c>
      <c r="B865">
        <v>5</v>
      </c>
      <c r="C865">
        <v>10</v>
      </c>
      <c r="D865">
        <f>Data[[#This Row],[run]]+100*Data[[#This Row],[k]]</f>
        <v>1005</v>
      </c>
      <c r="E865" t="s">
        <v>11</v>
      </c>
      <c r="F865" t="s">
        <v>16</v>
      </c>
      <c r="G865" t="s">
        <v>11</v>
      </c>
      <c r="H865" t="s">
        <v>16</v>
      </c>
      <c r="I865" t="str">
        <f>IF(Data[[#This Row],[gen_c]]="","o",IF(Data[[#This Row],[gen_e]]=Data[[#This Row],[gen_c]],"+",IF(ISNUMBER(SEARCH(Data[[#This Row],[gen_e]],Data[[#This Row],[gen_c]])),"/","-")))</f>
        <v>+</v>
      </c>
      <c r="J865" t="str">
        <f>IF(Data[[#This Row],[sp_c]]="","o",IF(Data[[#This Row],[sp_e]]=Data[[#This Row],[sp_c]],"+",IF(ISNUMBER(SEARCH(Data[[#This Row],[sp_e]],Data[[#This Row],[sp_c]])),"/","-")))</f>
        <v>+</v>
      </c>
      <c r="K8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6" spans="1:11" x14ac:dyDescent="0.25">
      <c r="A866" s="1">
        <v>176</v>
      </c>
      <c r="B866">
        <v>5</v>
      </c>
      <c r="C866">
        <v>10</v>
      </c>
      <c r="D866">
        <f>Data[[#This Row],[run]]+100*Data[[#This Row],[k]]</f>
        <v>1005</v>
      </c>
      <c r="E866" t="s">
        <v>11</v>
      </c>
      <c r="F866" t="s">
        <v>16</v>
      </c>
      <c r="G866" t="s">
        <v>11</v>
      </c>
      <c r="H866" t="s">
        <v>16</v>
      </c>
      <c r="I866" t="str">
        <f>IF(Data[[#This Row],[gen_c]]="","o",IF(Data[[#This Row],[gen_e]]=Data[[#This Row],[gen_c]],"+",IF(ISNUMBER(SEARCH(Data[[#This Row],[gen_e]],Data[[#This Row],[gen_c]])),"/","-")))</f>
        <v>+</v>
      </c>
      <c r="J866" t="str">
        <f>IF(Data[[#This Row],[sp_c]]="","o",IF(Data[[#This Row],[sp_e]]=Data[[#This Row],[sp_c]],"+",IF(ISNUMBER(SEARCH(Data[[#This Row],[sp_e]],Data[[#This Row],[sp_c]])),"/","-")))</f>
        <v>+</v>
      </c>
      <c r="K8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7" spans="1:11" x14ac:dyDescent="0.25">
      <c r="A867" s="1">
        <v>177</v>
      </c>
      <c r="B867">
        <v>5</v>
      </c>
      <c r="C867">
        <v>10</v>
      </c>
      <c r="D867">
        <f>Data[[#This Row],[run]]+100*Data[[#This Row],[k]]</f>
        <v>1005</v>
      </c>
      <c r="E867" t="s">
        <v>11</v>
      </c>
      <c r="F867" t="s">
        <v>16</v>
      </c>
      <c r="G867" t="s">
        <v>11</v>
      </c>
      <c r="H867" t="s">
        <v>16</v>
      </c>
      <c r="I867" t="str">
        <f>IF(Data[[#This Row],[gen_c]]="","o",IF(Data[[#This Row],[gen_e]]=Data[[#This Row],[gen_c]],"+",IF(ISNUMBER(SEARCH(Data[[#This Row],[gen_e]],Data[[#This Row],[gen_c]])),"/","-")))</f>
        <v>+</v>
      </c>
      <c r="J867" t="str">
        <f>IF(Data[[#This Row],[sp_c]]="","o",IF(Data[[#This Row],[sp_e]]=Data[[#This Row],[sp_c]],"+",IF(ISNUMBER(SEARCH(Data[[#This Row],[sp_e]],Data[[#This Row],[sp_c]])),"/","-")))</f>
        <v>+</v>
      </c>
      <c r="K8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8" spans="1:11" x14ac:dyDescent="0.25">
      <c r="A868">
        <v>179</v>
      </c>
      <c r="B868">
        <v>6</v>
      </c>
      <c r="C868">
        <v>10</v>
      </c>
      <c r="D868">
        <f>Data[[#This Row],[run]]+100*Data[[#This Row],[k]]</f>
        <v>1006</v>
      </c>
      <c r="E868" t="s">
        <v>11</v>
      </c>
      <c r="F868" t="s">
        <v>16</v>
      </c>
      <c r="G868" t="s">
        <v>11</v>
      </c>
      <c r="H868" t="s">
        <v>16</v>
      </c>
      <c r="I868" t="str">
        <f>IF(Data[[#This Row],[gen_c]]="","o",IF(Data[[#This Row],[gen_e]]=Data[[#This Row],[gen_c]],"+",IF(ISNUMBER(SEARCH(Data[[#This Row],[gen_e]],Data[[#This Row],[gen_c]])),"/","-")))</f>
        <v>+</v>
      </c>
      <c r="J868" t="str">
        <f>IF(Data[[#This Row],[sp_c]]="","o",IF(Data[[#This Row],[sp_e]]=Data[[#This Row],[sp_c]],"+",IF(ISNUMBER(SEARCH(Data[[#This Row],[sp_e]],Data[[#This Row],[sp_c]])),"/","-")))</f>
        <v>+</v>
      </c>
      <c r="K8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69" spans="1:11" x14ac:dyDescent="0.25">
      <c r="A869">
        <v>180</v>
      </c>
      <c r="B869">
        <v>6</v>
      </c>
      <c r="C869">
        <v>10</v>
      </c>
      <c r="D869">
        <f>Data[[#This Row],[run]]+100*Data[[#This Row],[k]]</f>
        <v>1006</v>
      </c>
      <c r="E869" t="s">
        <v>11</v>
      </c>
      <c r="F869" t="s">
        <v>16</v>
      </c>
      <c r="G869" t="s">
        <v>11</v>
      </c>
      <c r="H869" t="s">
        <v>16</v>
      </c>
      <c r="I869" t="str">
        <f>IF(Data[[#This Row],[gen_c]]="","o",IF(Data[[#This Row],[gen_e]]=Data[[#This Row],[gen_c]],"+",IF(ISNUMBER(SEARCH(Data[[#This Row],[gen_e]],Data[[#This Row],[gen_c]])),"/","-")))</f>
        <v>+</v>
      </c>
      <c r="J869" t="str">
        <f>IF(Data[[#This Row],[sp_c]]="","o",IF(Data[[#This Row],[sp_e]]=Data[[#This Row],[sp_c]],"+",IF(ISNUMBER(SEARCH(Data[[#This Row],[sp_e]],Data[[#This Row],[sp_c]])),"/","-")))</f>
        <v>+</v>
      </c>
      <c r="K8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70" spans="1:11" x14ac:dyDescent="0.25">
      <c r="A870">
        <v>182</v>
      </c>
      <c r="B870">
        <v>6</v>
      </c>
      <c r="C870">
        <v>10</v>
      </c>
      <c r="D870">
        <f>Data[[#This Row],[run]]+100*Data[[#This Row],[k]]</f>
        <v>1006</v>
      </c>
      <c r="E870" t="s">
        <v>11</v>
      </c>
      <c r="F870" t="s">
        <v>16</v>
      </c>
      <c r="G870" t="s">
        <v>11</v>
      </c>
      <c r="H870" t="s">
        <v>16</v>
      </c>
      <c r="I870" t="str">
        <f>IF(Data[[#This Row],[gen_c]]="","o",IF(Data[[#This Row],[gen_e]]=Data[[#This Row],[gen_c]],"+",IF(ISNUMBER(SEARCH(Data[[#This Row],[gen_e]],Data[[#This Row],[gen_c]])),"/","-")))</f>
        <v>+</v>
      </c>
      <c r="J870" t="str">
        <f>IF(Data[[#This Row],[sp_c]]="","o",IF(Data[[#This Row],[sp_e]]=Data[[#This Row],[sp_c]],"+",IF(ISNUMBER(SEARCH(Data[[#This Row],[sp_e]],Data[[#This Row],[sp_c]])),"/","-")))</f>
        <v>+</v>
      </c>
      <c r="K8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71" spans="1:11" x14ac:dyDescent="0.25">
      <c r="A871">
        <v>183</v>
      </c>
      <c r="B871">
        <v>7</v>
      </c>
      <c r="C871">
        <v>10</v>
      </c>
      <c r="D871">
        <f>Data[[#This Row],[run]]+100*Data[[#This Row],[k]]</f>
        <v>1007</v>
      </c>
      <c r="E871" t="s">
        <v>11</v>
      </c>
      <c r="F871" t="s">
        <v>16</v>
      </c>
      <c r="G871" t="s">
        <v>11</v>
      </c>
      <c r="H871" t="s">
        <v>16</v>
      </c>
      <c r="I871" t="str">
        <f>IF(Data[[#This Row],[gen_c]]="","o",IF(Data[[#This Row],[gen_e]]=Data[[#This Row],[gen_c]],"+",IF(ISNUMBER(SEARCH(Data[[#This Row],[gen_e]],Data[[#This Row],[gen_c]])),"/","-")))</f>
        <v>+</v>
      </c>
      <c r="J871" t="str">
        <f>IF(Data[[#This Row],[sp_c]]="","o",IF(Data[[#This Row],[sp_e]]=Data[[#This Row],[sp_c]],"+",IF(ISNUMBER(SEARCH(Data[[#This Row],[sp_e]],Data[[#This Row],[sp_c]])),"/","-")))</f>
        <v>+</v>
      </c>
      <c r="K8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72" spans="1:11" x14ac:dyDescent="0.25">
      <c r="A872">
        <v>184</v>
      </c>
      <c r="B872">
        <v>7</v>
      </c>
      <c r="C872">
        <v>10</v>
      </c>
      <c r="D872">
        <f>Data[[#This Row],[run]]+100*Data[[#This Row],[k]]</f>
        <v>1007</v>
      </c>
      <c r="E872" t="s">
        <v>11</v>
      </c>
      <c r="F872" t="s">
        <v>16</v>
      </c>
      <c r="G872" t="s">
        <v>11</v>
      </c>
      <c r="H872" t="s">
        <v>16</v>
      </c>
      <c r="I872" t="str">
        <f>IF(Data[[#This Row],[gen_c]]="","o",IF(Data[[#This Row],[gen_e]]=Data[[#This Row],[gen_c]],"+",IF(ISNUMBER(SEARCH(Data[[#This Row],[gen_e]],Data[[#This Row],[gen_c]])),"/","-")))</f>
        <v>+</v>
      </c>
      <c r="J872" t="str">
        <f>IF(Data[[#This Row],[sp_c]]="","o",IF(Data[[#This Row],[sp_e]]=Data[[#This Row],[sp_c]],"+",IF(ISNUMBER(SEARCH(Data[[#This Row],[sp_e]],Data[[#This Row],[sp_c]])),"/","-")))</f>
        <v>+</v>
      </c>
      <c r="K8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73" spans="1:11" x14ac:dyDescent="0.25">
      <c r="A873">
        <v>189</v>
      </c>
      <c r="B873">
        <v>8</v>
      </c>
      <c r="C873">
        <v>10</v>
      </c>
      <c r="D873">
        <f>Data[[#This Row],[run]]+100*Data[[#This Row],[k]]</f>
        <v>1008</v>
      </c>
      <c r="E873" t="s">
        <v>11</v>
      </c>
      <c r="F873" t="s">
        <v>16</v>
      </c>
      <c r="G873" t="s">
        <v>11</v>
      </c>
      <c r="H873" t="s">
        <v>16</v>
      </c>
      <c r="I873" t="str">
        <f>IF(Data[[#This Row],[gen_c]]="","o",IF(Data[[#This Row],[gen_e]]=Data[[#This Row],[gen_c]],"+",IF(ISNUMBER(SEARCH(Data[[#This Row],[gen_e]],Data[[#This Row],[gen_c]])),"/","-")))</f>
        <v>+</v>
      </c>
      <c r="J873" t="str">
        <f>IF(Data[[#This Row],[sp_c]]="","o",IF(Data[[#This Row],[sp_e]]=Data[[#This Row],[sp_c]],"+",IF(ISNUMBER(SEARCH(Data[[#This Row],[sp_e]],Data[[#This Row],[sp_c]])),"/","-")))</f>
        <v>+</v>
      </c>
      <c r="K8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74" spans="1:11" x14ac:dyDescent="0.25">
      <c r="A874">
        <v>191</v>
      </c>
      <c r="B874">
        <v>9</v>
      </c>
      <c r="C874">
        <v>10</v>
      </c>
      <c r="D874">
        <f>Data[[#This Row],[run]]+100*Data[[#This Row],[k]]</f>
        <v>1009</v>
      </c>
      <c r="E874" t="s">
        <v>11</v>
      </c>
      <c r="F874" t="s">
        <v>16</v>
      </c>
      <c r="G874" t="s">
        <v>11</v>
      </c>
      <c r="H874" t="s">
        <v>16</v>
      </c>
      <c r="I874" t="str">
        <f>IF(Data[[#This Row],[gen_c]]="","o",IF(Data[[#This Row],[gen_e]]=Data[[#This Row],[gen_c]],"+",IF(ISNUMBER(SEARCH(Data[[#This Row],[gen_e]],Data[[#This Row],[gen_c]])),"/","-")))</f>
        <v>+</v>
      </c>
      <c r="J874" t="str">
        <f>IF(Data[[#This Row],[sp_c]]="","o",IF(Data[[#This Row],[sp_e]]=Data[[#This Row],[sp_c]],"+",IF(ISNUMBER(SEARCH(Data[[#This Row],[sp_e]],Data[[#This Row],[sp_c]])),"/","-")))</f>
        <v>+</v>
      </c>
      <c r="K8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75" spans="1:11" x14ac:dyDescent="0.25">
      <c r="A875">
        <v>192</v>
      </c>
      <c r="B875">
        <v>9</v>
      </c>
      <c r="C875">
        <v>10</v>
      </c>
      <c r="D875">
        <f>Data[[#This Row],[run]]+100*Data[[#This Row],[k]]</f>
        <v>1009</v>
      </c>
      <c r="E875" t="s">
        <v>11</v>
      </c>
      <c r="F875" t="s">
        <v>16</v>
      </c>
      <c r="G875" t="s">
        <v>11</v>
      </c>
      <c r="H875" t="s">
        <v>16</v>
      </c>
      <c r="I875" t="str">
        <f>IF(Data[[#This Row],[gen_c]]="","o",IF(Data[[#This Row],[gen_e]]=Data[[#This Row],[gen_c]],"+",IF(ISNUMBER(SEARCH(Data[[#This Row],[gen_e]],Data[[#This Row],[gen_c]])),"/","-")))</f>
        <v>+</v>
      </c>
      <c r="J875" t="str">
        <f>IF(Data[[#This Row],[sp_c]]="","o",IF(Data[[#This Row],[sp_e]]=Data[[#This Row],[sp_c]],"+",IF(ISNUMBER(SEARCH(Data[[#This Row],[sp_e]],Data[[#This Row],[sp_c]])),"/","-")))</f>
        <v>+</v>
      </c>
      <c r="K8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76" spans="1:11" x14ac:dyDescent="0.25">
      <c r="A876">
        <v>194</v>
      </c>
      <c r="B876">
        <v>9</v>
      </c>
      <c r="C876">
        <v>10</v>
      </c>
      <c r="D876">
        <f>Data[[#This Row],[run]]+100*Data[[#This Row],[k]]</f>
        <v>1009</v>
      </c>
      <c r="E876" t="s">
        <v>11</v>
      </c>
      <c r="F876" t="s">
        <v>16</v>
      </c>
      <c r="G876" t="s">
        <v>11</v>
      </c>
      <c r="H876" t="s">
        <v>16</v>
      </c>
      <c r="I876" t="str">
        <f>IF(Data[[#This Row],[gen_c]]="","o",IF(Data[[#This Row],[gen_e]]=Data[[#This Row],[gen_c]],"+",IF(ISNUMBER(SEARCH(Data[[#This Row],[gen_e]],Data[[#This Row],[gen_c]])),"/","-")))</f>
        <v>+</v>
      </c>
      <c r="J876" t="str">
        <f>IF(Data[[#This Row],[sp_c]]="","o",IF(Data[[#This Row],[sp_e]]=Data[[#This Row],[sp_c]],"+",IF(ISNUMBER(SEARCH(Data[[#This Row],[sp_e]],Data[[#This Row],[sp_c]])),"/","-")))</f>
        <v>+</v>
      </c>
      <c r="K8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77" spans="1:11" x14ac:dyDescent="0.25">
      <c r="A877">
        <v>152</v>
      </c>
      <c r="B877">
        <v>0</v>
      </c>
      <c r="C877">
        <v>10</v>
      </c>
      <c r="D877">
        <f>Data[[#This Row],[run]]+100*Data[[#This Row],[k]]</f>
        <v>1000</v>
      </c>
      <c r="E877" t="s">
        <v>11</v>
      </c>
      <c r="F877" t="s">
        <v>16</v>
      </c>
      <c r="G877" t="s">
        <v>11</v>
      </c>
      <c r="I877" t="str">
        <f>IF(Data[[#This Row],[gen_c]]="","o",IF(Data[[#This Row],[gen_e]]=Data[[#This Row],[gen_c]],"+",IF(ISNUMBER(SEARCH(Data[[#This Row],[gen_e]],Data[[#This Row],[gen_c]])),"/","-")))</f>
        <v>+</v>
      </c>
      <c r="J877" t="str">
        <f>IF(Data[[#This Row],[sp_c]]="","o",IF(Data[[#This Row],[sp_e]]=Data[[#This Row],[sp_c]],"+",IF(ISNUMBER(SEARCH(Data[[#This Row],[sp_e]],Data[[#This Row],[sp_c]])),"/","-")))</f>
        <v>o</v>
      </c>
      <c r="K8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78" spans="1:11" x14ac:dyDescent="0.25">
      <c r="A878">
        <v>154</v>
      </c>
      <c r="B878">
        <v>0</v>
      </c>
      <c r="C878">
        <v>10</v>
      </c>
      <c r="D878">
        <f>Data[[#This Row],[run]]+100*Data[[#This Row],[k]]</f>
        <v>1000</v>
      </c>
      <c r="E878" t="s">
        <v>11</v>
      </c>
      <c r="F878" t="s">
        <v>16</v>
      </c>
      <c r="G878" t="s">
        <v>11</v>
      </c>
      <c r="I878" t="str">
        <f>IF(Data[[#This Row],[gen_c]]="","o",IF(Data[[#This Row],[gen_e]]=Data[[#This Row],[gen_c]],"+",IF(ISNUMBER(SEARCH(Data[[#This Row],[gen_e]],Data[[#This Row],[gen_c]])),"/","-")))</f>
        <v>+</v>
      </c>
      <c r="J878" t="str">
        <f>IF(Data[[#This Row],[sp_c]]="","o",IF(Data[[#This Row],[sp_e]]=Data[[#This Row],[sp_c]],"+",IF(ISNUMBER(SEARCH(Data[[#This Row],[sp_e]],Data[[#This Row],[sp_c]])),"/","-")))</f>
        <v>o</v>
      </c>
      <c r="K8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79" spans="1:11" x14ac:dyDescent="0.25">
      <c r="A879">
        <v>159</v>
      </c>
      <c r="B879">
        <v>1</v>
      </c>
      <c r="C879">
        <v>10</v>
      </c>
      <c r="D879">
        <f>Data[[#This Row],[run]]+100*Data[[#This Row],[k]]</f>
        <v>1001</v>
      </c>
      <c r="E879" t="s">
        <v>11</v>
      </c>
      <c r="F879" t="s">
        <v>16</v>
      </c>
      <c r="G879" t="s">
        <v>11</v>
      </c>
      <c r="I879" t="str">
        <f>IF(Data[[#This Row],[gen_c]]="","o",IF(Data[[#This Row],[gen_e]]=Data[[#This Row],[gen_c]],"+",IF(ISNUMBER(SEARCH(Data[[#This Row],[gen_e]],Data[[#This Row],[gen_c]])),"/","-")))</f>
        <v>+</v>
      </c>
      <c r="J879" t="str">
        <f>IF(Data[[#This Row],[sp_c]]="","o",IF(Data[[#This Row],[sp_e]]=Data[[#This Row],[sp_c]],"+",IF(ISNUMBER(SEARCH(Data[[#This Row],[sp_e]],Data[[#This Row],[sp_c]])),"/","-")))</f>
        <v>o</v>
      </c>
      <c r="K8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0" spans="1:11" x14ac:dyDescent="0.25">
      <c r="A880">
        <v>161</v>
      </c>
      <c r="B880">
        <v>1</v>
      </c>
      <c r="C880">
        <v>10</v>
      </c>
      <c r="D880">
        <f>Data[[#This Row],[run]]+100*Data[[#This Row],[k]]</f>
        <v>1001</v>
      </c>
      <c r="E880" t="s">
        <v>11</v>
      </c>
      <c r="F880" t="s">
        <v>16</v>
      </c>
      <c r="G880" t="s">
        <v>11</v>
      </c>
      <c r="I880" t="str">
        <f>IF(Data[[#This Row],[gen_c]]="","o",IF(Data[[#This Row],[gen_e]]=Data[[#This Row],[gen_c]],"+",IF(ISNUMBER(SEARCH(Data[[#This Row],[gen_e]],Data[[#This Row],[gen_c]])),"/","-")))</f>
        <v>+</v>
      </c>
      <c r="J880" t="str">
        <f>IF(Data[[#This Row],[sp_c]]="","o",IF(Data[[#This Row],[sp_e]]=Data[[#This Row],[sp_c]],"+",IF(ISNUMBER(SEARCH(Data[[#This Row],[sp_e]],Data[[#This Row],[sp_c]])),"/","-")))</f>
        <v>o</v>
      </c>
      <c r="K8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1" spans="1:11" x14ac:dyDescent="0.25">
      <c r="A881">
        <v>164</v>
      </c>
      <c r="B881">
        <v>2</v>
      </c>
      <c r="C881">
        <v>10</v>
      </c>
      <c r="D881">
        <f>Data[[#This Row],[run]]+100*Data[[#This Row],[k]]</f>
        <v>1002</v>
      </c>
      <c r="E881" t="s">
        <v>11</v>
      </c>
      <c r="F881" t="s">
        <v>16</v>
      </c>
      <c r="G881" t="s">
        <v>11</v>
      </c>
      <c r="I881" t="str">
        <f>IF(Data[[#This Row],[gen_c]]="","o",IF(Data[[#This Row],[gen_e]]=Data[[#This Row],[gen_c]],"+",IF(ISNUMBER(SEARCH(Data[[#This Row],[gen_e]],Data[[#This Row],[gen_c]])),"/","-")))</f>
        <v>+</v>
      </c>
      <c r="J881" t="str">
        <f>IF(Data[[#This Row],[sp_c]]="","o",IF(Data[[#This Row],[sp_e]]=Data[[#This Row],[sp_c]],"+",IF(ISNUMBER(SEARCH(Data[[#This Row],[sp_e]],Data[[#This Row],[sp_c]])),"/","-")))</f>
        <v>o</v>
      </c>
      <c r="K8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2" spans="1:11" x14ac:dyDescent="0.25">
      <c r="A882">
        <v>173</v>
      </c>
      <c r="B882">
        <v>4</v>
      </c>
      <c r="C882">
        <v>10</v>
      </c>
      <c r="D882">
        <f>Data[[#This Row],[run]]+100*Data[[#This Row],[k]]</f>
        <v>1004</v>
      </c>
      <c r="E882" t="s">
        <v>11</v>
      </c>
      <c r="F882" t="s">
        <v>16</v>
      </c>
      <c r="G882" t="s">
        <v>11</v>
      </c>
      <c r="I882" t="str">
        <f>IF(Data[[#This Row],[gen_c]]="","o",IF(Data[[#This Row],[gen_e]]=Data[[#This Row],[gen_c]],"+",IF(ISNUMBER(SEARCH(Data[[#This Row],[gen_e]],Data[[#This Row],[gen_c]])),"/","-")))</f>
        <v>+</v>
      </c>
      <c r="J882" t="str">
        <f>IF(Data[[#This Row],[sp_c]]="","o",IF(Data[[#This Row],[sp_e]]=Data[[#This Row],[sp_c]],"+",IF(ISNUMBER(SEARCH(Data[[#This Row],[sp_e]],Data[[#This Row],[sp_c]])),"/","-")))</f>
        <v>o</v>
      </c>
      <c r="K8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3" spans="1:11" x14ac:dyDescent="0.25">
      <c r="A883">
        <v>181</v>
      </c>
      <c r="B883">
        <v>6</v>
      </c>
      <c r="C883">
        <v>10</v>
      </c>
      <c r="D883">
        <f>Data[[#This Row],[run]]+100*Data[[#This Row],[k]]</f>
        <v>1006</v>
      </c>
      <c r="E883" t="s">
        <v>11</v>
      </c>
      <c r="F883" t="s">
        <v>16</v>
      </c>
      <c r="G883" t="s">
        <v>11</v>
      </c>
      <c r="I883" t="str">
        <f>IF(Data[[#This Row],[gen_c]]="","o",IF(Data[[#This Row],[gen_e]]=Data[[#This Row],[gen_c]],"+",IF(ISNUMBER(SEARCH(Data[[#This Row],[gen_e]],Data[[#This Row],[gen_c]])),"/","-")))</f>
        <v>+</v>
      </c>
      <c r="J883" t="str">
        <f>IF(Data[[#This Row],[sp_c]]="","o",IF(Data[[#This Row],[sp_e]]=Data[[#This Row],[sp_c]],"+",IF(ISNUMBER(SEARCH(Data[[#This Row],[sp_e]],Data[[#This Row],[sp_c]])),"/","-")))</f>
        <v>o</v>
      </c>
      <c r="K8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4" spans="1:11" x14ac:dyDescent="0.25">
      <c r="A884">
        <v>185</v>
      </c>
      <c r="B884">
        <v>7</v>
      </c>
      <c r="C884">
        <v>10</v>
      </c>
      <c r="D884">
        <f>Data[[#This Row],[run]]+100*Data[[#This Row],[k]]</f>
        <v>1007</v>
      </c>
      <c r="E884" t="s">
        <v>11</v>
      </c>
      <c r="F884" t="s">
        <v>16</v>
      </c>
      <c r="G884" t="s">
        <v>11</v>
      </c>
      <c r="I884" t="str">
        <f>IF(Data[[#This Row],[gen_c]]="","o",IF(Data[[#This Row],[gen_e]]=Data[[#This Row],[gen_c]],"+",IF(ISNUMBER(SEARCH(Data[[#This Row],[gen_e]],Data[[#This Row],[gen_c]])),"/","-")))</f>
        <v>+</v>
      </c>
      <c r="J884" t="str">
        <f>IF(Data[[#This Row],[sp_c]]="","o",IF(Data[[#This Row],[sp_e]]=Data[[#This Row],[sp_c]],"+",IF(ISNUMBER(SEARCH(Data[[#This Row],[sp_e]],Data[[#This Row],[sp_c]])),"/","-")))</f>
        <v>o</v>
      </c>
      <c r="K8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5" spans="1:11" x14ac:dyDescent="0.25">
      <c r="A885">
        <v>187</v>
      </c>
      <c r="B885">
        <v>8</v>
      </c>
      <c r="C885">
        <v>10</v>
      </c>
      <c r="D885">
        <f>Data[[#This Row],[run]]+100*Data[[#This Row],[k]]</f>
        <v>1008</v>
      </c>
      <c r="E885" t="s">
        <v>11</v>
      </c>
      <c r="F885" t="s">
        <v>16</v>
      </c>
      <c r="G885" t="s">
        <v>11</v>
      </c>
      <c r="I885" t="str">
        <f>IF(Data[[#This Row],[gen_c]]="","o",IF(Data[[#This Row],[gen_e]]=Data[[#This Row],[gen_c]],"+",IF(ISNUMBER(SEARCH(Data[[#This Row],[gen_e]],Data[[#This Row],[gen_c]])),"/","-")))</f>
        <v>+</v>
      </c>
      <c r="J885" t="str">
        <f>IF(Data[[#This Row],[sp_c]]="","o",IF(Data[[#This Row],[sp_e]]=Data[[#This Row],[sp_c]],"+",IF(ISNUMBER(SEARCH(Data[[#This Row],[sp_e]],Data[[#This Row],[sp_c]])),"/","-")))</f>
        <v>o</v>
      </c>
      <c r="K8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6" spans="1:11" x14ac:dyDescent="0.25">
      <c r="A886">
        <v>188</v>
      </c>
      <c r="B886">
        <v>8</v>
      </c>
      <c r="C886">
        <v>10</v>
      </c>
      <c r="D886">
        <f>Data[[#This Row],[run]]+100*Data[[#This Row],[k]]</f>
        <v>1008</v>
      </c>
      <c r="E886" t="s">
        <v>11</v>
      </c>
      <c r="F886" t="s">
        <v>16</v>
      </c>
      <c r="G886" t="s">
        <v>11</v>
      </c>
      <c r="I886" t="str">
        <f>IF(Data[[#This Row],[gen_c]]="","o",IF(Data[[#This Row],[gen_e]]=Data[[#This Row],[gen_c]],"+",IF(ISNUMBER(SEARCH(Data[[#This Row],[gen_e]],Data[[#This Row],[gen_c]])),"/","-")))</f>
        <v>+</v>
      </c>
      <c r="J886" t="str">
        <f>IF(Data[[#This Row],[sp_c]]="","o",IF(Data[[#This Row],[sp_e]]=Data[[#This Row],[sp_c]],"+",IF(ISNUMBER(SEARCH(Data[[#This Row],[sp_e]],Data[[#This Row],[sp_c]])),"/","-")))</f>
        <v>o</v>
      </c>
      <c r="K8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7" spans="1:11" x14ac:dyDescent="0.25">
      <c r="A887">
        <v>190</v>
      </c>
      <c r="B887">
        <v>8</v>
      </c>
      <c r="C887">
        <v>10</v>
      </c>
      <c r="D887">
        <f>Data[[#This Row],[run]]+100*Data[[#This Row],[k]]</f>
        <v>1008</v>
      </c>
      <c r="E887" t="s">
        <v>11</v>
      </c>
      <c r="F887" t="s">
        <v>16</v>
      </c>
      <c r="G887" t="s">
        <v>11</v>
      </c>
      <c r="I887" t="str">
        <f>IF(Data[[#This Row],[gen_c]]="","o",IF(Data[[#This Row],[gen_e]]=Data[[#This Row],[gen_c]],"+",IF(ISNUMBER(SEARCH(Data[[#This Row],[gen_e]],Data[[#This Row],[gen_c]])),"/","-")))</f>
        <v>+</v>
      </c>
      <c r="J887" t="str">
        <f>IF(Data[[#This Row],[sp_c]]="","o",IF(Data[[#This Row],[sp_e]]=Data[[#This Row],[sp_c]],"+",IF(ISNUMBER(SEARCH(Data[[#This Row],[sp_e]],Data[[#This Row],[sp_c]])),"/","-")))</f>
        <v>o</v>
      </c>
      <c r="K8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8" spans="1:11" x14ac:dyDescent="0.25">
      <c r="A888">
        <v>193</v>
      </c>
      <c r="B888">
        <v>9</v>
      </c>
      <c r="C888">
        <v>10</v>
      </c>
      <c r="D888">
        <f>Data[[#This Row],[run]]+100*Data[[#This Row],[k]]</f>
        <v>1009</v>
      </c>
      <c r="E888" t="s">
        <v>11</v>
      </c>
      <c r="F888" t="s">
        <v>16</v>
      </c>
      <c r="G888" t="s">
        <v>11</v>
      </c>
      <c r="I888" t="str">
        <f>IF(Data[[#This Row],[gen_c]]="","o",IF(Data[[#This Row],[gen_e]]=Data[[#This Row],[gen_c]],"+",IF(ISNUMBER(SEARCH(Data[[#This Row],[gen_e]],Data[[#This Row],[gen_c]])),"/","-")))</f>
        <v>+</v>
      </c>
      <c r="J888" t="str">
        <f>IF(Data[[#This Row],[sp_c]]="","o",IF(Data[[#This Row],[sp_e]]=Data[[#This Row],[sp_c]],"+",IF(ISNUMBER(SEARCH(Data[[#This Row],[sp_e]],Data[[#This Row],[sp_c]])),"/","-")))</f>
        <v>o</v>
      </c>
      <c r="K8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889" spans="1:11" x14ac:dyDescent="0.25">
      <c r="A889">
        <v>170</v>
      </c>
      <c r="B889">
        <v>3</v>
      </c>
      <c r="C889">
        <v>10</v>
      </c>
      <c r="D889">
        <f>Data[[#This Row],[run]]+100*Data[[#This Row],[k]]</f>
        <v>1003</v>
      </c>
      <c r="E889" t="s">
        <v>11</v>
      </c>
      <c r="F889" t="s">
        <v>16</v>
      </c>
      <c r="H889" t="s">
        <v>16</v>
      </c>
      <c r="I889" t="str">
        <f>IF(Data[[#This Row],[gen_c]]="","o",IF(Data[[#This Row],[gen_e]]=Data[[#This Row],[gen_c]],"+",IF(ISNUMBER(SEARCH(Data[[#This Row],[gen_e]],Data[[#This Row],[gen_c]])),"/","-")))</f>
        <v>o</v>
      </c>
      <c r="J889" t="str">
        <f>IF(Data[[#This Row],[sp_c]]="","o",IF(Data[[#This Row],[sp_e]]=Data[[#This Row],[sp_c]],"+",IF(ISNUMBER(SEARCH(Data[[#This Row],[sp_e]],Data[[#This Row],[sp_c]])),"/","-")))</f>
        <v>+</v>
      </c>
      <c r="K8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890" spans="1:11" x14ac:dyDescent="0.25">
      <c r="A890" s="1">
        <v>178</v>
      </c>
      <c r="B890">
        <v>5</v>
      </c>
      <c r="C890">
        <v>10</v>
      </c>
      <c r="D890">
        <f>Data[[#This Row],[run]]+100*Data[[#This Row],[k]]</f>
        <v>1005</v>
      </c>
      <c r="E890" t="s">
        <v>11</v>
      </c>
      <c r="F890" t="s">
        <v>16</v>
      </c>
      <c r="H890" t="s">
        <v>16</v>
      </c>
      <c r="I890" t="str">
        <f>IF(Data[[#This Row],[gen_c]]="","o",IF(Data[[#This Row],[gen_e]]=Data[[#This Row],[gen_c]],"+",IF(ISNUMBER(SEARCH(Data[[#This Row],[gen_e]],Data[[#This Row],[gen_c]])),"/","-")))</f>
        <v>o</v>
      </c>
      <c r="J890" t="str">
        <f>IF(Data[[#This Row],[sp_c]]="","o",IF(Data[[#This Row],[sp_e]]=Data[[#This Row],[sp_c]],"+",IF(ISNUMBER(SEARCH(Data[[#This Row],[sp_e]],Data[[#This Row],[sp_c]])),"/","-")))</f>
        <v>+</v>
      </c>
      <c r="K8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891" spans="1:11" x14ac:dyDescent="0.25">
      <c r="A891">
        <v>6</v>
      </c>
      <c r="B891">
        <v>0</v>
      </c>
      <c r="C891">
        <v>10</v>
      </c>
      <c r="D891">
        <f>Data[[#This Row],[run]]+100*Data[[#This Row],[k]]</f>
        <v>1000</v>
      </c>
      <c r="E891" t="s">
        <v>0</v>
      </c>
      <c r="F891" t="s">
        <v>2</v>
      </c>
      <c r="G891" t="s">
        <v>0</v>
      </c>
      <c r="H891" t="s">
        <v>2</v>
      </c>
      <c r="I891" t="str">
        <f>IF(Data[[#This Row],[gen_c]]="","o",IF(Data[[#This Row],[gen_e]]=Data[[#This Row],[gen_c]],"+",IF(ISNUMBER(SEARCH(Data[[#This Row],[gen_e]],Data[[#This Row],[gen_c]])),"/","-")))</f>
        <v>+</v>
      </c>
      <c r="J891" t="str">
        <f>IF(Data[[#This Row],[sp_c]]="","o",IF(Data[[#This Row],[sp_e]]=Data[[#This Row],[sp_c]],"+",IF(ISNUMBER(SEARCH(Data[[#This Row],[sp_e]],Data[[#This Row],[sp_c]])),"/","-")))</f>
        <v>+</v>
      </c>
      <c r="K8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92" spans="1:11" x14ac:dyDescent="0.25">
      <c r="A892">
        <v>7</v>
      </c>
      <c r="B892">
        <v>0</v>
      </c>
      <c r="C892">
        <v>10</v>
      </c>
      <c r="D892">
        <f>Data[[#This Row],[run]]+100*Data[[#This Row],[k]]</f>
        <v>1000</v>
      </c>
      <c r="E892" t="s">
        <v>0</v>
      </c>
      <c r="F892" t="s">
        <v>2</v>
      </c>
      <c r="G892" t="s">
        <v>0</v>
      </c>
      <c r="H892" t="s">
        <v>2</v>
      </c>
      <c r="I892" t="str">
        <f>IF(Data[[#This Row],[gen_c]]="","o",IF(Data[[#This Row],[gen_e]]=Data[[#This Row],[gen_c]],"+",IF(ISNUMBER(SEARCH(Data[[#This Row],[gen_e]],Data[[#This Row],[gen_c]])),"/","-")))</f>
        <v>+</v>
      </c>
      <c r="J892" t="str">
        <f>IF(Data[[#This Row],[sp_c]]="","o",IF(Data[[#This Row],[sp_e]]=Data[[#This Row],[sp_c]],"+",IF(ISNUMBER(SEARCH(Data[[#This Row],[sp_e]],Data[[#This Row],[sp_c]])),"/","-")))</f>
        <v>+</v>
      </c>
      <c r="K8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93" spans="1:11" x14ac:dyDescent="0.25">
      <c r="A893">
        <v>13</v>
      </c>
      <c r="B893">
        <v>2</v>
      </c>
      <c r="C893">
        <v>10</v>
      </c>
      <c r="D893">
        <f>Data[[#This Row],[run]]+100*Data[[#This Row],[k]]</f>
        <v>1002</v>
      </c>
      <c r="E893" t="s">
        <v>0</v>
      </c>
      <c r="F893" t="s">
        <v>2</v>
      </c>
      <c r="G893" t="s">
        <v>0</v>
      </c>
      <c r="H893" t="s">
        <v>2</v>
      </c>
      <c r="I893" t="str">
        <f>IF(Data[[#This Row],[gen_c]]="","o",IF(Data[[#This Row],[gen_e]]=Data[[#This Row],[gen_c]],"+",IF(ISNUMBER(SEARCH(Data[[#This Row],[gen_e]],Data[[#This Row],[gen_c]])),"/","-")))</f>
        <v>+</v>
      </c>
      <c r="J893" t="str">
        <f>IF(Data[[#This Row],[sp_c]]="","o",IF(Data[[#This Row],[sp_e]]=Data[[#This Row],[sp_c]],"+",IF(ISNUMBER(SEARCH(Data[[#This Row],[sp_e]],Data[[#This Row],[sp_c]])),"/","-")))</f>
        <v>+</v>
      </c>
      <c r="K8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94" spans="1:11" x14ac:dyDescent="0.25">
      <c r="A894">
        <v>14</v>
      </c>
      <c r="B894">
        <v>3</v>
      </c>
      <c r="C894">
        <v>10</v>
      </c>
      <c r="D894">
        <f>Data[[#This Row],[run]]+100*Data[[#This Row],[k]]</f>
        <v>1003</v>
      </c>
      <c r="E894" t="s">
        <v>0</v>
      </c>
      <c r="F894" t="s">
        <v>2</v>
      </c>
      <c r="G894" t="s">
        <v>0</v>
      </c>
      <c r="H894" t="s">
        <v>2</v>
      </c>
      <c r="I894" t="str">
        <f>IF(Data[[#This Row],[gen_c]]="","o",IF(Data[[#This Row],[gen_e]]=Data[[#This Row],[gen_c]],"+",IF(ISNUMBER(SEARCH(Data[[#This Row],[gen_e]],Data[[#This Row],[gen_c]])),"/","-")))</f>
        <v>+</v>
      </c>
      <c r="J894" t="str">
        <f>IF(Data[[#This Row],[sp_c]]="","o",IF(Data[[#This Row],[sp_e]]=Data[[#This Row],[sp_c]],"+",IF(ISNUMBER(SEARCH(Data[[#This Row],[sp_e]],Data[[#This Row],[sp_c]])),"/","-")))</f>
        <v>+</v>
      </c>
      <c r="K8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95" spans="1:11" x14ac:dyDescent="0.25">
      <c r="A895">
        <v>15</v>
      </c>
      <c r="B895">
        <v>3</v>
      </c>
      <c r="C895">
        <v>10</v>
      </c>
      <c r="D895">
        <f>Data[[#This Row],[run]]+100*Data[[#This Row],[k]]</f>
        <v>1003</v>
      </c>
      <c r="E895" t="s">
        <v>0</v>
      </c>
      <c r="F895" t="s">
        <v>2</v>
      </c>
      <c r="G895" t="s">
        <v>0</v>
      </c>
      <c r="H895" t="s">
        <v>2</v>
      </c>
      <c r="I895" t="str">
        <f>IF(Data[[#This Row],[gen_c]]="","o",IF(Data[[#This Row],[gen_e]]=Data[[#This Row],[gen_c]],"+",IF(ISNUMBER(SEARCH(Data[[#This Row],[gen_e]],Data[[#This Row],[gen_c]])),"/","-")))</f>
        <v>+</v>
      </c>
      <c r="J895" t="str">
        <f>IF(Data[[#This Row],[sp_c]]="","o",IF(Data[[#This Row],[sp_e]]=Data[[#This Row],[sp_c]],"+",IF(ISNUMBER(SEARCH(Data[[#This Row],[sp_e]],Data[[#This Row],[sp_c]])),"/","-")))</f>
        <v>+</v>
      </c>
      <c r="K8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96" spans="1:11" x14ac:dyDescent="0.25">
      <c r="A896">
        <v>16</v>
      </c>
      <c r="B896">
        <v>4</v>
      </c>
      <c r="C896">
        <v>10</v>
      </c>
      <c r="D896">
        <f>Data[[#This Row],[run]]+100*Data[[#This Row],[k]]</f>
        <v>1004</v>
      </c>
      <c r="E896" t="s">
        <v>0</v>
      </c>
      <c r="F896" t="s">
        <v>2</v>
      </c>
      <c r="G896" t="s">
        <v>0</v>
      </c>
      <c r="H896" t="s">
        <v>2</v>
      </c>
      <c r="I896" t="str">
        <f>IF(Data[[#This Row],[gen_c]]="","o",IF(Data[[#This Row],[gen_e]]=Data[[#This Row],[gen_c]],"+",IF(ISNUMBER(SEARCH(Data[[#This Row],[gen_e]],Data[[#This Row],[gen_c]])),"/","-")))</f>
        <v>+</v>
      </c>
      <c r="J896" t="str">
        <f>IF(Data[[#This Row],[sp_c]]="","o",IF(Data[[#This Row],[sp_e]]=Data[[#This Row],[sp_c]],"+",IF(ISNUMBER(SEARCH(Data[[#This Row],[sp_e]],Data[[#This Row],[sp_c]])),"/","-")))</f>
        <v>+</v>
      </c>
      <c r="K8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97" spans="1:11" x14ac:dyDescent="0.25">
      <c r="A897" s="1">
        <v>18</v>
      </c>
      <c r="B897">
        <v>5</v>
      </c>
      <c r="C897">
        <v>10</v>
      </c>
      <c r="D897">
        <f>Data[[#This Row],[run]]+100*Data[[#This Row],[k]]</f>
        <v>1005</v>
      </c>
      <c r="E897" t="s">
        <v>0</v>
      </c>
      <c r="F897" t="s">
        <v>2</v>
      </c>
      <c r="G897" t="s">
        <v>0</v>
      </c>
      <c r="H897" t="s">
        <v>2</v>
      </c>
      <c r="I897" t="str">
        <f>IF(Data[[#This Row],[gen_c]]="","o",IF(Data[[#This Row],[gen_e]]=Data[[#This Row],[gen_c]],"+",IF(ISNUMBER(SEARCH(Data[[#This Row],[gen_e]],Data[[#This Row],[gen_c]])),"/","-")))</f>
        <v>+</v>
      </c>
      <c r="J897" t="str">
        <f>IF(Data[[#This Row],[sp_c]]="","o",IF(Data[[#This Row],[sp_e]]=Data[[#This Row],[sp_c]],"+",IF(ISNUMBER(SEARCH(Data[[#This Row],[sp_e]],Data[[#This Row],[sp_c]])),"/","-")))</f>
        <v>+</v>
      </c>
      <c r="K8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98" spans="1:11" x14ac:dyDescent="0.25">
      <c r="A898">
        <v>25</v>
      </c>
      <c r="B898">
        <v>8</v>
      </c>
      <c r="C898">
        <v>10</v>
      </c>
      <c r="D898">
        <f>Data[[#This Row],[run]]+100*Data[[#This Row],[k]]</f>
        <v>1008</v>
      </c>
      <c r="E898" t="s">
        <v>0</v>
      </c>
      <c r="F898" t="s">
        <v>2</v>
      </c>
      <c r="G898" t="s">
        <v>0</v>
      </c>
      <c r="H898" t="s">
        <v>2</v>
      </c>
      <c r="I898" t="str">
        <f>IF(Data[[#This Row],[gen_c]]="","o",IF(Data[[#This Row],[gen_e]]=Data[[#This Row],[gen_c]],"+",IF(ISNUMBER(SEARCH(Data[[#This Row],[gen_e]],Data[[#This Row],[gen_c]])),"/","-")))</f>
        <v>+</v>
      </c>
      <c r="J898" t="str">
        <f>IF(Data[[#This Row],[sp_c]]="","o",IF(Data[[#This Row],[sp_e]]=Data[[#This Row],[sp_c]],"+",IF(ISNUMBER(SEARCH(Data[[#This Row],[sp_e]],Data[[#This Row],[sp_c]])),"/","-")))</f>
        <v>+</v>
      </c>
      <c r="K8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899" spans="1:11" x14ac:dyDescent="0.25">
      <c r="A899">
        <v>26</v>
      </c>
      <c r="B899">
        <v>9</v>
      </c>
      <c r="C899">
        <v>10</v>
      </c>
      <c r="D899">
        <f>Data[[#This Row],[run]]+100*Data[[#This Row],[k]]</f>
        <v>1009</v>
      </c>
      <c r="E899" t="s">
        <v>0</v>
      </c>
      <c r="F899" t="s">
        <v>2</v>
      </c>
      <c r="G899" t="s">
        <v>0</v>
      </c>
      <c r="H899" t="s">
        <v>2</v>
      </c>
      <c r="I899" t="str">
        <f>IF(Data[[#This Row],[gen_c]]="","o",IF(Data[[#This Row],[gen_e]]=Data[[#This Row],[gen_c]],"+",IF(ISNUMBER(SEARCH(Data[[#This Row],[gen_e]],Data[[#This Row],[gen_c]])),"/","-")))</f>
        <v>+</v>
      </c>
      <c r="J899" t="str">
        <f>IF(Data[[#This Row],[sp_c]]="","o",IF(Data[[#This Row],[sp_e]]=Data[[#This Row],[sp_c]],"+",IF(ISNUMBER(SEARCH(Data[[#This Row],[sp_e]],Data[[#This Row],[sp_c]])),"/","-")))</f>
        <v>+</v>
      </c>
      <c r="K8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00" spans="1:11" x14ac:dyDescent="0.25">
      <c r="A900">
        <v>22</v>
      </c>
      <c r="B900">
        <v>7</v>
      </c>
      <c r="C900">
        <v>10</v>
      </c>
      <c r="D900">
        <f>Data[[#This Row],[run]]+100*Data[[#This Row],[k]]</f>
        <v>1007</v>
      </c>
      <c r="E900" t="s">
        <v>0</v>
      </c>
      <c r="F900" t="s">
        <v>2</v>
      </c>
      <c r="G900" t="s">
        <v>13</v>
      </c>
      <c r="H900" t="s">
        <v>2</v>
      </c>
      <c r="I900" t="str">
        <f>IF(Data[[#This Row],[gen_c]]="","o",IF(Data[[#This Row],[gen_e]]=Data[[#This Row],[gen_c]],"+",IF(ISNUMBER(SEARCH(Data[[#This Row],[gen_e]],Data[[#This Row],[gen_c]])),"/","-")))</f>
        <v>-</v>
      </c>
      <c r="J900" t="str">
        <f>IF(Data[[#This Row],[sp_c]]="","o",IF(Data[[#This Row],[sp_e]]=Data[[#This Row],[sp_c]],"+",IF(ISNUMBER(SEARCH(Data[[#This Row],[sp_e]],Data[[#This Row],[sp_c]])),"/","-")))</f>
        <v>+</v>
      </c>
      <c r="K9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901" spans="1:11" x14ac:dyDescent="0.25">
      <c r="A901">
        <v>8</v>
      </c>
      <c r="B901">
        <v>0</v>
      </c>
      <c r="C901">
        <v>10</v>
      </c>
      <c r="D901">
        <f>Data[[#This Row],[run]]+100*Data[[#This Row],[k]]</f>
        <v>1000</v>
      </c>
      <c r="E901" t="s">
        <v>0</v>
      </c>
      <c r="F901" t="s">
        <v>2</v>
      </c>
      <c r="H901" t="s">
        <v>2</v>
      </c>
      <c r="I901" t="str">
        <f>IF(Data[[#This Row],[gen_c]]="","o",IF(Data[[#This Row],[gen_e]]=Data[[#This Row],[gen_c]],"+",IF(ISNUMBER(SEARCH(Data[[#This Row],[gen_e]],Data[[#This Row],[gen_c]])),"/","-")))</f>
        <v>o</v>
      </c>
      <c r="J901" t="str">
        <f>IF(Data[[#This Row],[sp_c]]="","o",IF(Data[[#This Row],[sp_e]]=Data[[#This Row],[sp_c]],"+",IF(ISNUMBER(SEARCH(Data[[#This Row],[sp_e]],Data[[#This Row],[sp_c]])),"/","-")))</f>
        <v>+</v>
      </c>
      <c r="K9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02" spans="1:11" x14ac:dyDescent="0.25">
      <c r="A902">
        <v>9</v>
      </c>
      <c r="B902">
        <v>1</v>
      </c>
      <c r="C902">
        <v>10</v>
      </c>
      <c r="D902">
        <f>Data[[#This Row],[run]]+100*Data[[#This Row],[k]]</f>
        <v>1001</v>
      </c>
      <c r="E902" t="s">
        <v>0</v>
      </c>
      <c r="F902" t="s">
        <v>2</v>
      </c>
      <c r="H902" t="s">
        <v>2</v>
      </c>
      <c r="I902" t="str">
        <f>IF(Data[[#This Row],[gen_c]]="","o",IF(Data[[#This Row],[gen_e]]=Data[[#This Row],[gen_c]],"+",IF(ISNUMBER(SEARCH(Data[[#This Row],[gen_e]],Data[[#This Row],[gen_c]])),"/","-")))</f>
        <v>o</v>
      </c>
      <c r="J902" t="str">
        <f>IF(Data[[#This Row],[sp_c]]="","o",IF(Data[[#This Row],[sp_e]]=Data[[#This Row],[sp_c]],"+",IF(ISNUMBER(SEARCH(Data[[#This Row],[sp_e]],Data[[#This Row],[sp_c]])),"/","-")))</f>
        <v>+</v>
      </c>
      <c r="K9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03" spans="1:11" x14ac:dyDescent="0.25">
      <c r="A903">
        <v>10</v>
      </c>
      <c r="B903">
        <v>1</v>
      </c>
      <c r="C903">
        <v>10</v>
      </c>
      <c r="D903">
        <f>Data[[#This Row],[run]]+100*Data[[#This Row],[k]]</f>
        <v>1001</v>
      </c>
      <c r="E903" t="s">
        <v>0</v>
      </c>
      <c r="F903" t="s">
        <v>2</v>
      </c>
      <c r="H903" t="s">
        <v>2</v>
      </c>
      <c r="I903" t="str">
        <f>IF(Data[[#This Row],[gen_c]]="","o",IF(Data[[#This Row],[gen_e]]=Data[[#This Row],[gen_c]],"+",IF(ISNUMBER(SEARCH(Data[[#This Row],[gen_e]],Data[[#This Row],[gen_c]])),"/","-")))</f>
        <v>o</v>
      </c>
      <c r="J903" t="str">
        <f>IF(Data[[#This Row],[sp_c]]="","o",IF(Data[[#This Row],[sp_e]]=Data[[#This Row],[sp_c]],"+",IF(ISNUMBER(SEARCH(Data[[#This Row],[sp_e]],Data[[#This Row],[sp_c]])),"/","-")))</f>
        <v>+</v>
      </c>
      <c r="K9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04" spans="1:11" x14ac:dyDescent="0.25">
      <c r="A904">
        <v>11</v>
      </c>
      <c r="B904">
        <v>1</v>
      </c>
      <c r="C904">
        <v>10</v>
      </c>
      <c r="D904">
        <f>Data[[#This Row],[run]]+100*Data[[#This Row],[k]]</f>
        <v>1001</v>
      </c>
      <c r="E904" t="s">
        <v>0</v>
      </c>
      <c r="F904" t="s">
        <v>2</v>
      </c>
      <c r="H904" t="s">
        <v>2</v>
      </c>
      <c r="I904" t="str">
        <f>IF(Data[[#This Row],[gen_c]]="","o",IF(Data[[#This Row],[gen_e]]=Data[[#This Row],[gen_c]],"+",IF(ISNUMBER(SEARCH(Data[[#This Row],[gen_e]],Data[[#This Row],[gen_c]])),"/","-")))</f>
        <v>o</v>
      </c>
      <c r="J904" t="str">
        <f>IF(Data[[#This Row],[sp_c]]="","o",IF(Data[[#This Row],[sp_e]]=Data[[#This Row],[sp_c]],"+",IF(ISNUMBER(SEARCH(Data[[#This Row],[sp_e]],Data[[#This Row],[sp_c]])),"/","-")))</f>
        <v>+</v>
      </c>
      <c r="K9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05" spans="1:11" x14ac:dyDescent="0.25">
      <c r="A905">
        <v>12</v>
      </c>
      <c r="B905">
        <v>2</v>
      </c>
      <c r="C905">
        <v>10</v>
      </c>
      <c r="D905">
        <f>Data[[#This Row],[run]]+100*Data[[#This Row],[k]]</f>
        <v>1002</v>
      </c>
      <c r="E905" t="s">
        <v>0</v>
      </c>
      <c r="F905" t="s">
        <v>2</v>
      </c>
      <c r="H905" t="s">
        <v>2</v>
      </c>
      <c r="I905" t="str">
        <f>IF(Data[[#This Row],[gen_c]]="","o",IF(Data[[#This Row],[gen_e]]=Data[[#This Row],[gen_c]],"+",IF(ISNUMBER(SEARCH(Data[[#This Row],[gen_e]],Data[[#This Row],[gen_c]])),"/","-")))</f>
        <v>o</v>
      </c>
      <c r="J905" t="str">
        <f>IF(Data[[#This Row],[sp_c]]="","o",IF(Data[[#This Row],[sp_e]]=Data[[#This Row],[sp_c]],"+",IF(ISNUMBER(SEARCH(Data[[#This Row],[sp_e]],Data[[#This Row],[sp_c]])),"/","-")))</f>
        <v>+</v>
      </c>
      <c r="K9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06" spans="1:11" x14ac:dyDescent="0.25">
      <c r="A906">
        <v>17</v>
      </c>
      <c r="B906">
        <v>4</v>
      </c>
      <c r="C906">
        <v>10</v>
      </c>
      <c r="D906">
        <f>Data[[#This Row],[run]]+100*Data[[#This Row],[k]]</f>
        <v>1004</v>
      </c>
      <c r="E906" t="s">
        <v>0</v>
      </c>
      <c r="F906" t="s">
        <v>2</v>
      </c>
      <c r="H906" t="s">
        <v>2</v>
      </c>
      <c r="I906" t="str">
        <f>IF(Data[[#This Row],[gen_c]]="","o",IF(Data[[#This Row],[gen_e]]=Data[[#This Row],[gen_c]],"+",IF(ISNUMBER(SEARCH(Data[[#This Row],[gen_e]],Data[[#This Row],[gen_c]])),"/","-")))</f>
        <v>o</v>
      </c>
      <c r="J906" t="str">
        <f>IF(Data[[#This Row],[sp_c]]="","o",IF(Data[[#This Row],[sp_e]]=Data[[#This Row],[sp_c]],"+",IF(ISNUMBER(SEARCH(Data[[#This Row],[sp_e]],Data[[#This Row],[sp_c]])),"/","-")))</f>
        <v>+</v>
      </c>
      <c r="K9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07" spans="1:11" x14ac:dyDescent="0.25">
      <c r="A907" s="1">
        <v>19</v>
      </c>
      <c r="B907">
        <v>5</v>
      </c>
      <c r="C907">
        <v>10</v>
      </c>
      <c r="D907">
        <f>Data[[#This Row],[run]]+100*Data[[#This Row],[k]]</f>
        <v>1005</v>
      </c>
      <c r="E907" t="s">
        <v>0</v>
      </c>
      <c r="F907" t="s">
        <v>2</v>
      </c>
      <c r="H907" t="s">
        <v>2</v>
      </c>
      <c r="I907" t="str">
        <f>IF(Data[[#This Row],[gen_c]]="","o",IF(Data[[#This Row],[gen_e]]=Data[[#This Row],[gen_c]],"+",IF(ISNUMBER(SEARCH(Data[[#This Row],[gen_e]],Data[[#This Row],[gen_c]])),"/","-")))</f>
        <v>o</v>
      </c>
      <c r="J907" t="str">
        <f>IF(Data[[#This Row],[sp_c]]="","o",IF(Data[[#This Row],[sp_e]]=Data[[#This Row],[sp_c]],"+",IF(ISNUMBER(SEARCH(Data[[#This Row],[sp_e]],Data[[#This Row],[sp_c]])),"/","-")))</f>
        <v>+</v>
      </c>
      <c r="K9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08" spans="1:11" x14ac:dyDescent="0.25">
      <c r="A908">
        <v>20</v>
      </c>
      <c r="B908">
        <v>6</v>
      </c>
      <c r="C908">
        <v>10</v>
      </c>
      <c r="D908">
        <f>Data[[#This Row],[run]]+100*Data[[#This Row],[k]]</f>
        <v>1006</v>
      </c>
      <c r="E908" t="s">
        <v>0</v>
      </c>
      <c r="F908" t="s">
        <v>2</v>
      </c>
      <c r="H908" t="s">
        <v>2</v>
      </c>
      <c r="I908" t="str">
        <f>IF(Data[[#This Row],[gen_c]]="","o",IF(Data[[#This Row],[gen_e]]=Data[[#This Row],[gen_c]],"+",IF(ISNUMBER(SEARCH(Data[[#This Row],[gen_e]],Data[[#This Row],[gen_c]])),"/","-")))</f>
        <v>o</v>
      </c>
      <c r="J908" t="str">
        <f>IF(Data[[#This Row],[sp_c]]="","o",IF(Data[[#This Row],[sp_e]]=Data[[#This Row],[sp_c]],"+",IF(ISNUMBER(SEARCH(Data[[#This Row],[sp_e]],Data[[#This Row],[sp_c]])),"/","-")))</f>
        <v>+</v>
      </c>
      <c r="K9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09" spans="1:11" x14ac:dyDescent="0.25">
      <c r="A909">
        <v>21</v>
      </c>
      <c r="B909">
        <v>6</v>
      </c>
      <c r="C909">
        <v>10</v>
      </c>
      <c r="D909">
        <f>Data[[#This Row],[run]]+100*Data[[#This Row],[k]]</f>
        <v>1006</v>
      </c>
      <c r="E909" t="s">
        <v>0</v>
      </c>
      <c r="F909" t="s">
        <v>2</v>
      </c>
      <c r="H909" t="s">
        <v>2</v>
      </c>
      <c r="I909" t="str">
        <f>IF(Data[[#This Row],[gen_c]]="","o",IF(Data[[#This Row],[gen_e]]=Data[[#This Row],[gen_c]],"+",IF(ISNUMBER(SEARCH(Data[[#This Row],[gen_e]],Data[[#This Row],[gen_c]])),"/","-")))</f>
        <v>o</v>
      </c>
      <c r="J909" t="str">
        <f>IF(Data[[#This Row],[sp_c]]="","o",IF(Data[[#This Row],[sp_e]]=Data[[#This Row],[sp_c]],"+",IF(ISNUMBER(SEARCH(Data[[#This Row],[sp_e]],Data[[#This Row],[sp_c]])),"/","-")))</f>
        <v>+</v>
      </c>
      <c r="K9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10" spans="1:11" x14ac:dyDescent="0.25">
      <c r="A910">
        <v>23</v>
      </c>
      <c r="B910">
        <v>7</v>
      </c>
      <c r="C910">
        <v>10</v>
      </c>
      <c r="D910">
        <f>Data[[#This Row],[run]]+100*Data[[#This Row],[k]]</f>
        <v>1007</v>
      </c>
      <c r="E910" t="s">
        <v>0</v>
      </c>
      <c r="F910" t="s">
        <v>2</v>
      </c>
      <c r="H910" t="s">
        <v>2</v>
      </c>
      <c r="I910" t="str">
        <f>IF(Data[[#This Row],[gen_c]]="","o",IF(Data[[#This Row],[gen_e]]=Data[[#This Row],[gen_c]],"+",IF(ISNUMBER(SEARCH(Data[[#This Row],[gen_e]],Data[[#This Row],[gen_c]])),"/","-")))</f>
        <v>o</v>
      </c>
      <c r="J910" t="str">
        <f>IF(Data[[#This Row],[sp_c]]="","o",IF(Data[[#This Row],[sp_e]]=Data[[#This Row],[sp_c]],"+",IF(ISNUMBER(SEARCH(Data[[#This Row],[sp_e]],Data[[#This Row],[sp_c]])),"/","-")))</f>
        <v>+</v>
      </c>
      <c r="K9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11" spans="1:11" x14ac:dyDescent="0.25">
      <c r="A911">
        <v>24</v>
      </c>
      <c r="B911">
        <v>8</v>
      </c>
      <c r="C911">
        <v>10</v>
      </c>
      <c r="D911">
        <f>Data[[#This Row],[run]]+100*Data[[#This Row],[k]]</f>
        <v>1008</v>
      </c>
      <c r="E911" t="s">
        <v>0</v>
      </c>
      <c r="F911" t="s">
        <v>2</v>
      </c>
      <c r="H911" t="s">
        <v>2</v>
      </c>
      <c r="I911" t="str">
        <f>IF(Data[[#This Row],[gen_c]]="","o",IF(Data[[#This Row],[gen_e]]=Data[[#This Row],[gen_c]],"+",IF(ISNUMBER(SEARCH(Data[[#This Row],[gen_e]],Data[[#This Row],[gen_c]])),"/","-")))</f>
        <v>o</v>
      </c>
      <c r="J911" t="str">
        <f>IF(Data[[#This Row],[sp_c]]="","o",IF(Data[[#This Row],[sp_e]]=Data[[#This Row],[sp_c]],"+",IF(ISNUMBER(SEARCH(Data[[#This Row],[sp_e]],Data[[#This Row],[sp_c]])),"/","-")))</f>
        <v>+</v>
      </c>
      <c r="K9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12" spans="1:11" x14ac:dyDescent="0.25">
      <c r="A912">
        <v>27</v>
      </c>
      <c r="B912">
        <v>9</v>
      </c>
      <c r="C912">
        <v>10</v>
      </c>
      <c r="D912">
        <f>Data[[#This Row],[run]]+100*Data[[#This Row],[k]]</f>
        <v>1009</v>
      </c>
      <c r="E912" t="s">
        <v>0</v>
      </c>
      <c r="F912" t="s">
        <v>2</v>
      </c>
      <c r="H912" t="s">
        <v>2</v>
      </c>
      <c r="I912" t="str">
        <f>IF(Data[[#This Row],[gen_c]]="","o",IF(Data[[#This Row],[gen_e]]=Data[[#This Row],[gen_c]],"+",IF(ISNUMBER(SEARCH(Data[[#This Row],[gen_e]],Data[[#This Row],[gen_c]])),"/","-")))</f>
        <v>o</v>
      </c>
      <c r="J912" t="str">
        <f>IF(Data[[#This Row],[sp_c]]="","o",IF(Data[[#This Row],[sp_e]]=Data[[#This Row],[sp_c]],"+",IF(ISNUMBER(SEARCH(Data[[#This Row],[sp_e]],Data[[#This Row],[sp_c]])),"/","-")))</f>
        <v>+</v>
      </c>
      <c r="K9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13" spans="1:11" x14ac:dyDescent="0.25">
      <c r="A913">
        <v>611</v>
      </c>
      <c r="B913">
        <v>0</v>
      </c>
      <c r="C913">
        <v>10</v>
      </c>
      <c r="D913">
        <f>Data[[#This Row],[run]]+100*Data[[#This Row],[k]]</f>
        <v>1000</v>
      </c>
      <c r="E913" t="s">
        <v>13</v>
      </c>
      <c r="F913" t="s">
        <v>36</v>
      </c>
      <c r="G913" t="s">
        <v>13</v>
      </c>
      <c r="H913" t="s">
        <v>36</v>
      </c>
      <c r="I913" t="str">
        <f>IF(Data[[#This Row],[gen_c]]="","o",IF(Data[[#This Row],[gen_e]]=Data[[#This Row],[gen_c]],"+",IF(ISNUMBER(SEARCH(Data[[#This Row],[gen_e]],Data[[#This Row],[gen_c]])),"/","-")))</f>
        <v>+</v>
      </c>
      <c r="J913" t="str">
        <f>IF(Data[[#This Row],[sp_c]]="","o",IF(Data[[#This Row],[sp_e]]=Data[[#This Row],[sp_c]],"+",IF(ISNUMBER(SEARCH(Data[[#This Row],[sp_e]],Data[[#This Row],[sp_c]])),"/","-")))</f>
        <v>+</v>
      </c>
      <c r="K9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14" spans="1:11" x14ac:dyDescent="0.25">
      <c r="A914">
        <v>609</v>
      </c>
      <c r="B914">
        <v>0</v>
      </c>
      <c r="C914">
        <v>10</v>
      </c>
      <c r="D914">
        <f>Data[[#This Row],[run]]+100*Data[[#This Row],[k]]</f>
        <v>1000</v>
      </c>
      <c r="E914" t="s">
        <v>13</v>
      </c>
      <c r="F914" t="s">
        <v>36</v>
      </c>
      <c r="G914" t="s">
        <v>13</v>
      </c>
      <c r="H914" t="s">
        <v>36</v>
      </c>
      <c r="I914" t="str">
        <f>IF(Data[[#This Row],[gen_c]]="","o",IF(Data[[#This Row],[gen_e]]=Data[[#This Row],[gen_c]],"+",IF(ISNUMBER(SEARCH(Data[[#This Row],[gen_e]],Data[[#This Row],[gen_c]])),"/","-")))</f>
        <v>+</v>
      </c>
      <c r="J914" t="str">
        <f>IF(Data[[#This Row],[sp_c]]="","o",IF(Data[[#This Row],[sp_e]]=Data[[#This Row],[sp_c]],"+",IF(ISNUMBER(SEARCH(Data[[#This Row],[sp_e]],Data[[#This Row],[sp_c]])),"/","-")))</f>
        <v>+</v>
      </c>
      <c r="K9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15" spans="1:11" x14ac:dyDescent="0.25">
      <c r="A915">
        <v>610</v>
      </c>
      <c r="B915">
        <v>0</v>
      </c>
      <c r="C915">
        <v>10</v>
      </c>
      <c r="D915">
        <f>Data[[#This Row],[run]]+100*Data[[#This Row],[k]]</f>
        <v>1000</v>
      </c>
      <c r="E915" t="s">
        <v>13</v>
      </c>
      <c r="F915" t="s">
        <v>36</v>
      </c>
      <c r="G915" t="s">
        <v>13</v>
      </c>
      <c r="H915" t="s">
        <v>36</v>
      </c>
      <c r="I915" t="str">
        <f>IF(Data[[#This Row],[gen_c]]="","o",IF(Data[[#This Row],[gen_e]]=Data[[#This Row],[gen_c]],"+",IF(ISNUMBER(SEARCH(Data[[#This Row],[gen_e]],Data[[#This Row],[gen_c]])),"/","-")))</f>
        <v>+</v>
      </c>
      <c r="J915" t="str">
        <f>IF(Data[[#This Row],[sp_c]]="","o",IF(Data[[#This Row],[sp_e]]=Data[[#This Row],[sp_c]],"+",IF(ISNUMBER(SEARCH(Data[[#This Row],[sp_e]],Data[[#This Row],[sp_c]])),"/","-")))</f>
        <v>+</v>
      </c>
      <c r="K9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16" spans="1:11" x14ac:dyDescent="0.25">
      <c r="A916">
        <v>613</v>
      </c>
      <c r="B916">
        <v>0</v>
      </c>
      <c r="C916">
        <v>10</v>
      </c>
      <c r="D916">
        <f>Data[[#This Row],[run]]+100*Data[[#This Row],[k]]</f>
        <v>1000</v>
      </c>
      <c r="E916" t="s">
        <v>13</v>
      </c>
      <c r="F916" t="s">
        <v>36</v>
      </c>
      <c r="G916" t="s">
        <v>13</v>
      </c>
      <c r="H916" t="s">
        <v>36</v>
      </c>
      <c r="I916" t="str">
        <f>IF(Data[[#This Row],[gen_c]]="","o",IF(Data[[#This Row],[gen_e]]=Data[[#This Row],[gen_c]],"+",IF(ISNUMBER(SEARCH(Data[[#This Row],[gen_e]],Data[[#This Row],[gen_c]])),"/","-")))</f>
        <v>+</v>
      </c>
      <c r="J916" t="str">
        <f>IF(Data[[#This Row],[sp_c]]="","o",IF(Data[[#This Row],[sp_e]]=Data[[#This Row],[sp_c]],"+",IF(ISNUMBER(SEARCH(Data[[#This Row],[sp_e]],Data[[#This Row],[sp_c]])),"/","-")))</f>
        <v>+</v>
      </c>
      <c r="K9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17" spans="1:11" x14ac:dyDescent="0.25">
      <c r="A917">
        <v>614</v>
      </c>
      <c r="B917">
        <v>1</v>
      </c>
      <c r="C917">
        <v>10</v>
      </c>
      <c r="D917">
        <f>Data[[#This Row],[run]]+100*Data[[#This Row],[k]]</f>
        <v>1001</v>
      </c>
      <c r="E917" t="s">
        <v>13</v>
      </c>
      <c r="F917" t="s">
        <v>36</v>
      </c>
      <c r="G917" t="s">
        <v>13</v>
      </c>
      <c r="H917" t="s">
        <v>36</v>
      </c>
      <c r="I917" t="str">
        <f>IF(Data[[#This Row],[gen_c]]="","o",IF(Data[[#This Row],[gen_e]]=Data[[#This Row],[gen_c]],"+",IF(ISNUMBER(SEARCH(Data[[#This Row],[gen_e]],Data[[#This Row],[gen_c]])),"/","-")))</f>
        <v>+</v>
      </c>
      <c r="J917" t="str">
        <f>IF(Data[[#This Row],[sp_c]]="","o",IF(Data[[#This Row],[sp_e]]=Data[[#This Row],[sp_c]],"+",IF(ISNUMBER(SEARCH(Data[[#This Row],[sp_e]],Data[[#This Row],[sp_c]])),"/","-")))</f>
        <v>+</v>
      </c>
      <c r="K9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18" spans="1:11" x14ac:dyDescent="0.25">
      <c r="A918">
        <v>615</v>
      </c>
      <c r="B918">
        <v>1</v>
      </c>
      <c r="C918">
        <v>10</v>
      </c>
      <c r="D918">
        <f>Data[[#This Row],[run]]+100*Data[[#This Row],[k]]</f>
        <v>1001</v>
      </c>
      <c r="E918" t="s">
        <v>13</v>
      </c>
      <c r="F918" t="s">
        <v>36</v>
      </c>
      <c r="G918" t="s">
        <v>13</v>
      </c>
      <c r="H918" t="s">
        <v>36</v>
      </c>
      <c r="I918" t="str">
        <f>IF(Data[[#This Row],[gen_c]]="","o",IF(Data[[#This Row],[gen_e]]=Data[[#This Row],[gen_c]],"+",IF(ISNUMBER(SEARCH(Data[[#This Row],[gen_e]],Data[[#This Row],[gen_c]])),"/","-")))</f>
        <v>+</v>
      </c>
      <c r="J918" t="str">
        <f>IF(Data[[#This Row],[sp_c]]="","o",IF(Data[[#This Row],[sp_e]]=Data[[#This Row],[sp_c]],"+",IF(ISNUMBER(SEARCH(Data[[#This Row],[sp_e]],Data[[#This Row],[sp_c]])),"/","-")))</f>
        <v>+</v>
      </c>
      <c r="K9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19" spans="1:11" x14ac:dyDescent="0.25">
      <c r="A919">
        <v>616</v>
      </c>
      <c r="B919">
        <v>1</v>
      </c>
      <c r="C919">
        <v>10</v>
      </c>
      <c r="D919">
        <f>Data[[#This Row],[run]]+100*Data[[#This Row],[k]]</f>
        <v>1001</v>
      </c>
      <c r="E919" t="s">
        <v>13</v>
      </c>
      <c r="F919" t="s">
        <v>36</v>
      </c>
      <c r="G919" t="s">
        <v>13</v>
      </c>
      <c r="H919" t="s">
        <v>36</v>
      </c>
      <c r="I919" t="str">
        <f>IF(Data[[#This Row],[gen_c]]="","o",IF(Data[[#This Row],[gen_e]]=Data[[#This Row],[gen_c]],"+",IF(ISNUMBER(SEARCH(Data[[#This Row],[gen_e]],Data[[#This Row],[gen_c]])),"/","-")))</f>
        <v>+</v>
      </c>
      <c r="J919" t="str">
        <f>IF(Data[[#This Row],[sp_c]]="","o",IF(Data[[#This Row],[sp_e]]=Data[[#This Row],[sp_c]],"+",IF(ISNUMBER(SEARCH(Data[[#This Row],[sp_e]],Data[[#This Row],[sp_c]])),"/","-")))</f>
        <v>+</v>
      </c>
      <c r="K9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0" spans="1:11" x14ac:dyDescent="0.25">
      <c r="A920">
        <v>617</v>
      </c>
      <c r="B920">
        <v>1</v>
      </c>
      <c r="C920">
        <v>10</v>
      </c>
      <c r="D920">
        <f>Data[[#This Row],[run]]+100*Data[[#This Row],[k]]</f>
        <v>1001</v>
      </c>
      <c r="E920" t="s">
        <v>13</v>
      </c>
      <c r="F920" t="s">
        <v>36</v>
      </c>
      <c r="G920" t="s">
        <v>13</v>
      </c>
      <c r="H920" t="s">
        <v>36</v>
      </c>
      <c r="I920" t="str">
        <f>IF(Data[[#This Row],[gen_c]]="","o",IF(Data[[#This Row],[gen_e]]=Data[[#This Row],[gen_c]],"+",IF(ISNUMBER(SEARCH(Data[[#This Row],[gen_e]],Data[[#This Row],[gen_c]])),"/","-")))</f>
        <v>+</v>
      </c>
      <c r="J920" t="str">
        <f>IF(Data[[#This Row],[sp_c]]="","o",IF(Data[[#This Row],[sp_e]]=Data[[#This Row],[sp_c]],"+",IF(ISNUMBER(SEARCH(Data[[#This Row],[sp_e]],Data[[#This Row],[sp_c]])),"/","-")))</f>
        <v>+</v>
      </c>
      <c r="K9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1" spans="1:11" x14ac:dyDescent="0.25">
      <c r="A921">
        <v>618</v>
      </c>
      <c r="B921">
        <v>1</v>
      </c>
      <c r="C921">
        <v>10</v>
      </c>
      <c r="D921">
        <f>Data[[#This Row],[run]]+100*Data[[#This Row],[k]]</f>
        <v>1001</v>
      </c>
      <c r="E921" t="s">
        <v>13</v>
      </c>
      <c r="F921" t="s">
        <v>36</v>
      </c>
      <c r="G921" t="s">
        <v>13</v>
      </c>
      <c r="H921" t="s">
        <v>36</v>
      </c>
      <c r="I921" t="str">
        <f>IF(Data[[#This Row],[gen_c]]="","o",IF(Data[[#This Row],[gen_e]]=Data[[#This Row],[gen_c]],"+",IF(ISNUMBER(SEARCH(Data[[#This Row],[gen_e]],Data[[#This Row],[gen_c]])),"/","-")))</f>
        <v>+</v>
      </c>
      <c r="J921" t="str">
        <f>IF(Data[[#This Row],[sp_c]]="","o",IF(Data[[#This Row],[sp_e]]=Data[[#This Row],[sp_c]],"+",IF(ISNUMBER(SEARCH(Data[[#This Row],[sp_e]],Data[[#This Row],[sp_c]])),"/","-")))</f>
        <v>+</v>
      </c>
      <c r="K9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2" spans="1:11" x14ac:dyDescent="0.25">
      <c r="A922">
        <v>620</v>
      </c>
      <c r="B922">
        <v>2</v>
      </c>
      <c r="C922">
        <v>10</v>
      </c>
      <c r="D922">
        <f>Data[[#This Row],[run]]+100*Data[[#This Row],[k]]</f>
        <v>1002</v>
      </c>
      <c r="E922" t="s">
        <v>13</v>
      </c>
      <c r="F922" t="s">
        <v>36</v>
      </c>
      <c r="G922" t="s">
        <v>13</v>
      </c>
      <c r="H922" t="s">
        <v>36</v>
      </c>
      <c r="I922" t="str">
        <f>IF(Data[[#This Row],[gen_c]]="","o",IF(Data[[#This Row],[gen_e]]=Data[[#This Row],[gen_c]],"+",IF(ISNUMBER(SEARCH(Data[[#This Row],[gen_e]],Data[[#This Row],[gen_c]])),"/","-")))</f>
        <v>+</v>
      </c>
      <c r="J922" t="str">
        <f>IF(Data[[#This Row],[sp_c]]="","o",IF(Data[[#This Row],[sp_e]]=Data[[#This Row],[sp_c]],"+",IF(ISNUMBER(SEARCH(Data[[#This Row],[sp_e]],Data[[#This Row],[sp_c]])),"/","-")))</f>
        <v>+</v>
      </c>
      <c r="K9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3" spans="1:11" x14ac:dyDescent="0.25">
      <c r="A923">
        <v>621</v>
      </c>
      <c r="B923">
        <v>2</v>
      </c>
      <c r="C923">
        <v>10</v>
      </c>
      <c r="D923">
        <f>Data[[#This Row],[run]]+100*Data[[#This Row],[k]]</f>
        <v>1002</v>
      </c>
      <c r="E923" t="s">
        <v>13</v>
      </c>
      <c r="F923" t="s">
        <v>36</v>
      </c>
      <c r="G923" t="s">
        <v>13</v>
      </c>
      <c r="H923" t="s">
        <v>36</v>
      </c>
      <c r="I923" t="str">
        <f>IF(Data[[#This Row],[gen_c]]="","o",IF(Data[[#This Row],[gen_e]]=Data[[#This Row],[gen_c]],"+",IF(ISNUMBER(SEARCH(Data[[#This Row],[gen_e]],Data[[#This Row],[gen_c]])),"/","-")))</f>
        <v>+</v>
      </c>
      <c r="J923" t="str">
        <f>IF(Data[[#This Row],[sp_c]]="","o",IF(Data[[#This Row],[sp_e]]=Data[[#This Row],[sp_c]],"+",IF(ISNUMBER(SEARCH(Data[[#This Row],[sp_e]],Data[[#This Row],[sp_c]])),"/","-")))</f>
        <v>+</v>
      </c>
      <c r="K9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4" spans="1:11" x14ac:dyDescent="0.25">
      <c r="A924">
        <v>622</v>
      </c>
      <c r="B924">
        <v>2</v>
      </c>
      <c r="C924">
        <v>10</v>
      </c>
      <c r="D924">
        <f>Data[[#This Row],[run]]+100*Data[[#This Row],[k]]</f>
        <v>1002</v>
      </c>
      <c r="E924" t="s">
        <v>13</v>
      </c>
      <c r="F924" t="s">
        <v>36</v>
      </c>
      <c r="G924" t="s">
        <v>13</v>
      </c>
      <c r="H924" t="s">
        <v>36</v>
      </c>
      <c r="I924" t="str">
        <f>IF(Data[[#This Row],[gen_c]]="","o",IF(Data[[#This Row],[gen_e]]=Data[[#This Row],[gen_c]],"+",IF(ISNUMBER(SEARCH(Data[[#This Row],[gen_e]],Data[[#This Row],[gen_c]])),"/","-")))</f>
        <v>+</v>
      </c>
      <c r="J924" t="str">
        <f>IF(Data[[#This Row],[sp_c]]="","o",IF(Data[[#This Row],[sp_e]]=Data[[#This Row],[sp_c]],"+",IF(ISNUMBER(SEARCH(Data[[#This Row],[sp_e]],Data[[#This Row],[sp_c]])),"/","-")))</f>
        <v>+</v>
      </c>
      <c r="K9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5" spans="1:11" x14ac:dyDescent="0.25">
      <c r="A925">
        <v>623</v>
      </c>
      <c r="B925">
        <v>2</v>
      </c>
      <c r="C925">
        <v>10</v>
      </c>
      <c r="D925">
        <f>Data[[#This Row],[run]]+100*Data[[#This Row],[k]]</f>
        <v>1002</v>
      </c>
      <c r="E925" t="s">
        <v>13</v>
      </c>
      <c r="F925" t="s">
        <v>36</v>
      </c>
      <c r="G925" t="s">
        <v>13</v>
      </c>
      <c r="H925" t="s">
        <v>36</v>
      </c>
      <c r="I925" t="str">
        <f>IF(Data[[#This Row],[gen_c]]="","o",IF(Data[[#This Row],[gen_e]]=Data[[#This Row],[gen_c]],"+",IF(ISNUMBER(SEARCH(Data[[#This Row],[gen_e]],Data[[#This Row],[gen_c]])),"/","-")))</f>
        <v>+</v>
      </c>
      <c r="J925" t="str">
        <f>IF(Data[[#This Row],[sp_c]]="","o",IF(Data[[#This Row],[sp_e]]=Data[[#This Row],[sp_c]],"+",IF(ISNUMBER(SEARCH(Data[[#This Row],[sp_e]],Data[[#This Row],[sp_c]])),"/","-")))</f>
        <v>+</v>
      </c>
      <c r="K9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6" spans="1:11" x14ac:dyDescent="0.25">
      <c r="A926">
        <v>624</v>
      </c>
      <c r="B926">
        <v>3</v>
      </c>
      <c r="C926">
        <v>10</v>
      </c>
      <c r="D926">
        <f>Data[[#This Row],[run]]+100*Data[[#This Row],[k]]</f>
        <v>1003</v>
      </c>
      <c r="E926" t="s">
        <v>13</v>
      </c>
      <c r="F926" t="s">
        <v>36</v>
      </c>
      <c r="G926" t="s">
        <v>13</v>
      </c>
      <c r="H926" t="s">
        <v>36</v>
      </c>
      <c r="I926" t="str">
        <f>IF(Data[[#This Row],[gen_c]]="","o",IF(Data[[#This Row],[gen_e]]=Data[[#This Row],[gen_c]],"+",IF(ISNUMBER(SEARCH(Data[[#This Row],[gen_e]],Data[[#This Row],[gen_c]])),"/","-")))</f>
        <v>+</v>
      </c>
      <c r="J926" t="str">
        <f>IF(Data[[#This Row],[sp_c]]="","o",IF(Data[[#This Row],[sp_e]]=Data[[#This Row],[sp_c]],"+",IF(ISNUMBER(SEARCH(Data[[#This Row],[sp_e]],Data[[#This Row],[sp_c]])),"/","-")))</f>
        <v>+</v>
      </c>
      <c r="K9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7" spans="1:11" x14ac:dyDescent="0.25">
      <c r="A927">
        <v>625</v>
      </c>
      <c r="B927">
        <v>3</v>
      </c>
      <c r="C927">
        <v>10</v>
      </c>
      <c r="D927">
        <f>Data[[#This Row],[run]]+100*Data[[#This Row],[k]]</f>
        <v>1003</v>
      </c>
      <c r="E927" t="s">
        <v>13</v>
      </c>
      <c r="F927" t="s">
        <v>36</v>
      </c>
      <c r="G927" t="s">
        <v>13</v>
      </c>
      <c r="H927" t="s">
        <v>36</v>
      </c>
      <c r="I927" t="str">
        <f>IF(Data[[#This Row],[gen_c]]="","o",IF(Data[[#This Row],[gen_e]]=Data[[#This Row],[gen_c]],"+",IF(ISNUMBER(SEARCH(Data[[#This Row],[gen_e]],Data[[#This Row],[gen_c]])),"/","-")))</f>
        <v>+</v>
      </c>
      <c r="J927" t="str">
        <f>IF(Data[[#This Row],[sp_c]]="","o",IF(Data[[#This Row],[sp_e]]=Data[[#This Row],[sp_c]],"+",IF(ISNUMBER(SEARCH(Data[[#This Row],[sp_e]],Data[[#This Row],[sp_c]])),"/","-")))</f>
        <v>+</v>
      </c>
      <c r="K9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8" spans="1:11" x14ac:dyDescent="0.25">
      <c r="A928">
        <v>626</v>
      </c>
      <c r="B928">
        <v>3</v>
      </c>
      <c r="C928">
        <v>10</v>
      </c>
      <c r="D928">
        <f>Data[[#This Row],[run]]+100*Data[[#This Row],[k]]</f>
        <v>1003</v>
      </c>
      <c r="E928" t="s">
        <v>13</v>
      </c>
      <c r="F928" t="s">
        <v>36</v>
      </c>
      <c r="G928" t="s">
        <v>13</v>
      </c>
      <c r="H928" t="s">
        <v>36</v>
      </c>
      <c r="I928" t="str">
        <f>IF(Data[[#This Row],[gen_c]]="","o",IF(Data[[#This Row],[gen_e]]=Data[[#This Row],[gen_c]],"+",IF(ISNUMBER(SEARCH(Data[[#This Row],[gen_e]],Data[[#This Row],[gen_c]])),"/","-")))</f>
        <v>+</v>
      </c>
      <c r="J928" t="str">
        <f>IF(Data[[#This Row],[sp_c]]="","o",IF(Data[[#This Row],[sp_e]]=Data[[#This Row],[sp_c]],"+",IF(ISNUMBER(SEARCH(Data[[#This Row],[sp_e]],Data[[#This Row],[sp_c]])),"/","-")))</f>
        <v>+</v>
      </c>
      <c r="K9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29" spans="1:11" x14ac:dyDescent="0.25">
      <c r="A929">
        <v>628</v>
      </c>
      <c r="B929">
        <v>3</v>
      </c>
      <c r="C929">
        <v>10</v>
      </c>
      <c r="D929">
        <f>Data[[#This Row],[run]]+100*Data[[#This Row],[k]]</f>
        <v>1003</v>
      </c>
      <c r="E929" t="s">
        <v>13</v>
      </c>
      <c r="F929" t="s">
        <v>36</v>
      </c>
      <c r="G929" t="s">
        <v>13</v>
      </c>
      <c r="H929" t="s">
        <v>36</v>
      </c>
      <c r="I929" t="str">
        <f>IF(Data[[#This Row],[gen_c]]="","o",IF(Data[[#This Row],[gen_e]]=Data[[#This Row],[gen_c]],"+",IF(ISNUMBER(SEARCH(Data[[#This Row],[gen_e]],Data[[#This Row],[gen_c]])),"/","-")))</f>
        <v>+</v>
      </c>
      <c r="J929" t="str">
        <f>IF(Data[[#This Row],[sp_c]]="","o",IF(Data[[#This Row],[sp_e]]=Data[[#This Row],[sp_c]],"+",IF(ISNUMBER(SEARCH(Data[[#This Row],[sp_e]],Data[[#This Row],[sp_c]])),"/","-")))</f>
        <v>+</v>
      </c>
      <c r="K9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0" spans="1:11" x14ac:dyDescent="0.25">
      <c r="A930">
        <v>629</v>
      </c>
      <c r="B930">
        <v>4</v>
      </c>
      <c r="C930">
        <v>10</v>
      </c>
      <c r="D930">
        <f>Data[[#This Row],[run]]+100*Data[[#This Row],[k]]</f>
        <v>1004</v>
      </c>
      <c r="E930" t="s">
        <v>13</v>
      </c>
      <c r="F930" t="s">
        <v>36</v>
      </c>
      <c r="G930" t="s">
        <v>13</v>
      </c>
      <c r="H930" t="s">
        <v>36</v>
      </c>
      <c r="I930" t="str">
        <f>IF(Data[[#This Row],[gen_c]]="","o",IF(Data[[#This Row],[gen_e]]=Data[[#This Row],[gen_c]],"+",IF(ISNUMBER(SEARCH(Data[[#This Row],[gen_e]],Data[[#This Row],[gen_c]])),"/","-")))</f>
        <v>+</v>
      </c>
      <c r="J930" t="str">
        <f>IF(Data[[#This Row],[sp_c]]="","o",IF(Data[[#This Row],[sp_e]]=Data[[#This Row],[sp_c]],"+",IF(ISNUMBER(SEARCH(Data[[#This Row],[sp_e]],Data[[#This Row],[sp_c]])),"/","-")))</f>
        <v>+</v>
      </c>
      <c r="K9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1" spans="1:11" x14ac:dyDescent="0.25">
      <c r="A931">
        <v>630</v>
      </c>
      <c r="B931">
        <v>4</v>
      </c>
      <c r="C931">
        <v>10</v>
      </c>
      <c r="D931">
        <f>Data[[#This Row],[run]]+100*Data[[#This Row],[k]]</f>
        <v>1004</v>
      </c>
      <c r="E931" t="s">
        <v>13</v>
      </c>
      <c r="F931" t="s">
        <v>36</v>
      </c>
      <c r="G931" t="s">
        <v>13</v>
      </c>
      <c r="H931" t="s">
        <v>36</v>
      </c>
      <c r="I931" t="str">
        <f>IF(Data[[#This Row],[gen_c]]="","o",IF(Data[[#This Row],[gen_e]]=Data[[#This Row],[gen_c]],"+",IF(ISNUMBER(SEARCH(Data[[#This Row],[gen_e]],Data[[#This Row],[gen_c]])),"/","-")))</f>
        <v>+</v>
      </c>
      <c r="J931" t="str">
        <f>IF(Data[[#This Row],[sp_c]]="","o",IF(Data[[#This Row],[sp_e]]=Data[[#This Row],[sp_c]],"+",IF(ISNUMBER(SEARCH(Data[[#This Row],[sp_e]],Data[[#This Row],[sp_c]])),"/","-")))</f>
        <v>+</v>
      </c>
      <c r="K9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2" spans="1:11" x14ac:dyDescent="0.25">
      <c r="A932">
        <v>632</v>
      </c>
      <c r="B932">
        <v>4</v>
      </c>
      <c r="C932">
        <v>10</v>
      </c>
      <c r="D932">
        <f>Data[[#This Row],[run]]+100*Data[[#This Row],[k]]</f>
        <v>1004</v>
      </c>
      <c r="E932" t="s">
        <v>13</v>
      </c>
      <c r="F932" t="s">
        <v>36</v>
      </c>
      <c r="G932" t="s">
        <v>13</v>
      </c>
      <c r="H932" t="s">
        <v>36</v>
      </c>
      <c r="I932" t="str">
        <f>IF(Data[[#This Row],[gen_c]]="","o",IF(Data[[#This Row],[gen_e]]=Data[[#This Row],[gen_c]],"+",IF(ISNUMBER(SEARCH(Data[[#This Row],[gen_e]],Data[[#This Row],[gen_c]])),"/","-")))</f>
        <v>+</v>
      </c>
      <c r="J932" t="str">
        <f>IF(Data[[#This Row],[sp_c]]="","o",IF(Data[[#This Row],[sp_e]]=Data[[#This Row],[sp_c]],"+",IF(ISNUMBER(SEARCH(Data[[#This Row],[sp_e]],Data[[#This Row],[sp_c]])),"/","-")))</f>
        <v>+</v>
      </c>
      <c r="K9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3" spans="1:11" x14ac:dyDescent="0.25">
      <c r="A933">
        <v>633</v>
      </c>
      <c r="B933">
        <v>4</v>
      </c>
      <c r="C933">
        <v>10</v>
      </c>
      <c r="D933">
        <f>Data[[#This Row],[run]]+100*Data[[#This Row],[k]]</f>
        <v>1004</v>
      </c>
      <c r="E933" t="s">
        <v>13</v>
      </c>
      <c r="F933" t="s">
        <v>36</v>
      </c>
      <c r="G933" t="s">
        <v>13</v>
      </c>
      <c r="H933" t="s">
        <v>36</v>
      </c>
      <c r="I933" t="str">
        <f>IF(Data[[#This Row],[gen_c]]="","o",IF(Data[[#This Row],[gen_e]]=Data[[#This Row],[gen_c]],"+",IF(ISNUMBER(SEARCH(Data[[#This Row],[gen_e]],Data[[#This Row],[gen_c]])),"/","-")))</f>
        <v>+</v>
      </c>
      <c r="J933" t="str">
        <f>IF(Data[[#This Row],[sp_c]]="","o",IF(Data[[#This Row],[sp_e]]=Data[[#This Row],[sp_c]],"+",IF(ISNUMBER(SEARCH(Data[[#This Row],[sp_e]],Data[[#This Row],[sp_c]])),"/","-")))</f>
        <v>+</v>
      </c>
      <c r="K9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4" spans="1:11" x14ac:dyDescent="0.25">
      <c r="A934" s="1">
        <v>634</v>
      </c>
      <c r="B934">
        <v>5</v>
      </c>
      <c r="C934">
        <v>10</v>
      </c>
      <c r="D934">
        <f>Data[[#This Row],[run]]+100*Data[[#This Row],[k]]</f>
        <v>1005</v>
      </c>
      <c r="E934" t="s">
        <v>13</v>
      </c>
      <c r="F934" t="s">
        <v>36</v>
      </c>
      <c r="G934" t="s">
        <v>13</v>
      </c>
      <c r="H934" t="s">
        <v>36</v>
      </c>
      <c r="I934" t="str">
        <f>IF(Data[[#This Row],[gen_c]]="","o",IF(Data[[#This Row],[gen_e]]=Data[[#This Row],[gen_c]],"+",IF(ISNUMBER(SEARCH(Data[[#This Row],[gen_e]],Data[[#This Row],[gen_c]])),"/","-")))</f>
        <v>+</v>
      </c>
      <c r="J934" t="str">
        <f>IF(Data[[#This Row],[sp_c]]="","o",IF(Data[[#This Row],[sp_e]]=Data[[#This Row],[sp_c]],"+",IF(ISNUMBER(SEARCH(Data[[#This Row],[sp_e]],Data[[#This Row],[sp_c]])),"/","-")))</f>
        <v>+</v>
      </c>
      <c r="K9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5" spans="1:11" x14ac:dyDescent="0.25">
      <c r="A935" s="1">
        <v>635</v>
      </c>
      <c r="B935">
        <v>5</v>
      </c>
      <c r="C935">
        <v>10</v>
      </c>
      <c r="D935">
        <f>Data[[#This Row],[run]]+100*Data[[#This Row],[k]]</f>
        <v>1005</v>
      </c>
      <c r="E935" t="s">
        <v>13</v>
      </c>
      <c r="F935" t="s">
        <v>36</v>
      </c>
      <c r="G935" t="s">
        <v>13</v>
      </c>
      <c r="H935" t="s">
        <v>36</v>
      </c>
      <c r="I935" t="str">
        <f>IF(Data[[#This Row],[gen_c]]="","o",IF(Data[[#This Row],[gen_e]]=Data[[#This Row],[gen_c]],"+",IF(ISNUMBER(SEARCH(Data[[#This Row],[gen_e]],Data[[#This Row],[gen_c]])),"/","-")))</f>
        <v>+</v>
      </c>
      <c r="J935" t="str">
        <f>IF(Data[[#This Row],[sp_c]]="","o",IF(Data[[#This Row],[sp_e]]=Data[[#This Row],[sp_c]],"+",IF(ISNUMBER(SEARCH(Data[[#This Row],[sp_e]],Data[[#This Row],[sp_c]])),"/","-")))</f>
        <v>+</v>
      </c>
      <c r="K9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6" spans="1:11" x14ac:dyDescent="0.25">
      <c r="A936" s="1">
        <v>636</v>
      </c>
      <c r="B936">
        <v>5</v>
      </c>
      <c r="C936">
        <v>10</v>
      </c>
      <c r="D936">
        <f>Data[[#This Row],[run]]+100*Data[[#This Row],[k]]</f>
        <v>1005</v>
      </c>
      <c r="E936" t="s">
        <v>13</v>
      </c>
      <c r="F936" t="s">
        <v>36</v>
      </c>
      <c r="G936" t="s">
        <v>13</v>
      </c>
      <c r="H936" t="s">
        <v>36</v>
      </c>
      <c r="I936" t="str">
        <f>IF(Data[[#This Row],[gen_c]]="","o",IF(Data[[#This Row],[gen_e]]=Data[[#This Row],[gen_c]],"+",IF(ISNUMBER(SEARCH(Data[[#This Row],[gen_e]],Data[[#This Row],[gen_c]])),"/","-")))</f>
        <v>+</v>
      </c>
      <c r="J936" t="str">
        <f>IF(Data[[#This Row],[sp_c]]="","o",IF(Data[[#This Row],[sp_e]]=Data[[#This Row],[sp_c]],"+",IF(ISNUMBER(SEARCH(Data[[#This Row],[sp_e]],Data[[#This Row],[sp_c]])),"/","-")))</f>
        <v>+</v>
      </c>
      <c r="K9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7" spans="1:11" x14ac:dyDescent="0.25">
      <c r="A937">
        <v>640</v>
      </c>
      <c r="B937">
        <v>6</v>
      </c>
      <c r="C937">
        <v>10</v>
      </c>
      <c r="D937">
        <f>Data[[#This Row],[run]]+100*Data[[#This Row],[k]]</f>
        <v>1006</v>
      </c>
      <c r="E937" t="s">
        <v>13</v>
      </c>
      <c r="F937" t="s">
        <v>36</v>
      </c>
      <c r="G937" t="s">
        <v>13</v>
      </c>
      <c r="H937" t="s">
        <v>36</v>
      </c>
      <c r="I937" t="str">
        <f>IF(Data[[#This Row],[gen_c]]="","o",IF(Data[[#This Row],[gen_e]]=Data[[#This Row],[gen_c]],"+",IF(ISNUMBER(SEARCH(Data[[#This Row],[gen_e]],Data[[#This Row],[gen_c]])),"/","-")))</f>
        <v>+</v>
      </c>
      <c r="J937" t="str">
        <f>IF(Data[[#This Row],[sp_c]]="","o",IF(Data[[#This Row],[sp_e]]=Data[[#This Row],[sp_c]],"+",IF(ISNUMBER(SEARCH(Data[[#This Row],[sp_e]],Data[[#This Row],[sp_c]])),"/","-")))</f>
        <v>+</v>
      </c>
      <c r="K9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8" spans="1:11" x14ac:dyDescent="0.25">
      <c r="A938">
        <v>641</v>
      </c>
      <c r="B938">
        <v>6</v>
      </c>
      <c r="C938">
        <v>10</v>
      </c>
      <c r="D938">
        <f>Data[[#This Row],[run]]+100*Data[[#This Row],[k]]</f>
        <v>1006</v>
      </c>
      <c r="E938" t="s">
        <v>13</v>
      </c>
      <c r="F938" t="s">
        <v>36</v>
      </c>
      <c r="G938" t="s">
        <v>13</v>
      </c>
      <c r="H938" t="s">
        <v>36</v>
      </c>
      <c r="I938" t="str">
        <f>IF(Data[[#This Row],[gen_c]]="","o",IF(Data[[#This Row],[gen_e]]=Data[[#This Row],[gen_c]],"+",IF(ISNUMBER(SEARCH(Data[[#This Row],[gen_e]],Data[[#This Row],[gen_c]])),"/","-")))</f>
        <v>+</v>
      </c>
      <c r="J938" t="str">
        <f>IF(Data[[#This Row],[sp_c]]="","o",IF(Data[[#This Row],[sp_e]]=Data[[#This Row],[sp_c]],"+",IF(ISNUMBER(SEARCH(Data[[#This Row],[sp_e]],Data[[#This Row],[sp_c]])),"/","-")))</f>
        <v>+</v>
      </c>
      <c r="K9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39" spans="1:11" x14ac:dyDescent="0.25">
      <c r="A939">
        <v>642</v>
      </c>
      <c r="B939">
        <v>6</v>
      </c>
      <c r="C939">
        <v>10</v>
      </c>
      <c r="D939">
        <f>Data[[#This Row],[run]]+100*Data[[#This Row],[k]]</f>
        <v>1006</v>
      </c>
      <c r="E939" t="s">
        <v>13</v>
      </c>
      <c r="F939" t="s">
        <v>36</v>
      </c>
      <c r="G939" t="s">
        <v>13</v>
      </c>
      <c r="H939" t="s">
        <v>36</v>
      </c>
      <c r="I939" t="str">
        <f>IF(Data[[#This Row],[gen_c]]="","o",IF(Data[[#This Row],[gen_e]]=Data[[#This Row],[gen_c]],"+",IF(ISNUMBER(SEARCH(Data[[#This Row],[gen_e]],Data[[#This Row],[gen_c]])),"/","-")))</f>
        <v>+</v>
      </c>
      <c r="J939" t="str">
        <f>IF(Data[[#This Row],[sp_c]]="","o",IF(Data[[#This Row],[sp_e]]=Data[[#This Row],[sp_c]],"+",IF(ISNUMBER(SEARCH(Data[[#This Row],[sp_e]],Data[[#This Row],[sp_c]])),"/","-")))</f>
        <v>+</v>
      </c>
      <c r="K9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0" spans="1:11" x14ac:dyDescent="0.25">
      <c r="A940">
        <v>643</v>
      </c>
      <c r="B940">
        <v>6</v>
      </c>
      <c r="C940">
        <v>10</v>
      </c>
      <c r="D940">
        <f>Data[[#This Row],[run]]+100*Data[[#This Row],[k]]</f>
        <v>1006</v>
      </c>
      <c r="E940" t="s">
        <v>13</v>
      </c>
      <c r="F940" t="s">
        <v>36</v>
      </c>
      <c r="G940" t="s">
        <v>13</v>
      </c>
      <c r="H940" t="s">
        <v>36</v>
      </c>
      <c r="I940" t="str">
        <f>IF(Data[[#This Row],[gen_c]]="","o",IF(Data[[#This Row],[gen_e]]=Data[[#This Row],[gen_c]],"+",IF(ISNUMBER(SEARCH(Data[[#This Row],[gen_e]],Data[[#This Row],[gen_c]])),"/","-")))</f>
        <v>+</v>
      </c>
      <c r="J940" t="str">
        <f>IF(Data[[#This Row],[sp_c]]="","o",IF(Data[[#This Row],[sp_e]]=Data[[#This Row],[sp_c]],"+",IF(ISNUMBER(SEARCH(Data[[#This Row],[sp_e]],Data[[#This Row],[sp_c]])),"/","-")))</f>
        <v>+</v>
      </c>
      <c r="K9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1" spans="1:11" x14ac:dyDescent="0.25">
      <c r="A941">
        <v>639</v>
      </c>
      <c r="B941">
        <v>6</v>
      </c>
      <c r="C941">
        <v>10</v>
      </c>
      <c r="D941">
        <f>Data[[#This Row],[run]]+100*Data[[#This Row],[k]]</f>
        <v>1006</v>
      </c>
      <c r="E941" t="s">
        <v>13</v>
      </c>
      <c r="F941" t="s">
        <v>36</v>
      </c>
      <c r="G941" t="s">
        <v>13</v>
      </c>
      <c r="H941" t="s">
        <v>36</v>
      </c>
      <c r="I941" t="str">
        <f>IF(Data[[#This Row],[gen_c]]="","o",IF(Data[[#This Row],[gen_e]]=Data[[#This Row],[gen_c]],"+",IF(ISNUMBER(SEARCH(Data[[#This Row],[gen_e]],Data[[#This Row],[gen_c]])),"/","-")))</f>
        <v>+</v>
      </c>
      <c r="J941" t="str">
        <f>IF(Data[[#This Row],[sp_c]]="","o",IF(Data[[#This Row],[sp_e]]=Data[[#This Row],[sp_c]],"+",IF(ISNUMBER(SEARCH(Data[[#This Row],[sp_e]],Data[[#This Row],[sp_c]])),"/","-")))</f>
        <v>+</v>
      </c>
      <c r="K9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2" spans="1:11" x14ac:dyDescent="0.25">
      <c r="A942">
        <v>644</v>
      </c>
      <c r="B942">
        <v>7</v>
      </c>
      <c r="C942">
        <v>10</v>
      </c>
      <c r="D942">
        <f>Data[[#This Row],[run]]+100*Data[[#This Row],[k]]</f>
        <v>1007</v>
      </c>
      <c r="E942" t="s">
        <v>13</v>
      </c>
      <c r="F942" t="s">
        <v>36</v>
      </c>
      <c r="G942" t="s">
        <v>13</v>
      </c>
      <c r="H942" t="s">
        <v>36</v>
      </c>
      <c r="I942" t="str">
        <f>IF(Data[[#This Row],[gen_c]]="","o",IF(Data[[#This Row],[gen_e]]=Data[[#This Row],[gen_c]],"+",IF(ISNUMBER(SEARCH(Data[[#This Row],[gen_e]],Data[[#This Row],[gen_c]])),"/","-")))</f>
        <v>+</v>
      </c>
      <c r="J942" t="str">
        <f>IF(Data[[#This Row],[sp_c]]="","o",IF(Data[[#This Row],[sp_e]]=Data[[#This Row],[sp_c]],"+",IF(ISNUMBER(SEARCH(Data[[#This Row],[sp_e]],Data[[#This Row],[sp_c]])),"/","-")))</f>
        <v>+</v>
      </c>
      <c r="K9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3" spans="1:11" x14ac:dyDescent="0.25">
      <c r="A943">
        <v>645</v>
      </c>
      <c r="B943">
        <v>7</v>
      </c>
      <c r="C943">
        <v>10</v>
      </c>
      <c r="D943">
        <f>Data[[#This Row],[run]]+100*Data[[#This Row],[k]]</f>
        <v>1007</v>
      </c>
      <c r="E943" t="s">
        <v>13</v>
      </c>
      <c r="F943" t="s">
        <v>36</v>
      </c>
      <c r="G943" t="s">
        <v>13</v>
      </c>
      <c r="H943" t="s">
        <v>36</v>
      </c>
      <c r="I943" t="str">
        <f>IF(Data[[#This Row],[gen_c]]="","o",IF(Data[[#This Row],[gen_e]]=Data[[#This Row],[gen_c]],"+",IF(ISNUMBER(SEARCH(Data[[#This Row],[gen_e]],Data[[#This Row],[gen_c]])),"/","-")))</f>
        <v>+</v>
      </c>
      <c r="J943" t="str">
        <f>IF(Data[[#This Row],[sp_c]]="","o",IF(Data[[#This Row],[sp_e]]=Data[[#This Row],[sp_c]],"+",IF(ISNUMBER(SEARCH(Data[[#This Row],[sp_e]],Data[[#This Row],[sp_c]])),"/","-")))</f>
        <v>+</v>
      </c>
      <c r="K9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4" spans="1:11" x14ac:dyDescent="0.25">
      <c r="A944">
        <v>646</v>
      </c>
      <c r="B944">
        <v>7</v>
      </c>
      <c r="C944">
        <v>10</v>
      </c>
      <c r="D944">
        <f>Data[[#This Row],[run]]+100*Data[[#This Row],[k]]</f>
        <v>1007</v>
      </c>
      <c r="E944" t="s">
        <v>13</v>
      </c>
      <c r="F944" t="s">
        <v>36</v>
      </c>
      <c r="G944" t="s">
        <v>13</v>
      </c>
      <c r="H944" t="s">
        <v>36</v>
      </c>
      <c r="I944" t="str">
        <f>IF(Data[[#This Row],[gen_c]]="","o",IF(Data[[#This Row],[gen_e]]=Data[[#This Row],[gen_c]],"+",IF(ISNUMBER(SEARCH(Data[[#This Row],[gen_e]],Data[[#This Row],[gen_c]])),"/","-")))</f>
        <v>+</v>
      </c>
      <c r="J944" t="str">
        <f>IF(Data[[#This Row],[sp_c]]="","o",IF(Data[[#This Row],[sp_e]]=Data[[#This Row],[sp_c]],"+",IF(ISNUMBER(SEARCH(Data[[#This Row],[sp_e]],Data[[#This Row],[sp_c]])),"/","-")))</f>
        <v>+</v>
      </c>
      <c r="K9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5" spans="1:11" x14ac:dyDescent="0.25">
      <c r="A945">
        <v>647</v>
      </c>
      <c r="B945">
        <v>7</v>
      </c>
      <c r="C945">
        <v>10</v>
      </c>
      <c r="D945">
        <f>Data[[#This Row],[run]]+100*Data[[#This Row],[k]]</f>
        <v>1007</v>
      </c>
      <c r="E945" t="s">
        <v>13</v>
      </c>
      <c r="F945" t="s">
        <v>36</v>
      </c>
      <c r="G945" t="s">
        <v>13</v>
      </c>
      <c r="H945" t="s">
        <v>36</v>
      </c>
      <c r="I945" t="str">
        <f>IF(Data[[#This Row],[gen_c]]="","o",IF(Data[[#This Row],[gen_e]]=Data[[#This Row],[gen_c]],"+",IF(ISNUMBER(SEARCH(Data[[#This Row],[gen_e]],Data[[#This Row],[gen_c]])),"/","-")))</f>
        <v>+</v>
      </c>
      <c r="J945" t="str">
        <f>IF(Data[[#This Row],[sp_c]]="","o",IF(Data[[#This Row],[sp_e]]=Data[[#This Row],[sp_c]],"+",IF(ISNUMBER(SEARCH(Data[[#This Row],[sp_e]],Data[[#This Row],[sp_c]])),"/","-")))</f>
        <v>+</v>
      </c>
      <c r="K9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6" spans="1:11" x14ac:dyDescent="0.25">
      <c r="A946">
        <v>648</v>
      </c>
      <c r="B946">
        <v>7</v>
      </c>
      <c r="C946">
        <v>10</v>
      </c>
      <c r="D946">
        <f>Data[[#This Row],[run]]+100*Data[[#This Row],[k]]</f>
        <v>1007</v>
      </c>
      <c r="E946" t="s">
        <v>13</v>
      </c>
      <c r="F946" t="s">
        <v>36</v>
      </c>
      <c r="G946" t="s">
        <v>13</v>
      </c>
      <c r="H946" t="s">
        <v>36</v>
      </c>
      <c r="I946" t="str">
        <f>IF(Data[[#This Row],[gen_c]]="","o",IF(Data[[#This Row],[gen_e]]=Data[[#This Row],[gen_c]],"+",IF(ISNUMBER(SEARCH(Data[[#This Row],[gen_e]],Data[[#This Row],[gen_c]])),"/","-")))</f>
        <v>+</v>
      </c>
      <c r="J946" t="str">
        <f>IF(Data[[#This Row],[sp_c]]="","o",IF(Data[[#This Row],[sp_e]]=Data[[#This Row],[sp_c]],"+",IF(ISNUMBER(SEARCH(Data[[#This Row],[sp_e]],Data[[#This Row],[sp_c]])),"/","-")))</f>
        <v>+</v>
      </c>
      <c r="K9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7" spans="1:11" x14ac:dyDescent="0.25">
      <c r="A947">
        <v>651</v>
      </c>
      <c r="B947">
        <v>8</v>
      </c>
      <c r="C947">
        <v>10</v>
      </c>
      <c r="D947">
        <f>Data[[#This Row],[run]]+100*Data[[#This Row],[k]]</f>
        <v>1008</v>
      </c>
      <c r="E947" t="s">
        <v>13</v>
      </c>
      <c r="F947" t="s">
        <v>36</v>
      </c>
      <c r="G947" t="s">
        <v>13</v>
      </c>
      <c r="H947" t="s">
        <v>36</v>
      </c>
      <c r="I947" t="str">
        <f>IF(Data[[#This Row],[gen_c]]="","o",IF(Data[[#This Row],[gen_e]]=Data[[#This Row],[gen_c]],"+",IF(ISNUMBER(SEARCH(Data[[#This Row],[gen_e]],Data[[#This Row],[gen_c]])),"/","-")))</f>
        <v>+</v>
      </c>
      <c r="J947" t="str">
        <f>IF(Data[[#This Row],[sp_c]]="","o",IF(Data[[#This Row],[sp_e]]=Data[[#This Row],[sp_c]],"+",IF(ISNUMBER(SEARCH(Data[[#This Row],[sp_e]],Data[[#This Row],[sp_c]])),"/","-")))</f>
        <v>+</v>
      </c>
      <c r="K9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8" spans="1:11" x14ac:dyDescent="0.25">
      <c r="A948">
        <v>652</v>
      </c>
      <c r="B948">
        <v>8</v>
      </c>
      <c r="C948">
        <v>10</v>
      </c>
      <c r="D948">
        <f>Data[[#This Row],[run]]+100*Data[[#This Row],[k]]</f>
        <v>1008</v>
      </c>
      <c r="E948" t="s">
        <v>13</v>
      </c>
      <c r="F948" t="s">
        <v>36</v>
      </c>
      <c r="G948" t="s">
        <v>13</v>
      </c>
      <c r="H948" t="s">
        <v>36</v>
      </c>
      <c r="I948" t="str">
        <f>IF(Data[[#This Row],[gen_c]]="","o",IF(Data[[#This Row],[gen_e]]=Data[[#This Row],[gen_c]],"+",IF(ISNUMBER(SEARCH(Data[[#This Row],[gen_e]],Data[[#This Row],[gen_c]])),"/","-")))</f>
        <v>+</v>
      </c>
      <c r="J948" t="str">
        <f>IF(Data[[#This Row],[sp_c]]="","o",IF(Data[[#This Row],[sp_e]]=Data[[#This Row],[sp_c]],"+",IF(ISNUMBER(SEARCH(Data[[#This Row],[sp_e]],Data[[#This Row],[sp_c]])),"/","-")))</f>
        <v>+</v>
      </c>
      <c r="K9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49" spans="1:11" x14ac:dyDescent="0.25">
      <c r="A949">
        <v>653</v>
      </c>
      <c r="B949">
        <v>8</v>
      </c>
      <c r="C949">
        <v>10</v>
      </c>
      <c r="D949">
        <f>Data[[#This Row],[run]]+100*Data[[#This Row],[k]]</f>
        <v>1008</v>
      </c>
      <c r="E949" t="s">
        <v>13</v>
      </c>
      <c r="F949" t="s">
        <v>36</v>
      </c>
      <c r="G949" t="s">
        <v>13</v>
      </c>
      <c r="H949" t="s">
        <v>36</v>
      </c>
      <c r="I949" t="str">
        <f>IF(Data[[#This Row],[gen_c]]="","o",IF(Data[[#This Row],[gen_e]]=Data[[#This Row],[gen_c]],"+",IF(ISNUMBER(SEARCH(Data[[#This Row],[gen_e]],Data[[#This Row],[gen_c]])),"/","-")))</f>
        <v>+</v>
      </c>
      <c r="J949" t="str">
        <f>IF(Data[[#This Row],[sp_c]]="","o",IF(Data[[#This Row],[sp_e]]=Data[[#This Row],[sp_c]],"+",IF(ISNUMBER(SEARCH(Data[[#This Row],[sp_e]],Data[[#This Row],[sp_c]])),"/","-")))</f>
        <v>+</v>
      </c>
      <c r="K9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50" spans="1:11" x14ac:dyDescent="0.25">
      <c r="A950">
        <v>650</v>
      </c>
      <c r="B950">
        <v>8</v>
      </c>
      <c r="C950">
        <v>10</v>
      </c>
      <c r="D950">
        <f>Data[[#This Row],[run]]+100*Data[[#This Row],[k]]</f>
        <v>1008</v>
      </c>
      <c r="E950" t="s">
        <v>13</v>
      </c>
      <c r="F950" t="s">
        <v>36</v>
      </c>
      <c r="G950" t="s">
        <v>13</v>
      </c>
      <c r="H950" t="s">
        <v>36</v>
      </c>
      <c r="I950" t="str">
        <f>IF(Data[[#This Row],[gen_c]]="","o",IF(Data[[#This Row],[gen_e]]=Data[[#This Row],[gen_c]],"+",IF(ISNUMBER(SEARCH(Data[[#This Row],[gen_e]],Data[[#This Row],[gen_c]])),"/","-")))</f>
        <v>+</v>
      </c>
      <c r="J950" t="str">
        <f>IF(Data[[#This Row],[sp_c]]="","o",IF(Data[[#This Row],[sp_e]]=Data[[#This Row],[sp_c]],"+",IF(ISNUMBER(SEARCH(Data[[#This Row],[sp_e]],Data[[#This Row],[sp_c]])),"/","-")))</f>
        <v>+</v>
      </c>
      <c r="K9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51" spans="1:11" x14ac:dyDescent="0.25">
      <c r="A951">
        <v>654</v>
      </c>
      <c r="B951">
        <v>9</v>
      </c>
      <c r="C951">
        <v>10</v>
      </c>
      <c r="D951">
        <f>Data[[#This Row],[run]]+100*Data[[#This Row],[k]]</f>
        <v>1009</v>
      </c>
      <c r="E951" t="s">
        <v>13</v>
      </c>
      <c r="F951" t="s">
        <v>36</v>
      </c>
      <c r="G951" t="s">
        <v>13</v>
      </c>
      <c r="H951" t="s">
        <v>36</v>
      </c>
      <c r="I951" t="str">
        <f>IF(Data[[#This Row],[gen_c]]="","o",IF(Data[[#This Row],[gen_e]]=Data[[#This Row],[gen_c]],"+",IF(ISNUMBER(SEARCH(Data[[#This Row],[gen_e]],Data[[#This Row],[gen_c]])),"/","-")))</f>
        <v>+</v>
      </c>
      <c r="J951" t="str">
        <f>IF(Data[[#This Row],[sp_c]]="","o",IF(Data[[#This Row],[sp_e]]=Data[[#This Row],[sp_c]],"+",IF(ISNUMBER(SEARCH(Data[[#This Row],[sp_e]],Data[[#This Row],[sp_c]])),"/","-")))</f>
        <v>+</v>
      </c>
      <c r="K9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52" spans="1:11" x14ac:dyDescent="0.25">
      <c r="A952">
        <v>655</v>
      </c>
      <c r="B952">
        <v>9</v>
      </c>
      <c r="C952">
        <v>10</v>
      </c>
      <c r="D952">
        <f>Data[[#This Row],[run]]+100*Data[[#This Row],[k]]</f>
        <v>1009</v>
      </c>
      <c r="E952" t="s">
        <v>13</v>
      </c>
      <c r="F952" t="s">
        <v>36</v>
      </c>
      <c r="G952" t="s">
        <v>13</v>
      </c>
      <c r="H952" t="s">
        <v>36</v>
      </c>
      <c r="I952" t="str">
        <f>IF(Data[[#This Row],[gen_c]]="","o",IF(Data[[#This Row],[gen_e]]=Data[[#This Row],[gen_c]],"+",IF(ISNUMBER(SEARCH(Data[[#This Row],[gen_e]],Data[[#This Row],[gen_c]])),"/","-")))</f>
        <v>+</v>
      </c>
      <c r="J952" t="str">
        <f>IF(Data[[#This Row],[sp_c]]="","o",IF(Data[[#This Row],[sp_e]]=Data[[#This Row],[sp_c]],"+",IF(ISNUMBER(SEARCH(Data[[#This Row],[sp_e]],Data[[#This Row],[sp_c]])),"/","-")))</f>
        <v>+</v>
      </c>
      <c r="K9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53" spans="1:11" x14ac:dyDescent="0.25">
      <c r="A953">
        <v>656</v>
      </c>
      <c r="B953">
        <v>9</v>
      </c>
      <c r="C953">
        <v>10</v>
      </c>
      <c r="D953">
        <f>Data[[#This Row],[run]]+100*Data[[#This Row],[k]]</f>
        <v>1009</v>
      </c>
      <c r="E953" t="s">
        <v>13</v>
      </c>
      <c r="F953" t="s">
        <v>36</v>
      </c>
      <c r="G953" t="s">
        <v>13</v>
      </c>
      <c r="H953" t="s">
        <v>36</v>
      </c>
      <c r="I953" t="str">
        <f>IF(Data[[#This Row],[gen_c]]="","o",IF(Data[[#This Row],[gen_e]]=Data[[#This Row],[gen_c]],"+",IF(ISNUMBER(SEARCH(Data[[#This Row],[gen_e]],Data[[#This Row],[gen_c]])),"/","-")))</f>
        <v>+</v>
      </c>
      <c r="J953" t="str">
        <f>IF(Data[[#This Row],[sp_c]]="","o",IF(Data[[#This Row],[sp_e]]=Data[[#This Row],[sp_c]],"+",IF(ISNUMBER(SEARCH(Data[[#This Row],[sp_e]],Data[[#This Row],[sp_c]])),"/","-")))</f>
        <v>+</v>
      </c>
      <c r="K9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54" spans="1:11" x14ac:dyDescent="0.25">
      <c r="A954">
        <v>657</v>
      </c>
      <c r="B954">
        <v>9</v>
      </c>
      <c r="C954">
        <v>10</v>
      </c>
      <c r="D954">
        <f>Data[[#This Row],[run]]+100*Data[[#This Row],[k]]</f>
        <v>1009</v>
      </c>
      <c r="E954" t="s">
        <v>13</v>
      </c>
      <c r="F954" t="s">
        <v>36</v>
      </c>
      <c r="G954" t="s">
        <v>13</v>
      </c>
      <c r="H954" t="s">
        <v>36</v>
      </c>
      <c r="I954" t="str">
        <f>IF(Data[[#This Row],[gen_c]]="","o",IF(Data[[#This Row],[gen_e]]=Data[[#This Row],[gen_c]],"+",IF(ISNUMBER(SEARCH(Data[[#This Row],[gen_e]],Data[[#This Row],[gen_c]])),"/","-")))</f>
        <v>+</v>
      </c>
      <c r="J954" t="str">
        <f>IF(Data[[#This Row],[sp_c]]="","o",IF(Data[[#This Row],[sp_e]]=Data[[#This Row],[sp_c]],"+",IF(ISNUMBER(SEARCH(Data[[#This Row],[sp_e]],Data[[#This Row],[sp_c]])),"/","-")))</f>
        <v>+</v>
      </c>
      <c r="K9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55" spans="1:11" x14ac:dyDescent="0.25">
      <c r="A955">
        <v>658</v>
      </c>
      <c r="B955">
        <v>9</v>
      </c>
      <c r="C955">
        <v>10</v>
      </c>
      <c r="D955">
        <f>Data[[#This Row],[run]]+100*Data[[#This Row],[k]]</f>
        <v>1009</v>
      </c>
      <c r="E955" t="s">
        <v>13</v>
      </c>
      <c r="F955" t="s">
        <v>36</v>
      </c>
      <c r="G955" t="s">
        <v>13</v>
      </c>
      <c r="H955" t="s">
        <v>36</v>
      </c>
      <c r="I955" t="str">
        <f>IF(Data[[#This Row],[gen_c]]="","o",IF(Data[[#This Row],[gen_e]]=Data[[#This Row],[gen_c]],"+",IF(ISNUMBER(SEARCH(Data[[#This Row],[gen_e]],Data[[#This Row],[gen_c]])),"/","-")))</f>
        <v>+</v>
      </c>
      <c r="J955" t="str">
        <f>IF(Data[[#This Row],[sp_c]]="","o",IF(Data[[#This Row],[sp_e]]=Data[[#This Row],[sp_c]],"+",IF(ISNUMBER(SEARCH(Data[[#This Row],[sp_e]],Data[[#This Row],[sp_c]])),"/","-")))</f>
        <v>+</v>
      </c>
      <c r="K9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56" spans="1:11" x14ac:dyDescent="0.25">
      <c r="A956">
        <v>612</v>
      </c>
      <c r="B956">
        <v>0</v>
      </c>
      <c r="C956">
        <v>10</v>
      </c>
      <c r="D956">
        <f>Data[[#This Row],[run]]+100*Data[[#This Row],[k]]</f>
        <v>1000</v>
      </c>
      <c r="E956" t="s">
        <v>13</v>
      </c>
      <c r="F956" t="s">
        <v>36</v>
      </c>
      <c r="G956" t="s">
        <v>13</v>
      </c>
      <c r="I956" t="str">
        <f>IF(Data[[#This Row],[gen_c]]="","o",IF(Data[[#This Row],[gen_e]]=Data[[#This Row],[gen_c]],"+",IF(ISNUMBER(SEARCH(Data[[#This Row],[gen_e]],Data[[#This Row],[gen_c]])),"/","-")))</f>
        <v>+</v>
      </c>
      <c r="J956" t="str">
        <f>IF(Data[[#This Row],[sp_c]]="","o",IF(Data[[#This Row],[sp_e]]=Data[[#This Row],[sp_c]],"+",IF(ISNUMBER(SEARCH(Data[[#This Row],[sp_e]],Data[[#This Row],[sp_c]])),"/","-")))</f>
        <v>o</v>
      </c>
      <c r="K9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957" spans="1:11" x14ac:dyDescent="0.25">
      <c r="A957">
        <v>619</v>
      </c>
      <c r="B957">
        <v>2</v>
      </c>
      <c r="C957">
        <v>10</v>
      </c>
      <c r="D957">
        <f>Data[[#This Row],[run]]+100*Data[[#This Row],[k]]</f>
        <v>1002</v>
      </c>
      <c r="E957" t="s">
        <v>13</v>
      </c>
      <c r="F957" t="s">
        <v>36</v>
      </c>
      <c r="G957" t="s">
        <v>13</v>
      </c>
      <c r="I957" t="str">
        <f>IF(Data[[#This Row],[gen_c]]="","o",IF(Data[[#This Row],[gen_e]]=Data[[#This Row],[gen_c]],"+",IF(ISNUMBER(SEARCH(Data[[#This Row],[gen_e]],Data[[#This Row],[gen_c]])),"/","-")))</f>
        <v>+</v>
      </c>
      <c r="J957" t="str">
        <f>IF(Data[[#This Row],[sp_c]]="","o",IF(Data[[#This Row],[sp_e]]=Data[[#This Row],[sp_c]],"+",IF(ISNUMBER(SEARCH(Data[[#This Row],[sp_e]],Data[[#This Row],[sp_c]])),"/","-")))</f>
        <v>o</v>
      </c>
      <c r="K9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958" spans="1:11" x14ac:dyDescent="0.25">
      <c r="A958">
        <v>627</v>
      </c>
      <c r="B958">
        <v>3</v>
      </c>
      <c r="C958">
        <v>10</v>
      </c>
      <c r="D958">
        <f>Data[[#This Row],[run]]+100*Data[[#This Row],[k]]</f>
        <v>1003</v>
      </c>
      <c r="E958" t="s">
        <v>13</v>
      </c>
      <c r="F958" t="s">
        <v>36</v>
      </c>
      <c r="G958" t="s">
        <v>13</v>
      </c>
      <c r="I958" t="str">
        <f>IF(Data[[#This Row],[gen_c]]="","o",IF(Data[[#This Row],[gen_e]]=Data[[#This Row],[gen_c]],"+",IF(ISNUMBER(SEARCH(Data[[#This Row],[gen_e]],Data[[#This Row],[gen_c]])),"/","-")))</f>
        <v>+</v>
      </c>
      <c r="J958" t="str">
        <f>IF(Data[[#This Row],[sp_c]]="","o",IF(Data[[#This Row],[sp_e]]=Data[[#This Row],[sp_c]],"+",IF(ISNUMBER(SEARCH(Data[[#This Row],[sp_e]],Data[[#This Row],[sp_c]])),"/","-")))</f>
        <v>o</v>
      </c>
      <c r="K9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959" spans="1:11" x14ac:dyDescent="0.25">
      <c r="A959">
        <v>631</v>
      </c>
      <c r="B959">
        <v>4</v>
      </c>
      <c r="C959">
        <v>10</v>
      </c>
      <c r="D959">
        <f>Data[[#This Row],[run]]+100*Data[[#This Row],[k]]</f>
        <v>1004</v>
      </c>
      <c r="E959" t="s">
        <v>13</v>
      </c>
      <c r="F959" t="s">
        <v>36</v>
      </c>
      <c r="G959" t="s">
        <v>13</v>
      </c>
      <c r="I959" t="str">
        <f>IF(Data[[#This Row],[gen_c]]="","o",IF(Data[[#This Row],[gen_e]]=Data[[#This Row],[gen_c]],"+",IF(ISNUMBER(SEARCH(Data[[#This Row],[gen_e]],Data[[#This Row],[gen_c]])),"/","-")))</f>
        <v>+</v>
      </c>
      <c r="J959" t="str">
        <f>IF(Data[[#This Row],[sp_c]]="","o",IF(Data[[#This Row],[sp_e]]=Data[[#This Row],[sp_c]],"+",IF(ISNUMBER(SEARCH(Data[[#This Row],[sp_e]],Data[[#This Row],[sp_c]])),"/","-")))</f>
        <v>o</v>
      </c>
      <c r="K9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960" spans="1:11" x14ac:dyDescent="0.25">
      <c r="A960" s="1">
        <v>637</v>
      </c>
      <c r="B960">
        <v>5</v>
      </c>
      <c r="C960">
        <v>10</v>
      </c>
      <c r="D960">
        <f>Data[[#This Row],[run]]+100*Data[[#This Row],[k]]</f>
        <v>1005</v>
      </c>
      <c r="E960" t="s">
        <v>13</v>
      </c>
      <c r="F960" t="s">
        <v>36</v>
      </c>
      <c r="G960" t="s">
        <v>13</v>
      </c>
      <c r="I960" t="str">
        <f>IF(Data[[#This Row],[gen_c]]="","o",IF(Data[[#This Row],[gen_e]]=Data[[#This Row],[gen_c]],"+",IF(ISNUMBER(SEARCH(Data[[#This Row],[gen_e]],Data[[#This Row],[gen_c]])),"/","-")))</f>
        <v>+</v>
      </c>
      <c r="J960" t="str">
        <f>IF(Data[[#This Row],[sp_c]]="","o",IF(Data[[#This Row],[sp_e]]=Data[[#This Row],[sp_c]],"+",IF(ISNUMBER(SEARCH(Data[[#This Row],[sp_e]],Data[[#This Row],[sp_c]])),"/","-")))</f>
        <v>o</v>
      </c>
      <c r="K9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961" spans="1:11" x14ac:dyDescent="0.25">
      <c r="A961" s="1">
        <v>638</v>
      </c>
      <c r="B961">
        <v>5</v>
      </c>
      <c r="C961">
        <v>10</v>
      </c>
      <c r="D961">
        <f>Data[[#This Row],[run]]+100*Data[[#This Row],[k]]</f>
        <v>1005</v>
      </c>
      <c r="E961" t="s">
        <v>13</v>
      </c>
      <c r="F961" t="s">
        <v>36</v>
      </c>
      <c r="G961" t="s">
        <v>13</v>
      </c>
      <c r="I961" t="str">
        <f>IF(Data[[#This Row],[gen_c]]="","o",IF(Data[[#This Row],[gen_e]]=Data[[#This Row],[gen_c]],"+",IF(ISNUMBER(SEARCH(Data[[#This Row],[gen_e]],Data[[#This Row],[gen_c]])),"/","-")))</f>
        <v>+</v>
      </c>
      <c r="J961" t="str">
        <f>IF(Data[[#This Row],[sp_c]]="","o",IF(Data[[#This Row],[sp_e]]=Data[[#This Row],[sp_c]],"+",IF(ISNUMBER(SEARCH(Data[[#This Row],[sp_e]],Data[[#This Row],[sp_c]])),"/","-")))</f>
        <v>o</v>
      </c>
      <c r="K9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962" spans="1:11" x14ac:dyDescent="0.25">
      <c r="A962">
        <v>649</v>
      </c>
      <c r="B962">
        <v>8</v>
      </c>
      <c r="C962">
        <v>10</v>
      </c>
      <c r="D962">
        <f>Data[[#This Row],[run]]+100*Data[[#This Row],[k]]</f>
        <v>1008</v>
      </c>
      <c r="E962" t="s">
        <v>13</v>
      </c>
      <c r="F962" t="s">
        <v>36</v>
      </c>
      <c r="G962" t="s">
        <v>13</v>
      </c>
      <c r="I962" t="str">
        <f>IF(Data[[#This Row],[gen_c]]="","o",IF(Data[[#This Row],[gen_e]]=Data[[#This Row],[gen_c]],"+",IF(ISNUMBER(SEARCH(Data[[#This Row],[gen_e]],Data[[#This Row],[gen_c]])),"/","-")))</f>
        <v>+</v>
      </c>
      <c r="J962" t="str">
        <f>IF(Data[[#This Row],[sp_c]]="","o",IF(Data[[#This Row],[sp_e]]=Data[[#This Row],[sp_c]],"+",IF(ISNUMBER(SEARCH(Data[[#This Row],[sp_e]],Data[[#This Row],[sp_c]])),"/","-")))</f>
        <v>o</v>
      </c>
      <c r="K9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963" spans="1:11" x14ac:dyDescent="0.25">
      <c r="A963">
        <v>202</v>
      </c>
      <c r="B963">
        <v>0</v>
      </c>
      <c r="C963">
        <v>10</v>
      </c>
      <c r="D963">
        <f>Data[[#This Row],[run]]+100*Data[[#This Row],[k]]</f>
        <v>1000</v>
      </c>
      <c r="E963" t="s">
        <v>11</v>
      </c>
      <c r="F963" t="s">
        <v>18</v>
      </c>
      <c r="G963" t="s">
        <v>11</v>
      </c>
      <c r="H963" t="s">
        <v>18</v>
      </c>
      <c r="I963" t="str">
        <f>IF(Data[[#This Row],[gen_c]]="","o",IF(Data[[#This Row],[gen_e]]=Data[[#This Row],[gen_c]],"+",IF(ISNUMBER(SEARCH(Data[[#This Row],[gen_e]],Data[[#This Row],[gen_c]])),"/","-")))</f>
        <v>+</v>
      </c>
      <c r="J963" t="str">
        <f>IF(Data[[#This Row],[sp_c]]="","o",IF(Data[[#This Row],[sp_e]]=Data[[#This Row],[sp_c]],"+",IF(ISNUMBER(SEARCH(Data[[#This Row],[sp_e]],Data[[#This Row],[sp_c]])),"/","-")))</f>
        <v>+</v>
      </c>
      <c r="K9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64" spans="1:11" x14ac:dyDescent="0.25">
      <c r="A964">
        <v>205</v>
      </c>
      <c r="B964">
        <v>0</v>
      </c>
      <c r="C964">
        <v>10</v>
      </c>
      <c r="D964">
        <f>Data[[#This Row],[run]]+100*Data[[#This Row],[k]]</f>
        <v>1000</v>
      </c>
      <c r="E964" t="s">
        <v>11</v>
      </c>
      <c r="F964" t="s">
        <v>18</v>
      </c>
      <c r="G964" t="s">
        <v>11</v>
      </c>
      <c r="H964" t="s">
        <v>18</v>
      </c>
      <c r="I964" t="str">
        <f>IF(Data[[#This Row],[gen_c]]="","o",IF(Data[[#This Row],[gen_e]]=Data[[#This Row],[gen_c]],"+",IF(ISNUMBER(SEARCH(Data[[#This Row],[gen_e]],Data[[#This Row],[gen_c]])),"/","-")))</f>
        <v>+</v>
      </c>
      <c r="J964" t="str">
        <f>IF(Data[[#This Row],[sp_c]]="","o",IF(Data[[#This Row],[sp_e]]=Data[[#This Row],[sp_c]],"+",IF(ISNUMBER(SEARCH(Data[[#This Row],[sp_e]],Data[[#This Row],[sp_c]])),"/","-")))</f>
        <v>+</v>
      </c>
      <c r="K9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65" spans="1:11" x14ac:dyDescent="0.25">
      <c r="A965">
        <v>206</v>
      </c>
      <c r="B965">
        <v>1</v>
      </c>
      <c r="C965">
        <v>10</v>
      </c>
      <c r="D965">
        <f>Data[[#This Row],[run]]+100*Data[[#This Row],[k]]</f>
        <v>1001</v>
      </c>
      <c r="E965" t="s">
        <v>11</v>
      </c>
      <c r="F965" t="s">
        <v>18</v>
      </c>
      <c r="G965" t="s">
        <v>11</v>
      </c>
      <c r="H965" t="s">
        <v>18</v>
      </c>
      <c r="I965" t="str">
        <f>IF(Data[[#This Row],[gen_c]]="","o",IF(Data[[#This Row],[gen_e]]=Data[[#This Row],[gen_c]],"+",IF(ISNUMBER(SEARCH(Data[[#This Row],[gen_e]],Data[[#This Row],[gen_c]])),"/","-")))</f>
        <v>+</v>
      </c>
      <c r="J965" t="str">
        <f>IF(Data[[#This Row],[sp_c]]="","o",IF(Data[[#This Row],[sp_e]]=Data[[#This Row],[sp_c]],"+",IF(ISNUMBER(SEARCH(Data[[#This Row],[sp_e]],Data[[#This Row],[sp_c]])),"/","-")))</f>
        <v>+</v>
      </c>
      <c r="K9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66" spans="1:11" x14ac:dyDescent="0.25">
      <c r="A966">
        <v>207</v>
      </c>
      <c r="B966">
        <v>1</v>
      </c>
      <c r="C966">
        <v>10</v>
      </c>
      <c r="D966">
        <f>Data[[#This Row],[run]]+100*Data[[#This Row],[k]]</f>
        <v>1001</v>
      </c>
      <c r="E966" t="s">
        <v>11</v>
      </c>
      <c r="F966" t="s">
        <v>18</v>
      </c>
      <c r="G966" t="s">
        <v>11</v>
      </c>
      <c r="H966" t="s">
        <v>18</v>
      </c>
      <c r="I966" t="str">
        <f>IF(Data[[#This Row],[gen_c]]="","o",IF(Data[[#This Row],[gen_e]]=Data[[#This Row],[gen_c]],"+",IF(ISNUMBER(SEARCH(Data[[#This Row],[gen_e]],Data[[#This Row],[gen_c]])),"/","-")))</f>
        <v>+</v>
      </c>
      <c r="J966" t="str">
        <f>IF(Data[[#This Row],[sp_c]]="","o",IF(Data[[#This Row],[sp_e]]=Data[[#This Row],[sp_c]],"+",IF(ISNUMBER(SEARCH(Data[[#This Row],[sp_e]],Data[[#This Row],[sp_c]])),"/","-")))</f>
        <v>+</v>
      </c>
      <c r="K9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67" spans="1:11" x14ac:dyDescent="0.25">
      <c r="A967">
        <v>208</v>
      </c>
      <c r="B967">
        <v>1</v>
      </c>
      <c r="C967">
        <v>10</v>
      </c>
      <c r="D967">
        <f>Data[[#This Row],[run]]+100*Data[[#This Row],[k]]</f>
        <v>1001</v>
      </c>
      <c r="E967" t="s">
        <v>11</v>
      </c>
      <c r="F967" t="s">
        <v>18</v>
      </c>
      <c r="G967" t="s">
        <v>11</v>
      </c>
      <c r="H967" t="s">
        <v>18</v>
      </c>
      <c r="I967" t="str">
        <f>IF(Data[[#This Row],[gen_c]]="","o",IF(Data[[#This Row],[gen_e]]=Data[[#This Row],[gen_c]],"+",IF(ISNUMBER(SEARCH(Data[[#This Row],[gen_e]],Data[[#This Row],[gen_c]])),"/","-")))</f>
        <v>+</v>
      </c>
      <c r="J967" t="str">
        <f>IF(Data[[#This Row],[sp_c]]="","o",IF(Data[[#This Row],[sp_e]]=Data[[#This Row],[sp_c]],"+",IF(ISNUMBER(SEARCH(Data[[#This Row],[sp_e]],Data[[#This Row],[sp_c]])),"/","-")))</f>
        <v>+</v>
      </c>
      <c r="K9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68" spans="1:11" x14ac:dyDescent="0.25">
      <c r="A968">
        <v>209</v>
      </c>
      <c r="B968">
        <v>1</v>
      </c>
      <c r="C968">
        <v>10</v>
      </c>
      <c r="D968">
        <f>Data[[#This Row],[run]]+100*Data[[#This Row],[k]]</f>
        <v>1001</v>
      </c>
      <c r="E968" t="s">
        <v>11</v>
      </c>
      <c r="F968" t="s">
        <v>18</v>
      </c>
      <c r="G968" t="s">
        <v>11</v>
      </c>
      <c r="H968" t="s">
        <v>18</v>
      </c>
      <c r="I968" t="str">
        <f>IF(Data[[#This Row],[gen_c]]="","o",IF(Data[[#This Row],[gen_e]]=Data[[#This Row],[gen_c]],"+",IF(ISNUMBER(SEARCH(Data[[#This Row],[gen_e]],Data[[#This Row],[gen_c]])),"/","-")))</f>
        <v>+</v>
      </c>
      <c r="J968" t="str">
        <f>IF(Data[[#This Row],[sp_c]]="","o",IF(Data[[#This Row],[sp_e]]=Data[[#This Row],[sp_c]],"+",IF(ISNUMBER(SEARCH(Data[[#This Row],[sp_e]],Data[[#This Row],[sp_c]])),"/","-")))</f>
        <v>+</v>
      </c>
      <c r="K9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69" spans="1:11" x14ac:dyDescent="0.25">
      <c r="A969">
        <v>211</v>
      </c>
      <c r="B969">
        <v>2</v>
      </c>
      <c r="C969">
        <v>10</v>
      </c>
      <c r="D969">
        <f>Data[[#This Row],[run]]+100*Data[[#This Row],[k]]</f>
        <v>1002</v>
      </c>
      <c r="E969" t="s">
        <v>11</v>
      </c>
      <c r="F969" t="s">
        <v>18</v>
      </c>
      <c r="G969" t="s">
        <v>11</v>
      </c>
      <c r="H969" t="s">
        <v>18</v>
      </c>
      <c r="I969" t="str">
        <f>IF(Data[[#This Row],[gen_c]]="","o",IF(Data[[#This Row],[gen_e]]=Data[[#This Row],[gen_c]],"+",IF(ISNUMBER(SEARCH(Data[[#This Row],[gen_e]],Data[[#This Row],[gen_c]])),"/","-")))</f>
        <v>+</v>
      </c>
      <c r="J969" t="str">
        <f>IF(Data[[#This Row],[sp_c]]="","o",IF(Data[[#This Row],[sp_e]]=Data[[#This Row],[sp_c]],"+",IF(ISNUMBER(SEARCH(Data[[#This Row],[sp_e]],Data[[#This Row],[sp_c]])),"/","-")))</f>
        <v>+</v>
      </c>
      <c r="K9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0" spans="1:11" x14ac:dyDescent="0.25">
      <c r="A970">
        <v>212</v>
      </c>
      <c r="B970">
        <v>2</v>
      </c>
      <c r="C970">
        <v>10</v>
      </c>
      <c r="D970">
        <f>Data[[#This Row],[run]]+100*Data[[#This Row],[k]]</f>
        <v>1002</v>
      </c>
      <c r="E970" t="s">
        <v>11</v>
      </c>
      <c r="F970" t="s">
        <v>18</v>
      </c>
      <c r="G970" t="s">
        <v>11</v>
      </c>
      <c r="H970" t="s">
        <v>18</v>
      </c>
      <c r="I970" t="str">
        <f>IF(Data[[#This Row],[gen_c]]="","o",IF(Data[[#This Row],[gen_e]]=Data[[#This Row],[gen_c]],"+",IF(ISNUMBER(SEARCH(Data[[#This Row],[gen_e]],Data[[#This Row],[gen_c]])),"/","-")))</f>
        <v>+</v>
      </c>
      <c r="J970" t="str">
        <f>IF(Data[[#This Row],[sp_c]]="","o",IF(Data[[#This Row],[sp_e]]=Data[[#This Row],[sp_c]],"+",IF(ISNUMBER(SEARCH(Data[[#This Row],[sp_e]],Data[[#This Row],[sp_c]])),"/","-")))</f>
        <v>+</v>
      </c>
      <c r="K9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1" spans="1:11" x14ac:dyDescent="0.25">
      <c r="A971">
        <v>213</v>
      </c>
      <c r="B971">
        <v>2</v>
      </c>
      <c r="C971">
        <v>10</v>
      </c>
      <c r="D971">
        <f>Data[[#This Row],[run]]+100*Data[[#This Row],[k]]</f>
        <v>1002</v>
      </c>
      <c r="E971" t="s">
        <v>11</v>
      </c>
      <c r="F971" t="s">
        <v>18</v>
      </c>
      <c r="G971" t="s">
        <v>11</v>
      </c>
      <c r="H971" t="s">
        <v>18</v>
      </c>
      <c r="I971" t="str">
        <f>IF(Data[[#This Row],[gen_c]]="","o",IF(Data[[#This Row],[gen_e]]=Data[[#This Row],[gen_c]],"+",IF(ISNUMBER(SEARCH(Data[[#This Row],[gen_e]],Data[[#This Row],[gen_c]])),"/","-")))</f>
        <v>+</v>
      </c>
      <c r="J971" t="str">
        <f>IF(Data[[#This Row],[sp_c]]="","o",IF(Data[[#This Row],[sp_e]]=Data[[#This Row],[sp_c]],"+",IF(ISNUMBER(SEARCH(Data[[#This Row],[sp_e]],Data[[#This Row],[sp_c]])),"/","-")))</f>
        <v>+</v>
      </c>
      <c r="K9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2" spans="1:11" x14ac:dyDescent="0.25">
      <c r="A972">
        <v>216</v>
      </c>
      <c r="B972">
        <v>3</v>
      </c>
      <c r="C972">
        <v>10</v>
      </c>
      <c r="D972">
        <f>Data[[#This Row],[run]]+100*Data[[#This Row],[k]]</f>
        <v>1003</v>
      </c>
      <c r="E972" t="s">
        <v>11</v>
      </c>
      <c r="F972" t="s">
        <v>18</v>
      </c>
      <c r="G972" t="s">
        <v>11</v>
      </c>
      <c r="H972" t="s">
        <v>18</v>
      </c>
      <c r="I972" t="str">
        <f>IF(Data[[#This Row],[gen_c]]="","o",IF(Data[[#This Row],[gen_e]]=Data[[#This Row],[gen_c]],"+",IF(ISNUMBER(SEARCH(Data[[#This Row],[gen_e]],Data[[#This Row],[gen_c]])),"/","-")))</f>
        <v>+</v>
      </c>
      <c r="J972" t="str">
        <f>IF(Data[[#This Row],[sp_c]]="","o",IF(Data[[#This Row],[sp_e]]=Data[[#This Row],[sp_c]],"+",IF(ISNUMBER(SEARCH(Data[[#This Row],[sp_e]],Data[[#This Row],[sp_c]])),"/","-")))</f>
        <v>+</v>
      </c>
      <c r="K9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3" spans="1:11" x14ac:dyDescent="0.25">
      <c r="A973">
        <v>218</v>
      </c>
      <c r="B973">
        <v>3</v>
      </c>
      <c r="C973">
        <v>10</v>
      </c>
      <c r="D973">
        <f>Data[[#This Row],[run]]+100*Data[[#This Row],[k]]</f>
        <v>1003</v>
      </c>
      <c r="E973" t="s">
        <v>11</v>
      </c>
      <c r="F973" t="s">
        <v>18</v>
      </c>
      <c r="G973" t="s">
        <v>11</v>
      </c>
      <c r="H973" t="s">
        <v>18</v>
      </c>
      <c r="I973" t="str">
        <f>IF(Data[[#This Row],[gen_c]]="","o",IF(Data[[#This Row],[gen_e]]=Data[[#This Row],[gen_c]],"+",IF(ISNUMBER(SEARCH(Data[[#This Row],[gen_e]],Data[[#This Row],[gen_c]])),"/","-")))</f>
        <v>+</v>
      </c>
      <c r="J973" t="str">
        <f>IF(Data[[#This Row],[sp_c]]="","o",IF(Data[[#This Row],[sp_e]]=Data[[#This Row],[sp_c]],"+",IF(ISNUMBER(SEARCH(Data[[#This Row],[sp_e]],Data[[#This Row],[sp_c]])),"/","-")))</f>
        <v>+</v>
      </c>
      <c r="K9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4" spans="1:11" x14ac:dyDescent="0.25">
      <c r="A974">
        <v>219</v>
      </c>
      <c r="B974">
        <v>3</v>
      </c>
      <c r="C974">
        <v>10</v>
      </c>
      <c r="D974">
        <f>Data[[#This Row],[run]]+100*Data[[#This Row],[k]]</f>
        <v>1003</v>
      </c>
      <c r="E974" t="s">
        <v>11</v>
      </c>
      <c r="F974" t="s">
        <v>18</v>
      </c>
      <c r="G974" t="s">
        <v>11</v>
      </c>
      <c r="H974" t="s">
        <v>18</v>
      </c>
      <c r="I974" t="str">
        <f>IF(Data[[#This Row],[gen_c]]="","o",IF(Data[[#This Row],[gen_e]]=Data[[#This Row],[gen_c]],"+",IF(ISNUMBER(SEARCH(Data[[#This Row],[gen_e]],Data[[#This Row],[gen_c]])),"/","-")))</f>
        <v>+</v>
      </c>
      <c r="J974" t="str">
        <f>IF(Data[[#This Row],[sp_c]]="","o",IF(Data[[#This Row],[sp_e]]=Data[[#This Row],[sp_c]],"+",IF(ISNUMBER(SEARCH(Data[[#This Row],[sp_e]],Data[[#This Row],[sp_c]])),"/","-")))</f>
        <v>+</v>
      </c>
      <c r="K9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5" spans="1:11" x14ac:dyDescent="0.25">
      <c r="A975">
        <v>220</v>
      </c>
      <c r="B975">
        <v>3</v>
      </c>
      <c r="C975">
        <v>10</v>
      </c>
      <c r="D975">
        <f>Data[[#This Row],[run]]+100*Data[[#This Row],[k]]</f>
        <v>1003</v>
      </c>
      <c r="E975" t="s">
        <v>11</v>
      </c>
      <c r="F975" t="s">
        <v>18</v>
      </c>
      <c r="G975" t="s">
        <v>11</v>
      </c>
      <c r="H975" t="s">
        <v>18</v>
      </c>
      <c r="I975" t="str">
        <f>IF(Data[[#This Row],[gen_c]]="","o",IF(Data[[#This Row],[gen_e]]=Data[[#This Row],[gen_c]],"+",IF(ISNUMBER(SEARCH(Data[[#This Row],[gen_e]],Data[[#This Row],[gen_c]])),"/","-")))</f>
        <v>+</v>
      </c>
      <c r="J975" t="str">
        <f>IF(Data[[#This Row],[sp_c]]="","o",IF(Data[[#This Row],[sp_e]]=Data[[#This Row],[sp_c]],"+",IF(ISNUMBER(SEARCH(Data[[#This Row],[sp_e]],Data[[#This Row],[sp_c]])),"/","-")))</f>
        <v>+</v>
      </c>
      <c r="K9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6" spans="1:11" x14ac:dyDescent="0.25">
      <c r="A976">
        <v>221</v>
      </c>
      <c r="B976">
        <v>4</v>
      </c>
      <c r="C976">
        <v>10</v>
      </c>
      <c r="D976">
        <f>Data[[#This Row],[run]]+100*Data[[#This Row],[k]]</f>
        <v>1004</v>
      </c>
      <c r="E976" t="s">
        <v>11</v>
      </c>
      <c r="F976" t="s">
        <v>18</v>
      </c>
      <c r="G976" t="s">
        <v>11</v>
      </c>
      <c r="H976" t="s">
        <v>18</v>
      </c>
      <c r="I976" t="str">
        <f>IF(Data[[#This Row],[gen_c]]="","o",IF(Data[[#This Row],[gen_e]]=Data[[#This Row],[gen_c]],"+",IF(ISNUMBER(SEARCH(Data[[#This Row],[gen_e]],Data[[#This Row],[gen_c]])),"/","-")))</f>
        <v>+</v>
      </c>
      <c r="J976" t="str">
        <f>IF(Data[[#This Row],[sp_c]]="","o",IF(Data[[#This Row],[sp_e]]=Data[[#This Row],[sp_c]],"+",IF(ISNUMBER(SEARCH(Data[[#This Row],[sp_e]],Data[[#This Row],[sp_c]])),"/","-")))</f>
        <v>+</v>
      </c>
      <c r="K9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7" spans="1:11" x14ac:dyDescent="0.25">
      <c r="A977">
        <v>222</v>
      </c>
      <c r="B977">
        <v>4</v>
      </c>
      <c r="C977">
        <v>10</v>
      </c>
      <c r="D977">
        <f>Data[[#This Row],[run]]+100*Data[[#This Row],[k]]</f>
        <v>1004</v>
      </c>
      <c r="E977" t="s">
        <v>11</v>
      </c>
      <c r="F977" t="s">
        <v>18</v>
      </c>
      <c r="G977" t="s">
        <v>11</v>
      </c>
      <c r="H977" t="s">
        <v>18</v>
      </c>
      <c r="I977" t="str">
        <f>IF(Data[[#This Row],[gen_c]]="","o",IF(Data[[#This Row],[gen_e]]=Data[[#This Row],[gen_c]],"+",IF(ISNUMBER(SEARCH(Data[[#This Row],[gen_e]],Data[[#This Row],[gen_c]])),"/","-")))</f>
        <v>+</v>
      </c>
      <c r="J977" t="str">
        <f>IF(Data[[#This Row],[sp_c]]="","o",IF(Data[[#This Row],[sp_e]]=Data[[#This Row],[sp_c]],"+",IF(ISNUMBER(SEARCH(Data[[#This Row],[sp_e]],Data[[#This Row],[sp_c]])),"/","-")))</f>
        <v>+</v>
      </c>
      <c r="K9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8" spans="1:11" x14ac:dyDescent="0.25">
      <c r="A978">
        <v>223</v>
      </c>
      <c r="B978">
        <v>4</v>
      </c>
      <c r="C978">
        <v>10</v>
      </c>
      <c r="D978">
        <f>Data[[#This Row],[run]]+100*Data[[#This Row],[k]]</f>
        <v>1004</v>
      </c>
      <c r="E978" t="s">
        <v>11</v>
      </c>
      <c r="F978" t="s">
        <v>18</v>
      </c>
      <c r="G978" t="s">
        <v>11</v>
      </c>
      <c r="H978" t="s">
        <v>18</v>
      </c>
      <c r="I978" t="str">
        <f>IF(Data[[#This Row],[gen_c]]="","o",IF(Data[[#This Row],[gen_e]]=Data[[#This Row],[gen_c]],"+",IF(ISNUMBER(SEARCH(Data[[#This Row],[gen_e]],Data[[#This Row],[gen_c]])),"/","-")))</f>
        <v>+</v>
      </c>
      <c r="J978" t="str">
        <f>IF(Data[[#This Row],[sp_c]]="","o",IF(Data[[#This Row],[sp_e]]=Data[[#This Row],[sp_c]],"+",IF(ISNUMBER(SEARCH(Data[[#This Row],[sp_e]],Data[[#This Row],[sp_c]])),"/","-")))</f>
        <v>+</v>
      </c>
      <c r="K9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79" spans="1:11" x14ac:dyDescent="0.25">
      <c r="A979" s="1">
        <v>226</v>
      </c>
      <c r="B979">
        <v>5</v>
      </c>
      <c r="C979">
        <v>10</v>
      </c>
      <c r="D979">
        <f>Data[[#This Row],[run]]+100*Data[[#This Row],[k]]</f>
        <v>1005</v>
      </c>
      <c r="E979" t="s">
        <v>11</v>
      </c>
      <c r="F979" t="s">
        <v>18</v>
      </c>
      <c r="G979" t="s">
        <v>11</v>
      </c>
      <c r="H979" t="s">
        <v>18</v>
      </c>
      <c r="I979" t="str">
        <f>IF(Data[[#This Row],[gen_c]]="","o",IF(Data[[#This Row],[gen_e]]=Data[[#This Row],[gen_c]],"+",IF(ISNUMBER(SEARCH(Data[[#This Row],[gen_e]],Data[[#This Row],[gen_c]])),"/","-")))</f>
        <v>+</v>
      </c>
      <c r="J979" t="str">
        <f>IF(Data[[#This Row],[sp_c]]="","o",IF(Data[[#This Row],[sp_e]]=Data[[#This Row],[sp_c]],"+",IF(ISNUMBER(SEARCH(Data[[#This Row],[sp_e]],Data[[#This Row],[sp_c]])),"/","-")))</f>
        <v>+</v>
      </c>
      <c r="K9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0" spans="1:11" x14ac:dyDescent="0.25">
      <c r="A980" s="1">
        <v>227</v>
      </c>
      <c r="B980">
        <v>5</v>
      </c>
      <c r="C980">
        <v>10</v>
      </c>
      <c r="D980">
        <f>Data[[#This Row],[run]]+100*Data[[#This Row],[k]]</f>
        <v>1005</v>
      </c>
      <c r="E980" t="s">
        <v>11</v>
      </c>
      <c r="F980" t="s">
        <v>18</v>
      </c>
      <c r="G980" t="s">
        <v>11</v>
      </c>
      <c r="H980" t="s">
        <v>18</v>
      </c>
      <c r="I980" t="str">
        <f>IF(Data[[#This Row],[gen_c]]="","o",IF(Data[[#This Row],[gen_e]]=Data[[#This Row],[gen_c]],"+",IF(ISNUMBER(SEARCH(Data[[#This Row],[gen_e]],Data[[#This Row],[gen_c]])),"/","-")))</f>
        <v>+</v>
      </c>
      <c r="J980" t="str">
        <f>IF(Data[[#This Row],[sp_c]]="","o",IF(Data[[#This Row],[sp_e]]=Data[[#This Row],[sp_c]],"+",IF(ISNUMBER(SEARCH(Data[[#This Row],[sp_e]],Data[[#This Row],[sp_c]])),"/","-")))</f>
        <v>+</v>
      </c>
      <c r="K9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1" spans="1:11" x14ac:dyDescent="0.25">
      <c r="A981" s="1">
        <v>228</v>
      </c>
      <c r="B981">
        <v>5</v>
      </c>
      <c r="C981">
        <v>10</v>
      </c>
      <c r="D981">
        <f>Data[[#This Row],[run]]+100*Data[[#This Row],[k]]</f>
        <v>1005</v>
      </c>
      <c r="E981" t="s">
        <v>11</v>
      </c>
      <c r="F981" t="s">
        <v>18</v>
      </c>
      <c r="G981" t="s">
        <v>11</v>
      </c>
      <c r="H981" t="s">
        <v>18</v>
      </c>
      <c r="I981" t="str">
        <f>IF(Data[[#This Row],[gen_c]]="","o",IF(Data[[#This Row],[gen_e]]=Data[[#This Row],[gen_c]],"+",IF(ISNUMBER(SEARCH(Data[[#This Row],[gen_e]],Data[[#This Row],[gen_c]])),"/","-")))</f>
        <v>+</v>
      </c>
      <c r="J981" t="str">
        <f>IF(Data[[#This Row],[sp_c]]="","o",IF(Data[[#This Row],[sp_e]]=Data[[#This Row],[sp_c]],"+",IF(ISNUMBER(SEARCH(Data[[#This Row],[sp_e]],Data[[#This Row],[sp_c]])),"/","-")))</f>
        <v>+</v>
      </c>
      <c r="K9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2" spans="1:11" x14ac:dyDescent="0.25">
      <c r="A982" s="1">
        <v>230</v>
      </c>
      <c r="B982">
        <v>5</v>
      </c>
      <c r="C982">
        <v>10</v>
      </c>
      <c r="D982">
        <f>Data[[#This Row],[run]]+100*Data[[#This Row],[k]]</f>
        <v>1005</v>
      </c>
      <c r="E982" t="s">
        <v>11</v>
      </c>
      <c r="F982" t="s">
        <v>18</v>
      </c>
      <c r="G982" t="s">
        <v>11</v>
      </c>
      <c r="H982" t="s">
        <v>18</v>
      </c>
      <c r="I982" t="str">
        <f>IF(Data[[#This Row],[gen_c]]="","o",IF(Data[[#This Row],[gen_e]]=Data[[#This Row],[gen_c]],"+",IF(ISNUMBER(SEARCH(Data[[#This Row],[gen_e]],Data[[#This Row],[gen_c]])),"/","-")))</f>
        <v>+</v>
      </c>
      <c r="J982" t="str">
        <f>IF(Data[[#This Row],[sp_c]]="","o",IF(Data[[#This Row],[sp_e]]=Data[[#This Row],[sp_c]],"+",IF(ISNUMBER(SEARCH(Data[[#This Row],[sp_e]],Data[[#This Row],[sp_c]])),"/","-")))</f>
        <v>+</v>
      </c>
      <c r="K9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3" spans="1:11" x14ac:dyDescent="0.25">
      <c r="A983">
        <v>231</v>
      </c>
      <c r="B983">
        <v>6</v>
      </c>
      <c r="C983">
        <v>10</v>
      </c>
      <c r="D983">
        <f>Data[[#This Row],[run]]+100*Data[[#This Row],[k]]</f>
        <v>1006</v>
      </c>
      <c r="E983" t="s">
        <v>11</v>
      </c>
      <c r="F983" t="s">
        <v>18</v>
      </c>
      <c r="G983" t="s">
        <v>11</v>
      </c>
      <c r="H983" t="s">
        <v>18</v>
      </c>
      <c r="I983" t="str">
        <f>IF(Data[[#This Row],[gen_c]]="","o",IF(Data[[#This Row],[gen_e]]=Data[[#This Row],[gen_c]],"+",IF(ISNUMBER(SEARCH(Data[[#This Row],[gen_e]],Data[[#This Row],[gen_c]])),"/","-")))</f>
        <v>+</v>
      </c>
      <c r="J983" t="str">
        <f>IF(Data[[#This Row],[sp_c]]="","o",IF(Data[[#This Row],[sp_e]]=Data[[#This Row],[sp_c]],"+",IF(ISNUMBER(SEARCH(Data[[#This Row],[sp_e]],Data[[#This Row],[sp_c]])),"/","-")))</f>
        <v>+</v>
      </c>
      <c r="K9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4" spans="1:11" x14ac:dyDescent="0.25">
      <c r="A984">
        <v>233</v>
      </c>
      <c r="B984">
        <v>6</v>
      </c>
      <c r="C984">
        <v>10</v>
      </c>
      <c r="D984">
        <f>Data[[#This Row],[run]]+100*Data[[#This Row],[k]]</f>
        <v>1006</v>
      </c>
      <c r="E984" t="s">
        <v>11</v>
      </c>
      <c r="F984" t="s">
        <v>18</v>
      </c>
      <c r="G984" t="s">
        <v>11</v>
      </c>
      <c r="H984" t="s">
        <v>18</v>
      </c>
      <c r="I984" t="str">
        <f>IF(Data[[#This Row],[gen_c]]="","o",IF(Data[[#This Row],[gen_e]]=Data[[#This Row],[gen_c]],"+",IF(ISNUMBER(SEARCH(Data[[#This Row],[gen_e]],Data[[#This Row],[gen_c]])),"/","-")))</f>
        <v>+</v>
      </c>
      <c r="J984" t="str">
        <f>IF(Data[[#This Row],[sp_c]]="","o",IF(Data[[#This Row],[sp_e]]=Data[[#This Row],[sp_c]],"+",IF(ISNUMBER(SEARCH(Data[[#This Row],[sp_e]],Data[[#This Row],[sp_c]])),"/","-")))</f>
        <v>+</v>
      </c>
      <c r="K9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5" spans="1:11" x14ac:dyDescent="0.25">
      <c r="A985">
        <v>235</v>
      </c>
      <c r="B985">
        <v>6</v>
      </c>
      <c r="C985">
        <v>10</v>
      </c>
      <c r="D985">
        <f>Data[[#This Row],[run]]+100*Data[[#This Row],[k]]</f>
        <v>1006</v>
      </c>
      <c r="E985" t="s">
        <v>11</v>
      </c>
      <c r="F985" t="s">
        <v>18</v>
      </c>
      <c r="G985" t="s">
        <v>11</v>
      </c>
      <c r="H985" t="s">
        <v>18</v>
      </c>
      <c r="I985" t="str">
        <f>IF(Data[[#This Row],[gen_c]]="","o",IF(Data[[#This Row],[gen_e]]=Data[[#This Row],[gen_c]],"+",IF(ISNUMBER(SEARCH(Data[[#This Row],[gen_e]],Data[[#This Row],[gen_c]])),"/","-")))</f>
        <v>+</v>
      </c>
      <c r="J985" t="str">
        <f>IF(Data[[#This Row],[sp_c]]="","o",IF(Data[[#This Row],[sp_e]]=Data[[#This Row],[sp_c]],"+",IF(ISNUMBER(SEARCH(Data[[#This Row],[sp_e]],Data[[#This Row],[sp_c]])),"/","-")))</f>
        <v>+</v>
      </c>
      <c r="K9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6" spans="1:11" x14ac:dyDescent="0.25">
      <c r="A986">
        <v>236</v>
      </c>
      <c r="B986">
        <v>7</v>
      </c>
      <c r="C986">
        <v>10</v>
      </c>
      <c r="D986">
        <f>Data[[#This Row],[run]]+100*Data[[#This Row],[k]]</f>
        <v>1007</v>
      </c>
      <c r="E986" t="s">
        <v>11</v>
      </c>
      <c r="F986" t="s">
        <v>18</v>
      </c>
      <c r="G986" t="s">
        <v>11</v>
      </c>
      <c r="H986" t="s">
        <v>18</v>
      </c>
      <c r="I986" t="str">
        <f>IF(Data[[#This Row],[gen_c]]="","o",IF(Data[[#This Row],[gen_e]]=Data[[#This Row],[gen_c]],"+",IF(ISNUMBER(SEARCH(Data[[#This Row],[gen_e]],Data[[#This Row],[gen_c]])),"/","-")))</f>
        <v>+</v>
      </c>
      <c r="J986" t="str">
        <f>IF(Data[[#This Row],[sp_c]]="","o",IF(Data[[#This Row],[sp_e]]=Data[[#This Row],[sp_c]],"+",IF(ISNUMBER(SEARCH(Data[[#This Row],[sp_e]],Data[[#This Row],[sp_c]])),"/","-")))</f>
        <v>+</v>
      </c>
      <c r="K9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7" spans="1:11" x14ac:dyDescent="0.25">
      <c r="A987">
        <v>237</v>
      </c>
      <c r="B987">
        <v>7</v>
      </c>
      <c r="C987">
        <v>10</v>
      </c>
      <c r="D987">
        <f>Data[[#This Row],[run]]+100*Data[[#This Row],[k]]</f>
        <v>1007</v>
      </c>
      <c r="E987" t="s">
        <v>11</v>
      </c>
      <c r="F987" t="s">
        <v>18</v>
      </c>
      <c r="G987" t="s">
        <v>11</v>
      </c>
      <c r="H987" t="s">
        <v>18</v>
      </c>
      <c r="I987" t="str">
        <f>IF(Data[[#This Row],[gen_c]]="","o",IF(Data[[#This Row],[gen_e]]=Data[[#This Row],[gen_c]],"+",IF(ISNUMBER(SEARCH(Data[[#This Row],[gen_e]],Data[[#This Row],[gen_c]])),"/","-")))</f>
        <v>+</v>
      </c>
      <c r="J987" t="str">
        <f>IF(Data[[#This Row],[sp_c]]="","o",IF(Data[[#This Row],[sp_e]]=Data[[#This Row],[sp_c]],"+",IF(ISNUMBER(SEARCH(Data[[#This Row],[sp_e]],Data[[#This Row],[sp_c]])),"/","-")))</f>
        <v>+</v>
      </c>
      <c r="K9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8" spans="1:11" x14ac:dyDescent="0.25">
      <c r="A988">
        <v>239</v>
      </c>
      <c r="B988">
        <v>7</v>
      </c>
      <c r="C988">
        <v>10</v>
      </c>
      <c r="D988">
        <f>Data[[#This Row],[run]]+100*Data[[#This Row],[k]]</f>
        <v>1007</v>
      </c>
      <c r="E988" t="s">
        <v>11</v>
      </c>
      <c r="F988" t="s">
        <v>18</v>
      </c>
      <c r="G988" t="s">
        <v>11</v>
      </c>
      <c r="H988" t="s">
        <v>18</v>
      </c>
      <c r="I988" t="str">
        <f>IF(Data[[#This Row],[gen_c]]="","o",IF(Data[[#This Row],[gen_e]]=Data[[#This Row],[gen_c]],"+",IF(ISNUMBER(SEARCH(Data[[#This Row],[gen_e]],Data[[#This Row],[gen_c]])),"/","-")))</f>
        <v>+</v>
      </c>
      <c r="J988" t="str">
        <f>IF(Data[[#This Row],[sp_c]]="","o",IF(Data[[#This Row],[sp_e]]=Data[[#This Row],[sp_c]],"+",IF(ISNUMBER(SEARCH(Data[[#This Row],[sp_e]],Data[[#This Row],[sp_c]])),"/","-")))</f>
        <v>+</v>
      </c>
      <c r="K9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89" spans="1:11" x14ac:dyDescent="0.25">
      <c r="A989">
        <v>243</v>
      </c>
      <c r="B989">
        <v>8</v>
      </c>
      <c r="C989">
        <v>10</v>
      </c>
      <c r="D989">
        <f>Data[[#This Row],[run]]+100*Data[[#This Row],[k]]</f>
        <v>1008</v>
      </c>
      <c r="E989" t="s">
        <v>11</v>
      </c>
      <c r="F989" t="s">
        <v>18</v>
      </c>
      <c r="G989" t="s">
        <v>11</v>
      </c>
      <c r="H989" t="s">
        <v>18</v>
      </c>
      <c r="I989" t="str">
        <f>IF(Data[[#This Row],[gen_c]]="","o",IF(Data[[#This Row],[gen_e]]=Data[[#This Row],[gen_c]],"+",IF(ISNUMBER(SEARCH(Data[[#This Row],[gen_e]],Data[[#This Row],[gen_c]])),"/","-")))</f>
        <v>+</v>
      </c>
      <c r="J989" t="str">
        <f>IF(Data[[#This Row],[sp_c]]="","o",IF(Data[[#This Row],[sp_e]]=Data[[#This Row],[sp_c]],"+",IF(ISNUMBER(SEARCH(Data[[#This Row],[sp_e]],Data[[#This Row],[sp_c]])),"/","-")))</f>
        <v>+</v>
      </c>
      <c r="K9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90" spans="1:11" x14ac:dyDescent="0.25">
      <c r="A990">
        <v>244</v>
      </c>
      <c r="B990">
        <v>8</v>
      </c>
      <c r="C990">
        <v>10</v>
      </c>
      <c r="D990">
        <f>Data[[#This Row],[run]]+100*Data[[#This Row],[k]]</f>
        <v>1008</v>
      </c>
      <c r="E990" t="s">
        <v>11</v>
      </c>
      <c r="F990" t="s">
        <v>18</v>
      </c>
      <c r="G990" t="s">
        <v>11</v>
      </c>
      <c r="H990" t="s">
        <v>18</v>
      </c>
      <c r="I990" t="str">
        <f>IF(Data[[#This Row],[gen_c]]="","o",IF(Data[[#This Row],[gen_e]]=Data[[#This Row],[gen_c]],"+",IF(ISNUMBER(SEARCH(Data[[#This Row],[gen_e]],Data[[#This Row],[gen_c]])),"/","-")))</f>
        <v>+</v>
      </c>
      <c r="J990" t="str">
        <f>IF(Data[[#This Row],[sp_c]]="","o",IF(Data[[#This Row],[sp_e]]=Data[[#This Row],[sp_c]],"+",IF(ISNUMBER(SEARCH(Data[[#This Row],[sp_e]],Data[[#This Row],[sp_c]])),"/","-")))</f>
        <v>+</v>
      </c>
      <c r="K9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91" spans="1:11" x14ac:dyDescent="0.25">
      <c r="A991">
        <v>245</v>
      </c>
      <c r="B991">
        <v>8</v>
      </c>
      <c r="C991">
        <v>10</v>
      </c>
      <c r="D991">
        <f>Data[[#This Row],[run]]+100*Data[[#This Row],[k]]</f>
        <v>1008</v>
      </c>
      <c r="E991" t="s">
        <v>11</v>
      </c>
      <c r="F991" t="s">
        <v>18</v>
      </c>
      <c r="G991" t="s">
        <v>11</v>
      </c>
      <c r="H991" t="s">
        <v>18</v>
      </c>
      <c r="I991" t="str">
        <f>IF(Data[[#This Row],[gen_c]]="","o",IF(Data[[#This Row],[gen_e]]=Data[[#This Row],[gen_c]],"+",IF(ISNUMBER(SEARCH(Data[[#This Row],[gen_e]],Data[[#This Row],[gen_c]])),"/","-")))</f>
        <v>+</v>
      </c>
      <c r="J991" t="str">
        <f>IF(Data[[#This Row],[sp_c]]="","o",IF(Data[[#This Row],[sp_e]]=Data[[#This Row],[sp_c]],"+",IF(ISNUMBER(SEARCH(Data[[#This Row],[sp_e]],Data[[#This Row],[sp_c]])),"/","-")))</f>
        <v>+</v>
      </c>
      <c r="K9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92" spans="1:11" x14ac:dyDescent="0.25">
      <c r="A992">
        <v>246</v>
      </c>
      <c r="B992">
        <v>9</v>
      </c>
      <c r="C992">
        <v>10</v>
      </c>
      <c r="D992">
        <f>Data[[#This Row],[run]]+100*Data[[#This Row],[k]]</f>
        <v>1009</v>
      </c>
      <c r="E992" t="s">
        <v>11</v>
      </c>
      <c r="F992" t="s">
        <v>18</v>
      </c>
      <c r="G992" t="s">
        <v>11</v>
      </c>
      <c r="H992" t="s">
        <v>18</v>
      </c>
      <c r="I992" t="str">
        <f>IF(Data[[#This Row],[gen_c]]="","o",IF(Data[[#This Row],[gen_e]]=Data[[#This Row],[gen_c]],"+",IF(ISNUMBER(SEARCH(Data[[#This Row],[gen_e]],Data[[#This Row],[gen_c]])),"/","-")))</f>
        <v>+</v>
      </c>
      <c r="J992" t="str">
        <f>IF(Data[[#This Row],[sp_c]]="","o",IF(Data[[#This Row],[sp_e]]=Data[[#This Row],[sp_c]],"+",IF(ISNUMBER(SEARCH(Data[[#This Row],[sp_e]],Data[[#This Row],[sp_c]])),"/","-")))</f>
        <v>+</v>
      </c>
      <c r="K9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93" spans="1:11" x14ac:dyDescent="0.25">
      <c r="A993">
        <v>247</v>
      </c>
      <c r="B993">
        <v>9</v>
      </c>
      <c r="C993">
        <v>10</v>
      </c>
      <c r="D993">
        <f>Data[[#This Row],[run]]+100*Data[[#This Row],[k]]</f>
        <v>1009</v>
      </c>
      <c r="E993" t="s">
        <v>11</v>
      </c>
      <c r="F993" t="s">
        <v>18</v>
      </c>
      <c r="G993" t="s">
        <v>11</v>
      </c>
      <c r="H993" t="s">
        <v>18</v>
      </c>
      <c r="I993" t="str">
        <f>IF(Data[[#This Row],[gen_c]]="","o",IF(Data[[#This Row],[gen_e]]=Data[[#This Row],[gen_c]],"+",IF(ISNUMBER(SEARCH(Data[[#This Row],[gen_e]],Data[[#This Row],[gen_c]])),"/","-")))</f>
        <v>+</v>
      </c>
      <c r="J993" t="str">
        <f>IF(Data[[#This Row],[sp_c]]="","o",IF(Data[[#This Row],[sp_e]]=Data[[#This Row],[sp_c]],"+",IF(ISNUMBER(SEARCH(Data[[#This Row],[sp_e]],Data[[#This Row],[sp_c]])),"/","-")))</f>
        <v>+</v>
      </c>
      <c r="K9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94" spans="1:11" x14ac:dyDescent="0.25">
      <c r="A994">
        <v>248</v>
      </c>
      <c r="B994">
        <v>9</v>
      </c>
      <c r="C994">
        <v>10</v>
      </c>
      <c r="D994">
        <f>Data[[#This Row],[run]]+100*Data[[#This Row],[k]]</f>
        <v>1009</v>
      </c>
      <c r="E994" t="s">
        <v>11</v>
      </c>
      <c r="F994" t="s">
        <v>18</v>
      </c>
      <c r="G994" t="s">
        <v>11</v>
      </c>
      <c r="H994" t="s">
        <v>18</v>
      </c>
      <c r="I994" t="str">
        <f>IF(Data[[#This Row],[gen_c]]="","o",IF(Data[[#This Row],[gen_e]]=Data[[#This Row],[gen_c]],"+",IF(ISNUMBER(SEARCH(Data[[#This Row],[gen_e]],Data[[#This Row],[gen_c]])),"/","-")))</f>
        <v>+</v>
      </c>
      <c r="J994" t="str">
        <f>IF(Data[[#This Row],[sp_c]]="","o",IF(Data[[#This Row],[sp_e]]=Data[[#This Row],[sp_c]],"+",IF(ISNUMBER(SEARCH(Data[[#This Row],[sp_e]],Data[[#This Row],[sp_c]])),"/","-")))</f>
        <v>+</v>
      </c>
      <c r="K9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95" spans="1:11" x14ac:dyDescent="0.25">
      <c r="A995">
        <v>249</v>
      </c>
      <c r="B995">
        <v>9</v>
      </c>
      <c r="C995">
        <v>10</v>
      </c>
      <c r="D995">
        <f>Data[[#This Row],[run]]+100*Data[[#This Row],[k]]</f>
        <v>1009</v>
      </c>
      <c r="E995" t="s">
        <v>11</v>
      </c>
      <c r="F995" t="s">
        <v>18</v>
      </c>
      <c r="G995" t="s">
        <v>11</v>
      </c>
      <c r="H995" t="s">
        <v>18</v>
      </c>
      <c r="I995" t="str">
        <f>IF(Data[[#This Row],[gen_c]]="","o",IF(Data[[#This Row],[gen_e]]=Data[[#This Row],[gen_c]],"+",IF(ISNUMBER(SEARCH(Data[[#This Row],[gen_e]],Data[[#This Row],[gen_c]])),"/","-")))</f>
        <v>+</v>
      </c>
      <c r="J995" t="str">
        <f>IF(Data[[#This Row],[sp_c]]="","o",IF(Data[[#This Row],[sp_e]]=Data[[#This Row],[sp_c]],"+",IF(ISNUMBER(SEARCH(Data[[#This Row],[sp_e]],Data[[#This Row],[sp_c]])),"/","-")))</f>
        <v>+</v>
      </c>
      <c r="K9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996" spans="1:11" x14ac:dyDescent="0.25">
      <c r="A996">
        <v>240</v>
      </c>
      <c r="B996">
        <v>7</v>
      </c>
      <c r="C996">
        <v>10</v>
      </c>
      <c r="D996">
        <f>Data[[#This Row],[run]]+100*Data[[#This Row],[k]]</f>
        <v>1007</v>
      </c>
      <c r="E996" t="s">
        <v>11</v>
      </c>
      <c r="F996" t="s">
        <v>18</v>
      </c>
      <c r="G996" t="s">
        <v>11</v>
      </c>
      <c r="I996" t="str">
        <f>IF(Data[[#This Row],[gen_c]]="","o",IF(Data[[#This Row],[gen_e]]=Data[[#This Row],[gen_c]],"+",IF(ISNUMBER(SEARCH(Data[[#This Row],[gen_e]],Data[[#This Row],[gen_c]])),"/","-")))</f>
        <v>+</v>
      </c>
      <c r="J996" t="str">
        <f>IF(Data[[#This Row],[sp_c]]="","o",IF(Data[[#This Row],[sp_e]]=Data[[#This Row],[sp_c]],"+",IF(ISNUMBER(SEARCH(Data[[#This Row],[sp_e]],Data[[#This Row],[sp_c]])),"/","-")))</f>
        <v>o</v>
      </c>
      <c r="K9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997" spans="1:11" x14ac:dyDescent="0.25">
      <c r="A997">
        <v>224</v>
      </c>
      <c r="B997">
        <v>4</v>
      </c>
      <c r="C997">
        <v>10</v>
      </c>
      <c r="D997">
        <f>Data[[#This Row],[run]]+100*Data[[#This Row],[k]]</f>
        <v>1004</v>
      </c>
      <c r="E997" t="s">
        <v>11</v>
      </c>
      <c r="F997" t="s">
        <v>18</v>
      </c>
      <c r="H997" t="s">
        <v>98</v>
      </c>
      <c r="I997" t="str">
        <f>IF(Data[[#This Row],[gen_c]]="","o",IF(Data[[#This Row],[gen_e]]=Data[[#This Row],[gen_c]],"+",IF(ISNUMBER(SEARCH(Data[[#This Row],[gen_e]],Data[[#This Row],[gen_c]])),"/","-")))</f>
        <v>o</v>
      </c>
      <c r="J997" t="str">
        <f>IF(Data[[#This Row],[sp_c]]="","o",IF(Data[[#This Row],[sp_e]]=Data[[#This Row],[sp_c]],"+",IF(ISNUMBER(SEARCH(Data[[#This Row],[sp_e]],Data[[#This Row],[sp_c]])),"/","-")))</f>
        <v>/</v>
      </c>
      <c r="K9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98" spans="1:11" x14ac:dyDescent="0.25">
      <c r="A998">
        <v>242</v>
      </c>
      <c r="B998">
        <v>8</v>
      </c>
      <c r="C998">
        <v>10</v>
      </c>
      <c r="D998">
        <f>Data[[#This Row],[run]]+100*Data[[#This Row],[k]]</f>
        <v>1008</v>
      </c>
      <c r="E998" t="s">
        <v>11</v>
      </c>
      <c r="F998" t="s">
        <v>18</v>
      </c>
      <c r="H998" t="s">
        <v>99</v>
      </c>
      <c r="I998" t="str">
        <f>IF(Data[[#This Row],[gen_c]]="","o",IF(Data[[#This Row],[gen_e]]=Data[[#This Row],[gen_c]],"+",IF(ISNUMBER(SEARCH(Data[[#This Row],[gen_e]],Data[[#This Row],[gen_c]])),"/","-")))</f>
        <v>o</v>
      </c>
      <c r="J998" t="str">
        <f>IF(Data[[#This Row],[sp_c]]="","o",IF(Data[[#This Row],[sp_e]]=Data[[#This Row],[sp_c]],"+",IF(ISNUMBER(SEARCH(Data[[#This Row],[sp_e]],Data[[#This Row],[sp_c]])),"/","-")))</f>
        <v>/</v>
      </c>
      <c r="K9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999" spans="1:11" x14ac:dyDescent="0.25">
      <c r="A999">
        <v>201</v>
      </c>
      <c r="B999">
        <v>0</v>
      </c>
      <c r="C999">
        <v>10</v>
      </c>
      <c r="D999">
        <f>Data[[#This Row],[run]]+100*Data[[#This Row],[k]]</f>
        <v>1000</v>
      </c>
      <c r="E999" t="s">
        <v>11</v>
      </c>
      <c r="F999" t="s">
        <v>18</v>
      </c>
      <c r="H999" t="s">
        <v>18</v>
      </c>
      <c r="I999" t="str">
        <f>IF(Data[[#This Row],[gen_c]]="","o",IF(Data[[#This Row],[gen_e]]=Data[[#This Row],[gen_c]],"+",IF(ISNUMBER(SEARCH(Data[[#This Row],[gen_e]],Data[[#This Row],[gen_c]])),"/","-")))</f>
        <v>o</v>
      </c>
      <c r="J999" t="str">
        <f>IF(Data[[#This Row],[sp_c]]="","o",IF(Data[[#This Row],[sp_e]]=Data[[#This Row],[sp_c]],"+",IF(ISNUMBER(SEARCH(Data[[#This Row],[sp_e]],Data[[#This Row],[sp_c]])),"/","-")))</f>
        <v>+</v>
      </c>
      <c r="K9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0" spans="1:11" x14ac:dyDescent="0.25">
      <c r="A1000">
        <v>203</v>
      </c>
      <c r="B1000">
        <v>0</v>
      </c>
      <c r="C1000">
        <v>10</v>
      </c>
      <c r="D1000">
        <f>Data[[#This Row],[run]]+100*Data[[#This Row],[k]]</f>
        <v>1000</v>
      </c>
      <c r="E1000" t="s">
        <v>11</v>
      </c>
      <c r="F1000" t="s">
        <v>18</v>
      </c>
      <c r="H1000" t="s">
        <v>18</v>
      </c>
      <c r="I1000" t="str">
        <f>IF(Data[[#This Row],[gen_c]]="","o",IF(Data[[#This Row],[gen_e]]=Data[[#This Row],[gen_c]],"+",IF(ISNUMBER(SEARCH(Data[[#This Row],[gen_e]],Data[[#This Row],[gen_c]])),"/","-")))</f>
        <v>o</v>
      </c>
      <c r="J1000" t="str">
        <f>IF(Data[[#This Row],[sp_c]]="","o",IF(Data[[#This Row],[sp_e]]=Data[[#This Row],[sp_c]],"+",IF(ISNUMBER(SEARCH(Data[[#This Row],[sp_e]],Data[[#This Row],[sp_c]])),"/","-")))</f>
        <v>+</v>
      </c>
      <c r="K10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1" spans="1:11" x14ac:dyDescent="0.25">
      <c r="A1001">
        <v>204</v>
      </c>
      <c r="B1001">
        <v>0</v>
      </c>
      <c r="C1001">
        <v>10</v>
      </c>
      <c r="D1001">
        <f>Data[[#This Row],[run]]+100*Data[[#This Row],[k]]</f>
        <v>1000</v>
      </c>
      <c r="E1001" t="s">
        <v>11</v>
      </c>
      <c r="F1001" t="s">
        <v>18</v>
      </c>
      <c r="H1001" t="s">
        <v>18</v>
      </c>
      <c r="I1001" t="str">
        <f>IF(Data[[#This Row],[gen_c]]="","o",IF(Data[[#This Row],[gen_e]]=Data[[#This Row],[gen_c]],"+",IF(ISNUMBER(SEARCH(Data[[#This Row],[gen_e]],Data[[#This Row],[gen_c]])),"/","-")))</f>
        <v>o</v>
      </c>
      <c r="J1001" t="str">
        <f>IF(Data[[#This Row],[sp_c]]="","o",IF(Data[[#This Row],[sp_e]]=Data[[#This Row],[sp_c]],"+",IF(ISNUMBER(SEARCH(Data[[#This Row],[sp_e]],Data[[#This Row],[sp_c]])),"/","-")))</f>
        <v>+</v>
      </c>
      <c r="K10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2" spans="1:11" x14ac:dyDescent="0.25">
      <c r="A1002">
        <v>210</v>
      </c>
      <c r="B1002">
        <v>1</v>
      </c>
      <c r="C1002">
        <v>10</v>
      </c>
      <c r="D1002">
        <f>Data[[#This Row],[run]]+100*Data[[#This Row],[k]]</f>
        <v>1001</v>
      </c>
      <c r="E1002" t="s">
        <v>11</v>
      </c>
      <c r="F1002" t="s">
        <v>18</v>
      </c>
      <c r="H1002" t="s">
        <v>18</v>
      </c>
      <c r="I1002" t="str">
        <f>IF(Data[[#This Row],[gen_c]]="","o",IF(Data[[#This Row],[gen_e]]=Data[[#This Row],[gen_c]],"+",IF(ISNUMBER(SEARCH(Data[[#This Row],[gen_e]],Data[[#This Row],[gen_c]])),"/","-")))</f>
        <v>o</v>
      </c>
      <c r="J1002" t="str">
        <f>IF(Data[[#This Row],[sp_c]]="","o",IF(Data[[#This Row],[sp_e]]=Data[[#This Row],[sp_c]],"+",IF(ISNUMBER(SEARCH(Data[[#This Row],[sp_e]],Data[[#This Row],[sp_c]])),"/","-")))</f>
        <v>+</v>
      </c>
      <c r="K10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3" spans="1:11" x14ac:dyDescent="0.25">
      <c r="A1003">
        <v>214</v>
      </c>
      <c r="B1003">
        <v>2</v>
      </c>
      <c r="C1003">
        <v>10</v>
      </c>
      <c r="D1003">
        <f>Data[[#This Row],[run]]+100*Data[[#This Row],[k]]</f>
        <v>1002</v>
      </c>
      <c r="E1003" t="s">
        <v>11</v>
      </c>
      <c r="F1003" t="s">
        <v>18</v>
      </c>
      <c r="H1003" t="s">
        <v>18</v>
      </c>
      <c r="I1003" t="str">
        <f>IF(Data[[#This Row],[gen_c]]="","o",IF(Data[[#This Row],[gen_e]]=Data[[#This Row],[gen_c]],"+",IF(ISNUMBER(SEARCH(Data[[#This Row],[gen_e]],Data[[#This Row],[gen_c]])),"/","-")))</f>
        <v>o</v>
      </c>
      <c r="J1003" t="str">
        <f>IF(Data[[#This Row],[sp_c]]="","o",IF(Data[[#This Row],[sp_e]]=Data[[#This Row],[sp_c]],"+",IF(ISNUMBER(SEARCH(Data[[#This Row],[sp_e]],Data[[#This Row],[sp_c]])),"/","-")))</f>
        <v>+</v>
      </c>
      <c r="K10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4" spans="1:11" x14ac:dyDescent="0.25">
      <c r="A1004">
        <v>215</v>
      </c>
      <c r="B1004">
        <v>2</v>
      </c>
      <c r="C1004">
        <v>10</v>
      </c>
      <c r="D1004">
        <f>Data[[#This Row],[run]]+100*Data[[#This Row],[k]]</f>
        <v>1002</v>
      </c>
      <c r="E1004" t="s">
        <v>11</v>
      </c>
      <c r="F1004" t="s">
        <v>18</v>
      </c>
      <c r="H1004" t="s">
        <v>18</v>
      </c>
      <c r="I1004" t="str">
        <f>IF(Data[[#This Row],[gen_c]]="","o",IF(Data[[#This Row],[gen_e]]=Data[[#This Row],[gen_c]],"+",IF(ISNUMBER(SEARCH(Data[[#This Row],[gen_e]],Data[[#This Row],[gen_c]])),"/","-")))</f>
        <v>o</v>
      </c>
      <c r="J1004" t="str">
        <f>IF(Data[[#This Row],[sp_c]]="","o",IF(Data[[#This Row],[sp_e]]=Data[[#This Row],[sp_c]],"+",IF(ISNUMBER(SEARCH(Data[[#This Row],[sp_e]],Data[[#This Row],[sp_c]])),"/","-")))</f>
        <v>+</v>
      </c>
      <c r="K10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5" spans="1:11" x14ac:dyDescent="0.25">
      <c r="A1005">
        <v>217</v>
      </c>
      <c r="B1005">
        <v>3</v>
      </c>
      <c r="C1005">
        <v>10</v>
      </c>
      <c r="D1005">
        <f>Data[[#This Row],[run]]+100*Data[[#This Row],[k]]</f>
        <v>1003</v>
      </c>
      <c r="E1005" t="s">
        <v>11</v>
      </c>
      <c r="F1005" t="s">
        <v>18</v>
      </c>
      <c r="H1005" t="s">
        <v>18</v>
      </c>
      <c r="I1005" t="str">
        <f>IF(Data[[#This Row],[gen_c]]="","o",IF(Data[[#This Row],[gen_e]]=Data[[#This Row],[gen_c]],"+",IF(ISNUMBER(SEARCH(Data[[#This Row],[gen_e]],Data[[#This Row],[gen_c]])),"/","-")))</f>
        <v>o</v>
      </c>
      <c r="J1005" t="str">
        <f>IF(Data[[#This Row],[sp_c]]="","o",IF(Data[[#This Row],[sp_e]]=Data[[#This Row],[sp_c]],"+",IF(ISNUMBER(SEARCH(Data[[#This Row],[sp_e]],Data[[#This Row],[sp_c]])),"/","-")))</f>
        <v>+</v>
      </c>
      <c r="K10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6" spans="1:11" x14ac:dyDescent="0.25">
      <c r="A1006">
        <v>225</v>
      </c>
      <c r="B1006">
        <v>4</v>
      </c>
      <c r="C1006">
        <v>10</v>
      </c>
      <c r="D1006">
        <f>Data[[#This Row],[run]]+100*Data[[#This Row],[k]]</f>
        <v>1004</v>
      </c>
      <c r="E1006" t="s">
        <v>11</v>
      </c>
      <c r="F1006" t="s">
        <v>18</v>
      </c>
      <c r="H1006" t="s">
        <v>18</v>
      </c>
      <c r="I1006" t="str">
        <f>IF(Data[[#This Row],[gen_c]]="","o",IF(Data[[#This Row],[gen_e]]=Data[[#This Row],[gen_c]],"+",IF(ISNUMBER(SEARCH(Data[[#This Row],[gen_e]],Data[[#This Row],[gen_c]])),"/","-")))</f>
        <v>o</v>
      </c>
      <c r="J1006" t="str">
        <f>IF(Data[[#This Row],[sp_c]]="","o",IF(Data[[#This Row],[sp_e]]=Data[[#This Row],[sp_c]],"+",IF(ISNUMBER(SEARCH(Data[[#This Row],[sp_e]],Data[[#This Row],[sp_c]])),"/","-")))</f>
        <v>+</v>
      </c>
      <c r="K10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7" spans="1:11" x14ac:dyDescent="0.25">
      <c r="A1007" s="1">
        <v>229</v>
      </c>
      <c r="B1007">
        <v>5</v>
      </c>
      <c r="C1007">
        <v>10</v>
      </c>
      <c r="D1007">
        <f>Data[[#This Row],[run]]+100*Data[[#This Row],[k]]</f>
        <v>1005</v>
      </c>
      <c r="E1007" t="s">
        <v>11</v>
      </c>
      <c r="F1007" t="s">
        <v>18</v>
      </c>
      <c r="H1007" t="s">
        <v>18</v>
      </c>
      <c r="I1007" t="str">
        <f>IF(Data[[#This Row],[gen_c]]="","o",IF(Data[[#This Row],[gen_e]]=Data[[#This Row],[gen_c]],"+",IF(ISNUMBER(SEARCH(Data[[#This Row],[gen_e]],Data[[#This Row],[gen_c]])),"/","-")))</f>
        <v>o</v>
      </c>
      <c r="J1007" t="str">
        <f>IF(Data[[#This Row],[sp_c]]="","o",IF(Data[[#This Row],[sp_e]]=Data[[#This Row],[sp_c]],"+",IF(ISNUMBER(SEARCH(Data[[#This Row],[sp_e]],Data[[#This Row],[sp_c]])),"/","-")))</f>
        <v>+</v>
      </c>
      <c r="K10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8" spans="1:11" x14ac:dyDescent="0.25">
      <c r="A1008">
        <v>232</v>
      </c>
      <c r="B1008">
        <v>6</v>
      </c>
      <c r="C1008">
        <v>10</v>
      </c>
      <c r="D1008">
        <f>Data[[#This Row],[run]]+100*Data[[#This Row],[k]]</f>
        <v>1006</v>
      </c>
      <c r="E1008" t="s">
        <v>11</v>
      </c>
      <c r="F1008" t="s">
        <v>18</v>
      </c>
      <c r="H1008" t="s">
        <v>18</v>
      </c>
      <c r="I1008" t="str">
        <f>IF(Data[[#This Row],[gen_c]]="","o",IF(Data[[#This Row],[gen_e]]=Data[[#This Row],[gen_c]],"+",IF(ISNUMBER(SEARCH(Data[[#This Row],[gen_e]],Data[[#This Row],[gen_c]])),"/","-")))</f>
        <v>o</v>
      </c>
      <c r="J1008" t="str">
        <f>IF(Data[[#This Row],[sp_c]]="","o",IF(Data[[#This Row],[sp_e]]=Data[[#This Row],[sp_c]],"+",IF(ISNUMBER(SEARCH(Data[[#This Row],[sp_e]],Data[[#This Row],[sp_c]])),"/","-")))</f>
        <v>+</v>
      </c>
      <c r="K10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09" spans="1:11" x14ac:dyDescent="0.25">
      <c r="A1009">
        <v>234</v>
      </c>
      <c r="B1009">
        <v>6</v>
      </c>
      <c r="C1009">
        <v>10</v>
      </c>
      <c r="D1009">
        <f>Data[[#This Row],[run]]+100*Data[[#This Row],[k]]</f>
        <v>1006</v>
      </c>
      <c r="E1009" t="s">
        <v>11</v>
      </c>
      <c r="F1009" t="s">
        <v>18</v>
      </c>
      <c r="H1009" t="s">
        <v>18</v>
      </c>
      <c r="I1009" t="str">
        <f>IF(Data[[#This Row],[gen_c]]="","o",IF(Data[[#This Row],[gen_e]]=Data[[#This Row],[gen_c]],"+",IF(ISNUMBER(SEARCH(Data[[#This Row],[gen_e]],Data[[#This Row],[gen_c]])),"/","-")))</f>
        <v>o</v>
      </c>
      <c r="J1009" t="str">
        <f>IF(Data[[#This Row],[sp_c]]="","o",IF(Data[[#This Row],[sp_e]]=Data[[#This Row],[sp_c]],"+",IF(ISNUMBER(SEARCH(Data[[#This Row],[sp_e]],Data[[#This Row],[sp_c]])),"/","-")))</f>
        <v>+</v>
      </c>
      <c r="K10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10" spans="1:11" x14ac:dyDescent="0.25">
      <c r="A1010">
        <v>238</v>
      </c>
      <c r="B1010">
        <v>7</v>
      </c>
      <c r="C1010">
        <v>10</v>
      </c>
      <c r="D1010">
        <f>Data[[#This Row],[run]]+100*Data[[#This Row],[k]]</f>
        <v>1007</v>
      </c>
      <c r="E1010" t="s">
        <v>11</v>
      </c>
      <c r="F1010" t="s">
        <v>18</v>
      </c>
      <c r="H1010" t="s">
        <v>18</v>
      </c>
      <c r="I1010" t="str">
        <f>IF(Data[[#This Row],[gen_c]]="","o",IF(Data[[#This Row],[gen_e]]=Data[[#This Row],[gen_c]],"+",IF(ISNUMBER(SEARCH(Data[[#This Row],[gen_e]],Data[[#This Row],[gen_c]])),"/","-")))</f>
        <v>o</v>
      </c>
      <c r="J1010" t="str">
        <f>IF(Data[[#This Row],[sp_c]]="","o",IF(Data[[#This Row],[sp_e]]=Data[[#This Row],[sp_c]],"+",IF(ISNUMBER(SEARCH(Data[[#This Row],[sp_e]],Data[[#This Row],[sp_c]])),"/","-")))</f>
        <v>+</v>
      </c>
      <c r="K10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11" spans="1:11" x14ac:dyDescent="0.25">
      <c r="A1011">
        <v>250</v>
      </c>
      <c r="B1011">
        <v>9</v>
      </c>
      <c r="C1011">
        <v>10</v>
      </c>
      <c r="D1011">
        <f>Data[[#This Row],[run]]+100*Data[[#This Row],[k]]</f>
        <v>1009</v>
      </c>
      <c r="E1011" t="s">
        <v>11</v>
      </c>
      <c r="F1011" t="s">
        <v>18</v>
      </c>
      <c r="H1011" t="s">
        <v>18</v>
      </c>
      <c r="I1011" t="str">
        <f>IF(Data[[#This Row],[gen_c]]="","o",IF(Data[[#This Row],[gen_e]]=Data[[#This Row],[gen_c]],"+",IF(ISNUMBER(SEARCH(Data[[#This Row],[gen_e]],Data[[#This Row],[gen_c]])),"/","-")))</f>
        <v>o</v>
      </c>
      <c r="J1011" t="str">
        <f>IF(Data[[#This Row],[sp_c]]="","o",IF(Data[[#This Row],[sp_e]]=Data[[#This Row],[sp_c]],"+",IF(ISNUMBER(SEARCH(Data[[#This Row],[sp_e]],Data[[#This Row],[sp_c]])),"/","-")))</f>
        <v>+</v>
      </c>
      <c r="K10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12" spans="1:11" x14ac:dyDescent="0.25">
      <c r="A1012">
        <v>241</v>
      </c>
      <c r="B1012">
        <v>8</v>
      </c>
      <c r="C1012">
        <v>10</v>
      </c>
      <c r="D1012">
        <f>Data[[#This Row],[run]]+100*Data[[#This Row],[k]]</f>
        <v>1008</v>
      </c>
      <c r="E1012" t="s">
        <v>11</v>
      </c>
      <c r="F1012" t="s">
        <v>18</v>
      </c>
      <c r="I1012" t="str">
        <f>IF(Data[[#This Row],[gen_c]]="","o",IF(Data[[#This Row],[gen_e]]=Data[[#This Row],[gen_c]],"+",IF(ISNUMBER(SEARCH(Data[[#This Row],[gen_e]],Data[[#This Row],[gen_c]])),"/","-")))</f>
        <v>o</v>
      </c>
      <c r="J1012" t="str">
        <f>IF(Data[[#This Row],[sp_c]]="","o",IF(Data[[#This Row],[sp_e]]=Data[[#This Row],[sp_c]],"+",IF(ISNUMBER(SEARCH(Data[[#This Row],[sp_e]],Data[[#This Row],[sp_c]])),"/","-")))</f>
        <v>o</v>
      </c>
      <c r="K10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13" spans="1:11" x14ac:dyDescent="0.25">
      <c r="A1013">
        <v>576</v>
      </c>
      <c r="B1013">
        <v>0</v>
      </c>
      <c r="C1013">
        <v>10</v>
      </c>
      <c r="D1013">
        <f>Data[[#This Row],[run]]+100*Data[[#This Row],[k]]</f>
        <v>1000</v>
      </c>
      <c r="E1013" t="s">
        <v>13</v>
      </c>
      <c r="F1013" t="s">
        <v>37</v>
      </c>
      <c r="G1013" t="s">
        <v>13</v>
      </c>
      <c r="H1013" t="s">
        <v>37</v>
      </c>
      <c r="I1013" t="str">
        <f>IF(Data[[#This Row],[gen_c]]="","o",IF(Data[[#This Row],[gen_e]]=Data[[#This Row],[gen_c]],"+",IF(ISNUMBER(SEARCH(Data[[#This Row],[gen_e]],Data[[#This Row],[gen_c]])),"/","-")))</f>
        <v>+</v>
      </c>
      <c r="J1013" t="str">
        <f>IF(Data[[#This Row],[sp_c]]="","o",IF(Data[[#This Row],[sp_e]]=Data[[#This Row],[sp_c]],"+",IF(ISNUMBER(SEARCH(Data[[#This Row],[sp_e]],Data[[#This Row],[sp_c]])),"/","-")))</f>
        <v>+</v>
      </c>
      <c r="K10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14" spans="1:11" x14ac:dyDescent="0.25">
      <c r="A1014">
        <v>574</v>
      </c>
      <c r="B1014">
        <v>0</v>
      </c>
      <c r="C1014">
        <v>10</v>
      </c>
      <c r="D1014">
        <f>Data[[#This Row],[run]]+100*Data[[#This Row],[k]]</f>
        <v>1000</v>
      </c>
      <c r="E1014" t="s">
        <v>13</v>
      </c>
      <c r="F1014" t="s">
        <v>37</v>
      </c>
      <c r="G1014" t="s">
        <v>13</v>
      </c>
      <c r="H1014" t="s">
        <v>37</v>
      </c>
      <c r="I1014" t="str">
        <f>IF(Data[[#This Row],[gen_c]]="","o",IF(Data[[#This Row],[gen_e]]=Data[[#This Row],[gen_c]],"+",IF(ISNUMBER(SEARCH(Data[[#This Row],[gen_e]],Data[[#This Row],[gen_c]])),"/","-")))</f>
        <v>+</v>
      </c>
      <c r="J1014" t="str">
        <f>IF(Data[[#This Row],[sp_c]]="","o",IF(Data[[#This Row],[sp_e]]=Data[[#This Row],[sp_c]],"+",IF(ISNUMBER(SEARCH(Data[[#This Row],[sp_e]],Data[[#This Row],[sp_c]])),"/","-")))</f>
        <v>+</v>
      </c>
      <c r="K10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15" spans="1:11" x14ac:dyDescent="0.25">
      <c r="A1015">
        <v>575</v>
      </c>
      <c r="B1015">
        <v>0</v>
      </c>
      <c r="C1015">
        <v>10</v>
      </c>
      <c r="D1015">
        <f>Data[[#This Row],[run]]+100*Data[[#This Row],[k]]</f>
        <v>1000</v>
      </c>
      <c r="E1015" t="s">
        <v>13</v>
      </c>
      <c r="F1015" t="s">
        <v>37</v>
      </c>
      <c r="G1015" t="s">
        <v>13</v>
      </c>
      <c r="H1015" t="s">
        <v>37</v>
      </c>
      <c r="I1015" t="str">
        <f>IF(Data[[#This Row],[gen_c]]="","o",IF(Data[[#This Row],[gen_e]]=Data[[#This Row],[gen_c]],"+",IF(ISNUMBER(SEARCH(Data[[#This Row],[gen_e]],Data[[#This Row],[gen_c]])),"/","-")))</f>
        <v>+</v>
      </c>
      <c r="J1015" t="str">
        <f>IF(Data[[#This Row],[sp_c]]="","o",IF(Data[[#This Row],[sp_e]]=Data[[#This Row],[sp_c]],"+",IF(ISNUMBER(SEARCH(Data[[#This Row],[sp_e]],Data[[#This Row],[sp_c]])),"/","-")))</f>
        <v>+</v>
      </c>
      <c r="K10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16" spans="1:11" x14ac:dyDescent="0.25">
      <c r="A1016">
        <v>579</v>
      </c>
      <c r="B1016">
        <v>1</v>
      </c>
      <c r="C1016">
        <v>10</v>
      </c>
      <c r="D1016">
        <f>Data[[#This Row],[run]]+100*Data[[#This Row],[k]]</f>
        <v>1001</v>
      </c>
      <c r="E1016" t="s">
        <v>13</v>
      </c>
      <c r="F1016" t="s">
        <v>37</v>
      </c>
      <c r="G1016" t="s">
        <v>13</v>
      </c>
      <c r="H1016" t="s">
        <v>37</v>
      </c>
      <c r="I1016" t="str">
        <f>IF(Data[[#This Row],[gen_c]]="","o",IF(Data[[#This Row],[gen_e]]=Data[[#This Row],[gen_c]],"+",IF(ISNUMBER(SEARCH(Data[[#This Row],[gen_e]],Data[[#This Row],[gen_c]])),"/","-")))</f>
        <v>+</v>
      </c>
      <c r="J1016" t="str">
        <f>IF(Data[[#This Row],[sp_c]]="","o",IF(Data[[#This Row],[sp_e]]=Data[[#This Row],[sp_c]],"+",IF(ISNUMBER(SEARCH(Data[[#This Row],[sp_e]],Data[[#This Row],[sp_c]])),"/","-")))</f>
        <v>+</v>
      </c>
      <c r="K10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17" spans="1:11" x14ac:dyDescent="0.25">
      <c r="A1017">
        <v>580</v>
      </c>
      <c r="B1017">
        <v>2</v>
      </c>
      <c r="C1017">
        <v>10</v>
      </c>
      <c r="D1017">
        <f>Data[[#This Row],[run]]+100*Data[[#This Row],[k]]</f>
        <v>1002</v>
      </c>
      <c r="E1017" t="s">
        <v>13</v>
      </c>
      <c r="F1017" t="s">
        <v>37</v>
      </c>
      <c r="G1017" t="s">
        <v>13</v>
      </c>
      <c r="H1017" t="s">
        <v>37</v>
      </c>
      <c r="I1017" t="str">
        <f>IF(Data[[#This Row],[gen_c]]="","o",IF(Data[[#This Row],[gen_e]]=Data[[#This Row],[gen_c]],"+",IF(ISNUMBER(SEARCH(Data[[#This Row],[gen_e]],Data[[#This Row],[gen_c]])),"/","-")))</f>
        <v>+</v>
      </c>
      <c r="J1017" t="str">
        <f>IF(Data[[#This Row],[sp_c]]="","o",IF(Data[[#This Row],[sp_e]]=Data[[#This Row],[sp_c]],"+",IF(ISNUMBER(SEARCH(Data[[#This Row],[sp_e]],Data[[#This Row],[sp_c]])),"/","-")))</f>
        <v>+</v>
      </c>
      <c r="K10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18" spans="1:11" x14ac:dyDescent="0.25">
      <c r="A1018">
        <v>581</v>
      </c>
      <c r="B1018">
        <v>2</v>
      </c>
      <c r="C1018">
        <v>10</v>
      </c>
      <c r="D1018">
        <f>Data[[#This Row],[run]]+100*Data[[#This Row],[k]]</f>
        <v>1002</v>
      </c>
      <c r="E1018" t="s">
        <v>13</v>
      </c>
      <c r="F1018" t="s">
        <v>37</v>
      </c>
      <c r="G1018" t="s">
        <v>13</v>
      </c>
      <c r="H1018" t="s">
        <v>37</v>
      </c>
      <c r="I1018" t="str">
        <f>IF(Data[[#This Row],[gen_c]]="","o",IF(Data[[#This Row],[gen_e]]=Data[[#This Row],[gen_c]],"+",IF(ISNUMBER(SEARCH(Data[[#This Row],[gen_e]],Data[[#This Row],[gen_c]])),"/","-")))</f>
        <v>+</v>
      </c>
      <c r="J1018" t="str">
        <f>IF(Data[[#This Row],[sp_c]]="","o",IF(Data[[#This Row],[sp_e]]=Data[[#This Row],[sp_c]],"+",IF(ISNUMBER(SEARCH(Data[[#This Row],[sp_e]],Data[[#This Row],[sp_c]])),"/","-")))</f>
        <v>+</v>
      </c>
      <c r="K10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19" spans="1:11" x14ac:dyDescent="0.25">
      <c r="A1019">
        <v>582</v>
      </c>
      <c r="B1019">
        <v>2</v>
      </c>
      <c r="C1019">
        <v>10</v>
      </c>
      <c r="D1019">
        <f>Data[[#This Row],[run]]+100*Data[[#This Row],[k]]</f>
        <v>1002</v>
      </c>
      <c r="E1019" t="s">
        <v>13</v>
      </c>
      <c r="F1019" t="s">
        <v>37</v>
      </c>
      <c r="G1019" t="s">
        <v>13</v>
      </c>
      <c r="H1019" t="s">
        <v>37</v>
      </c>
      <c r="I1019" t="str">
        <f>IF(Data[[#This Row],[gen_c]]="","o",IF(Data[[#This Row],[gen_e]]=Data[[#This Row],[gen_c]],"+",IF(ISNUMBER(SEARCH(Data[[#This Row],[gen_e]],Data[[#This Row],[gen_c]])),"/","-")))</f>
        <v>+</v>
      </c>
      <c r="J1019" t="str">
        <f>IF(Data[[#This Row],[sp_c]]="","o",IF(Data[[#This Row],[sp_e]]=Data[[#This Row],[sp_c]],"+",IF(ISNUMBER(SEARCH(Data[[#This Row],[sp_e]],Data[[#This Row],[sp_c]])),"/","-")))</f>
        <v>+</v>
      </c>
      <c r="K10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0" spans="1:11" x14ac:dyDescent="0.25">
      <c r="A1020">
        <v>583</v>
      </c>
      <c r="B1020">
        <v>3</v>
      </c>
      <c r="C1020">
        <v>10</v>
      </c>
      <c r="D1020">
        <f>Data[[#This Row],[run]]+100*Data[[#This Row],[k]]</f>
        <v>1003</v>
      </c>
      <c r="E1020" t="s">
        <v>13</v>
      </c>
      <c r="F1020" t="s">
        <v>37</v>
      </c>
      <c r="G1020" t="s">
        <v>13</v>
      </c>
      <c r="H1020" t="s">
        <v>37</v>
      </c>
      <c r="I1020" t="str">
        <f>IF(Data[[#This Row],[gen_c]]="","o",IF(Data[[#This Row],[gen_e]]=Data[[#This Row],[gen_c]],"+",IF(ISNUMBER(SEARCH(Data[[#This Row],[gen_e]],Data[[#This Row],[gen_c]])),"/","-")))</f>
        <v>+</v>
      </c>
      <c r="J1020" t="str">
        <f>IF(Data[[#This Row],[sp_c]]="","o",IF(Data[[#This Row],[sp_e]]=Data[[#This Row],[sp_c]],"+",IF(ISNUMBER(SEARCH(Data[[#This Row],[sp_e]],Data[[#This Row],[sp_c]])),"/","-")))</f>
        <v>+</v>
      </c>
      <c r="K10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1" spans="1:11" x14ac:dyDescent="0.25">
      <c r="A1021">
        <v>584</v>
      </c>
      <c r="B1021">
        <v>3</v>
      </c>
      <c r="C1021">
        <v>10</v>
      </c>
      <c r="D1021">
        <f>Data[[#This Row],[run]]+100*Data[[#This Row],[k]]</f>
        <v>1003</v>
      </c>
      <c r="E1021" t="s">
        <v>13</v>
      </c>
      <c r="F1021" t="s">
        <v>37</v>
      </c>
      <c r="G1021" t="s">
        <v>13</v>
      </c>
      <c r="H1021" t="s">
        <v>37</v>
      </c>
      <c r="I1021" t="str">
        <f>IF(Data[[#This Row],[gen_c]]="","o",IF(Data[[#This Row],[gen_e]]=Data[[#This Row],[gen_c]],"+",IF(ISNUMBER(SEARCH(Data[[#This Row],[gen_e]],Data[[#This Row],[gen_c]])),"/","-")))</f>
        <v>+</v>
      </c>
      <c r="J1021" t="str">
        <f>IF(Data[[#This Row],[sp_c]]="","o",IF(Data[[#This Row],[sp_e]]=Data[[#This Row],[sp_c]],"+",IF(ISNUMBER(SEARCH(Data[[#This Row],[sp_e]],Data[[#This Row],[sp_c]])),"/","-")))</f>
        <v>+</v>
      </c>
      <c r="K10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2" spans="1:11" x14ac:dyDescent="0.25">
      <c r="A1022">
        <v>585</v>
      </c>
      <c r="B1022">
        <v>3</v>
      </c>
      <c r="C1022">
        <v>10</v>
      </c>
      <c r="D1022">
        <f>Data[[#This Row],[run]]+100*Data[[#This Row],[k]]</f>
        <v>1003</v>
      </c>
      <c r="E1022" t="s">
        <v>13</v>
      </c>
      <c r="F1022" t="s">
        <v>37</v>
      </c>
      <c r="G1022" t="s">
        <v>13</v>
      </c>
      <c r="H1022" t="s">
        <v>37</v>
      </c>
      <c r="I1022" t="str">
        <f>IF(Data[[#This Row],[gen_c]]="","o",IF(Data[[#This Row],[gen_e]]=Data[[#This Row],[gen_c]],"+",IF(ISNUMBER(SEARCH(Data[[#This Row],[gen_e]],Data[[#This Row],[gen_c]])),"/","-")))</f>
        <v>+</v>
      </c>
      <c r="J1022" t="str">
        <f>IF(Data[[#This Row],[sp_c]]="","o",IF(Data[[#This Row],[sp_e]]=Data[[#This Row],[sp_c]],"+",IF(ISNUMBER(SEARCH(Data[[#This Row],[sp_e]],Data[[#This Row],[sp_c]])),"/","-")))</f>
        <v>+</v>
      </c>
      <c r="K10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3" spans="1:11" x14ac:dyDescent="0.25">
      <c r="A1023">
        <v>588</v>
      </c>
      <c r="B1023">
        <v>4</v>
      </c>
      <c r="C1023">
        <v>10</v>
      </c>
      <c r="D1023">
        <f>Data[[#This Row],[run]]+100*Data[[#This Row],[k]]</f>
        <v>1004</v>
      </c>
      <c r="E1023" t="s">
        <v>13</v>
      </c>
      <c r="F1023" t="s">
        <v>37</v>
      </c>
      <c r="G1023" t="s">
        <v>13</v>
      </c>
      <c r="H1023" t="s">
        <v>37</v>
      </c>
      <c r="I1023" t="str">
        <f>IF(Data[[#This Row],[gen_c]]="","o",IF(Data[[#This Row],[gen_e]]=Data[[#This Row],[gen_c]],"+",IF(ISNUMBER(SEARCH(Data[[#This Row],[gen_e]],Data[[#This Row],[gen_c]])),"/","-")))</f>
        <v>+</v>
      </c>
      <c r="J1023" t="str">
        <f>IF(Data[[#This Row],[sp_c]]="","o",IF(Data[[#This Row],[sp_e]]=Data[[#This Row],[sp_c]],"+",IF(ISNUMBER(SEARCH(Data[[#This Row],[sp_e]],Data[[#This Row],[sp_c]])),"/","-")))</f>
        <v>+</v>
      </c>
      <c r="K10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4" spans="1:11" x14ac:dyDescent="0.25">
      <c r="A1024">
        <v>587</v>
      </c>
      <c r="B1024">
        <v>4</v>
      </c>
      <c r="C1024">
        <v>10</v>
      </c>
      <c r="D1024">
        <f>Data[[#This Row],[run]]+100*Data[[#This Row],[k]]</f>
        <v>1004</v>
      </c>
      <c r="E1024" t="s">
        <v>13</v>
      </c>
      <c r="F1024" t="s">
        <v>37</v>
      </c>
      <c r="G1024" t="s">
        <v>13</v>
      </c>
      <c r="H1024" t="s">
        <v>37</v>
      </c>
      <c r="I1024" t="str">
        <f>IF(Data[[#This Row],[gen_c]]="","o",IF(Data[[#This Row],[gen_e]]=Data[[#This Row],[gen_c]],"+",IF(ISNUMBER(SEARCH(Data[[#This Row],[gen_e]],Data[[#This Row],[gen_c]])),"/","-")))</f>
        <v>+</v>
      </c>
      <c r="J1024" t="str">
        <f>IF(Data[[#This Row],[sp_c]]="","o",IF(Data[[#This Row],[sp_e]]=Data[[#This Row],[sp_c]],"+",IF(ISNUMBER(SEARCH(Data[[#This Row],[sp_e]],Data[[#This Row],[sp_c]])),"/","-")))</f>
        <v>+</v>
      </c>
      <c r="K10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5" spans="1:11" x14ac:dyDescent="0.25">
      <c r="A1025" s="1">
        <v>591</v>
      </c>
      <c r="B1025">
        <v>5</v>
      </c>
      <c r="C1025">
        <v>10</v>
      </c>
      <c r="D1025">
        <f>Data[[#This Row],[run]]+100*Data[[#This Row],[k]]</f>
        <v>1005</v>
      </c>
      <c r="E1025" t="s">
        <v>13</v>
      </c>
      <c r="F1025" t="s">
        <v>37</v>
      </c>
      <c r="G1025" t="s">
        <v>13</v>
      </c>
      <c r="H1025" t="s">
        <v>37</v>
      </c>
      <c r="I1025" t="str">
        <f>IF(Data[[#This Row],[gen_c]]="","o",IF(Data[[#This Row],[gen_e]]=Data[[#This Row],[gen_c]],"+",IF(ISNUMBER(SEARCH(Data[[#This Row],[gen_e]],Data[[#This Row],[gen_c]])),"/","-")))</f>
        <v>+</v>
      </c>
      <c r="J1025" t="str">
        <f>IF(Data[[#This Row],[sp_c]]="","o",IF(Data[[#This Row],[sp_e]]=Data[[#This Row],[sp_c]],"+",IF(ISNUMBER(SEARCH(Data[[#This Row],[sp_e]],Data[[#This Row],[sp_c]])),"/","-")))</f>
        <v>+</v>
      </c>
      <c r="K10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6" spans="1:11" x14ac:dyDescent="0.25">
      <c r="A1026" s="1">
        <v>590</v>
      </c>
      <c r="B1026">
        <v>5</v>
      </c>
      <c r="C1026">
        <v>10</v>
      </c>
      <c r="D1026">
        <f>Data[[#This Row],[run]]+100*Data[[#This Row],[k]]</f>
        <v>1005</v>
      </c>
      <c r="E1026" t="s">
        <v>13</v>
      </c>
      <c r="F1026" t="s">
        <v>37</v>
      </c>
      <c r="G1026" t="s">
        <v>13</v>
      </c>
      <c r="H1026" t="s">
        <v>37</v>
      </c>
      <c r="I1026" t="str">
        <f>IF(Data[[#This Row],[gen_c]]="","o",IF(Data[[#This Row],[gen_e]]=Data[[#This Row],[gen_c]],"+",IF(ISNUMBER(SEARCH(Data[[#This Row],[gen_e]],Data[[#This Row],[gen_c]])),"/","-")))</f>
        <v>+</v>
      </c>
      <c r="J1026" t="str">
        <f>IF(Data[[#This Row],[sp_c]]="","o",IF(Data[[#This Row],[sp_e]]=Data[[#This Row],[sp_c]],"+",IF(ISNUMBER(SEARCH(Data[[#This Row],[sp_e]],Data[[#This Row],[sp_c]])),"/","-")))</f>
        <v>+</v>
      </c>
      <c r="K10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7" spans="1:11" x14ac:dyDescent="0.25">
      <c r="A1027">
        <v>592</v>
      </c>
      <c r="B1027">
        <v>6</v>
      </c>
      <c r="C1027">
        <v>10</v>
      </c>
      <c r="D1027">
        <f>Data[[#This Row],[run]]+100*Data[[#This Row],[k]]</f>
        <v>1006</v>
      </c>
      <c r="E1027" t="s">
        <v>13</v>
      </c>
      <c r="F1027" t="s">
        <v>37</v>
      </c>
      <c r="G1027" t="s">
        <v>13</v>
      </c>
      <c r="H1027" t="s">
        <v>37</v>
      </c>
      <c r="I1027" t="str">
        <f>IF(Data[[#This Row],[gen_c]]="","o",IF(Data[[#This Row],[gen_e]]=Data[[#This Row],[gen_c]],"+",IF(ISNUMBER(SEARCH(Data[[#This Row],[gen_e]],Data[[#This Row],[gen_c]])),"/","-")))</f>
        <v>+</v>
      </c>
      <c r="J1027" t="str">
        <f>IF(Data[[#This Row],[sp_c]]="","o",IF(Data[[#This Row],[sp_e]]=Data[[#This Row],[sp_c]],"+",IF(ISNUMBER(SEARCH(Data[[#This Row],[sp_e]],Data[[#This Row],[sp_c]])),"/","-")))</f>
        <v>+</v>
      </c>
      <c r="K10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8" spans="1:11" x14ac:dyDescent="0.25">
      <c r="A1028">
        <v>593</v>
      </c>
      <c r="B1028">
        <v>6</v>
      </c>
      <c r="C1028">
        <v>10</v>
      </c>
      <c r="D1028">
        <f>Data[[#This Row],[run]]+100*Data[[#This Row],[k]]</f>
        <v>1006</v>
      </c>
      <c r="E1028" t="s">
        <v>13</v>
      </c>
      <c r="F1028" t="s">
        <v>37</v>
      </c>
      <c r="G1028" t="s">
        <v>13</v>
      </c>
      <c r="H1028" t="s">
        <v>37</v>
      </c>
      <c r="I1028" t="str">
        <f>IF(Data[[#This Row],[gen_c]]="","o",IF(Data[[#This Row],[gen_e]]=Data[[#This Row],[gen_c]],"+",IF(ISNUMBER(SEARCH(Data[[#This Row],[gen_e]],Data[[#This Row],[gen_c]])),"/","-")))</f>
        <v>+</v>
      </c>
      <c r="J1028" t="str">
        <f>IF(Data[[#This Row],[sp_c]]="","o",IF(Data[[#This Row],[sp_e]]=Data[[#This Row],[sp_c]],"+",IF(ISNUMBER(SEARCH(Data[[#This Row],[sp_e]],Data[[#This Row],[sp_c]])),"/","-")))</f>
        <v>+</v>
      </c>
      <c r="K10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29" spans="1:11" x14ac:dyDescent="0.25">
      <c r="A1029">
        <v>594</v>
      </c>
      <c r="B1029">
        <v>7</v>
      </c>
      <c r="C1029">
        <v>10</v>
      </c>
      <c r="D1029">
        <f>Data[[#This Row],[run]]+100*Data[[#This Row],[k]]</f>
        <v>1007</v>
      </c>
      <c r="E1029" t="s">
        <v>13</v>
      </c>
      <c r="F1029" t="s">
        <v>37</v>
      </c>
      <c r="G1029" t="s">
        <v>13</v>
      </c>
      <c r="H1029" t="s">
        <v>37</v>
      </c>
      <c r="I1029" t="str">
        <f>IF(Data[[#This Row],[gen_c]]="","o",IF(Data[[#This Row],[gen_e]]=Data[[#This Row],[gen_c]],"+",IF(ISNUMBER(SEARCH(Data[[#This Row],[gen_e]],Data[[#This Row],[gen_c]])),"/","-")))</f>
        <v>+</v>
      </c>
      <c r="J1029" t="str">
        <f>IF(Data[[#This Row],[sp_c]]="","o",IF(Data[[#This Row],[sp_e]]=Data[[#This Row],[sp_c]],"+",IF(ISNUMBER(SEARCH(Data[[#This Row],[sp_e]],Data[[#This Row],[sp_c]])),"/","-")))</f>
        <v>+</v>
      </c>
      <c r="K10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30" spans="1:11" x14ac:dyDescent="0.25">
      <c r="A1030">
        <v>596</v>
      </c>
      <c r="B1030">
        <v>8</v>
      </c>
      <c r="C1030">
        <v>10</v>
      </c>
      <c r="D1030">
        <f>Data[[#This Row],[run]]+100*Data[[#This Row],[k]]</f>
        <v>1008</v>
      </c>
      <c r="E1030" t="s">
        <v>13</v>
      </c>
      <c r="F1030" t="s">
        <v>37</v>
      </c>
      <c r="G1030" t="s">
        <v>13</v>
      </c>
      <c r="H1030" t="s">
        <v>37</v>
      </c>
      <c r="I1030" t="str">
        <f>IF(Data[[#This Row],[gen_c]]="","o",IF(Data[[#This Row],[gen_e]]=Data[[#This Row],[gen_c]],"+",IF(ISNUMBER(SEARCH(Data[[#This Row],[gen_e]],Data[[#This Row],[gen_c]])),"/","-")))</f>
        <v>+</v>
      </c>
      <c r="J1030" t="str">
        <f>IF(Data[[#This Row],[sp_c]]="","o",IF(Data[[#This Row],[sp_e]]=Data[[#This Row],[sp_c]],"+",IF(ISNUMBER(SEARCH(Data[[#This Row],[sp_e]],Data[[#This Row],[sp_c]])),"/","-")))</f>
        <v>+</v>
      </c>
      <c r="K10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31" spans="1:11" x14ac:dyDescent="0.25">
      <c r="A1031">
        <v>597</v>
      </c>
      <c r="B1031">
        <v>8</v>
      </c>
      <c r="C1031">
        <v>10</v>
      </c>
      <c r="D1031">
        <f>Data[[#This Row],[run]]+100*Data[[#This Row],[k]]</f>
        <v>1008</v>
      </c>
      <c r="E1031" t="s">
        <v>13</v>
      </c>
      <c r="F1031" t="s">
        <v>37</v>
      </c>
      <c r="G1031" t="s">
        <v>13</v>
      </c>
      <c r="H1031" t="s">
        <v>37</v>
      </c>
      <c r="I1031" t="str">
        <f>IF(Data[[#This Row],[gen_c]]="","o",IF(Data[[#This Row],[gen_e]]=Data[[#This Row],[gen_c]],"+",IF(ISNUMBER(SEARCH(Data[[#This Row],[gen_e]],Data[[#This Row],[gen_c]])),"/","-")))</f>
        <v>+</v>
      </c>
      <c r="J1031" t="str">
        <f>IF(Data[[#This Row],[sp_c]]="","o",IF(Data[[#This Row],[sp_e]]=Data[[#This Row],[sp_c]],"+",IF(ISNUMBER(SEARCH(Data[[#This Row],[sp_e]],Data[[#This Row],[sp_c]])),"/","-")))</f>
        <v>+</v>
      </c>
      <c r="K10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32" spans="1:11" x14ac:dyDescent="0.25">
      <c r="A1032">
        <v>598</v>
      </c>
      <c r="B1032">
        <v>9</v>
      </c>
      <c r="C1032">
        <v>10</v>
      </c>
      <c r="D1032">
        <f>Data[[#This Row],[run]]+100*Data[[#This Row],[k]]</f>
        <v>1009</v>
      </c>
      <c r="E1032" t="s">
        <v>13</v>
      </c>
      <c r="F1032" t="s">
        <v>37</v>
      </c>
      <c r="G1032" t="s">
        <v>13</v>
      </c>
      <c r="H1032" t="s">
        <v>37</v>
      </c>
      <c r="I1032" t="str">
        <f>IF(Data[[#This Row],[gen_c]]="","o",IF(Data[[#This Row],[gen_e]]=Data[[#This Row],[gen_c]],"+",IF(ISNUMBER(SEARCH(Data[[#This Row],[gen_e]],Data[[#This Row],[gen_c]])),"/","-")))</f>
        <v>+</v>
      </c>
      <c r="J1032" t="str">
        <f>IF(Data[[#This Row],[sp_c]]="","o",IF(Data[[#This Row],[sp_e]]=Data[[#This Row],[sp_c]],"+",IF(ISNUMBER(SEARCH(Data[[#This Row],[sp_e]],Data[[#This Row],[sp_c]])),"/","-")))</f>
        <v>+</v>
      </c>
      <c r="K10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33" spans="1:11" x14ac:dyDescent="0.25">
      <c r="A1033">
        <v>599</v>
      </c>
      <c r="B1033">
        <v>9</v>
      </c>
      <c r="C1033">
        <v>10</v>
      </c>
      <c r="D1033">
        <f>Data[[#This Row],[run]]+100*Data[[#This Row],[k]]</f>
        <v>1009</v>
      </c>
      <c r="E1033" t="s">
        <v>13</v>
      </c>
      <c r="F1033" t="s">
        <v>37</v>
      </c>
      <c r="G1033" t="s">
        <v>13</v>
      </c>
      <c r="H1033" t="s">
        <v>37</v>
      </c>
      <c r="I1033" t="str">
        <f>IF(Data[[#This Row],[gen_c]]="","o",IF(Data[[#This Row],[gen_e]]=Data[[#This Row],[gen_c]],"+",IF(ISNUMBER(SEARCH(Data[[#This Row],[gen_e]],Data[[#This Row],[gen_c]])),"/","-")))</f>
        <v>+</v>
      </c>
      <c r="J1033" t="str">
        <f>IF(Data[[#This Row],[sp_c]]="","o",IF(Data[[#This Row],[sp_e]]=Data[[#This Row],[sp_c]],"+",IF(ISNUMBER(SEARCH(Data[[#This Row],[sp_e]],Data[[#This Row],[sp_c]])),"/","-")))</f>
        <v>+</v>
      </c>
      <c r="K10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34" spans="1:11" x14ac:dyDescent="0.25">
      <c r="A1034">
        <v>586</v>
      </c>
      <c r="B1034">
        <v>4</v>
      </c>
      <c r="C1034">
        <v>10</v>
      </c>
      <c r="D1034">
        <f>Data[[#This Row],[run]]+100*Data[[#This Row],[k]]</f>
        <v>1004</v>
      </c>
      <c r="E1034" t="s">
        <v>13</v>
      </c>
      <c r="F1034" t="s">
        <v>37</v>
      </c>
      <c r="G1034" t="s">
        <v>11</v>
      </c>
      <c r="H1034" t="s">
        <v>37</v>
      </c>
      <c r="I1034" t="str">
        <f>IF(Data[[#This Row],[gen_c]]="","o",IF(Data[[#This Row],[gen_e]]=Data[[#This Row],[gen_c]],"+",IF(ISNUMBER(SEARCH(Data[[#This Row],[gen_e]],Data[[#This Row],[gen_c]])),"/","-")))</f>
        <v>-</v>
      </c>
      <c r="J1034" t="str">
        <f>IF(Data[[#This Row],[sp_c]]="","o",IF(Data[[#This Row],[sp_e]]=Data[[#This Row],[sp_c]],"+",IF(ISNUMBER(SEARCH(Data[[#This Row],[sp_e]],Data[[#This Row],[sp_c]])),"/","-")))</f>
        <v>+</v>
      </c>
      <c r="K10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035" spans="1:11" x14ac:dyDescent="0.25">
      <c r="A1035">
        <v>577</v>
      </c>
      <c r="B1035">
        <v>1</v>
      </c>
      <c r="C1035">
        <v>10</v>
      </c>
      <c r="D1035">
        <f>Data[[#This Row],[run]]+100*Data[[#This Row],[k]]</f>
        <v>1001</v>
      </c>
      <c r="E1035" t="s">
        <v>13</v>
      </c>
      <c r="F1035" t="s">
        <v>37</v>
      </c>
      <c r="H1035" t="s">
        <v>37</v>
      </c>
      <c r="I1035" t="str">
        <f>IF(Data[[#This Row],[gen_c]]="","o",IF(Data[[#This Row],[gen_e]]=Data[[#This Row],[gen_c]],"+",IF(ISNUMBER(SEARCH(Data[[#This Row],[gen_e]],Data[[#This Row],[gen_c]])),"/","-")))</f>
        <v>o</v>
      </c>
      <c r="J1035" t="str">
        <f>IF(Data[[#This Row],[sp_c]]="","o",IF(Data[[#This Row],[sp_e]]=Data[[#This Row],[sp_c]],"+",IF(ISNUMBER(SEARCH(Data[[#This Row],[sp_e]],Data[[#This Row],[sp_c]])),"/","-")))</f>
        <v>+</v>
      </c>
      <c r="K10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36" spans="1:11" x14ac:dyDescent="0.25">
      <c r="A1036">
        <v>578</v>
      </c>
      <c r="B1036">
        <v>1</v>
      </c>
      <c r="C1036">
        <v>10</v>
      </c>
      <c r="D1036">
        <f>Data[[#This Row],[run]]+100*Data[[#This Row],[k]]</f>
        <v>1001</v>
      </c>
      <c r="E1036" t="s">
        <v>13</v>
      </c>
      <c r="F1036" t="s">
        <v>37</v>
      </c>
      <c r="H1036" t="s">
        <v>37</v>
      </c>
      <c r="I1036" t="str">
        <f>IF(Data[[#This Row],[gen_c]]="","o",IF(Data[[#This Row],[gen_e]]=Data[[#This Row],[gen_c]],"+",IF(ISNUMBER(SEARCH(Data[[#This Row],[gen_e]],Data[[#This Row],[gen_c]])),"/","-")))</f>
        <v>o</v>
      </c>
      <c r="J1036" t="str">
        <f>IF(Data[[#This Row],[sp_c]]="","o",IF(Data[[#This Row],[sp_e]]=Data[[#This Row],[sp_c]],"+",IF(ISNUMBER(SEARCH(Data[[#This Row],[sp_e]],Data[[#This Row],[sp_c]])),"/","-")))</f>
        <v>+</v>
      </c>
      <c r="K10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37" spans="1:11" x14ac:dyDescent="0.25">
      <c r="A1037" s="1">
        <v>589</v>
      </c>
      <c r="B1037">
        <v>5</v>
      </c>
      <c r="C1037">
        <v>10</v>
      </c>
      <c r="D1037">
        <f>Data[[#This Row],[run]]+100*Data[[#This Row],[k]]</f>
        <v>1005</v>
      </c>
      <c r="E1037" t="s">
        <v>13</v>
      </c>
      <c r="F1037" t="s">
        <v>37</v>
      </c>
      <c r="H1037" t="s">
        <v>37</v>
      </c>
      <c r="I1037" t="str">
        <f>IF(Data[[#This Row],[gen_c]]="","o",IF(Data[[#This Row],[gen_e]]=Data[[#This Row],[gen_c]],"+",IF(ISNUMBER(SEARCH(Data[[#This Row],[gen_e]],Data[[#This Row],[gen_c]])),"/","-")))</f>
        <v>o</v>
      </c>
      <c r="J1037" t="str">
        <f>IF(Data[[#This Row],[sp_c]]="","o",IF(Data[[#This Row],[sp_e]]=Data[[#This Row],[sp_c]],"+",IF(ISNUMBER(SEARCH(Data[[#This Row],[sp_e]],Data[[#This Row],[sp_c]])),"/","-")))</f>
        <v>+</v>
      </c>
      <c r="K10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38" spans="1:11" x14ac:dyDescent="0.25">
      <c r="A1038">
        <v>595</v>
      </c>
      <c r="B1038">
        <v>7</v>
      </c>
      <c r="C1038">
        <v>10</v>
      </c>
      <c r="D1038">
        <f>Data[[#This Row],[run]]+100*Data[[#This Row],[k]]</f>
        <v>1007</v>
      </c>
      <c r="E1038" t="s">
        <v>13</v>
      </c>
      <c r="F1038" t="s">
        <v>37</v>
      </c>
      <c r="H1038" t="s">
        <v>37</v>
      </c>
      <c r="I1038" t="str">
        <f>IF(Data[[#This Row],[gen_c]]="","o",IF(Data[[#This Row],[gen_e]]=Data[[#This Row],[gen_c]],"+",IF(ISNUMBER(SEARCH(Data[[#This Row],[gen_e]],Data[[#This Row],[gen_c]])),"/","-")))</f>
        <v>o</v>
      </c>
      <c r="J1038" t="str">
        <f>IF(Data[[#This Row],[sp_c]]="","o",IF(Data[[#This Row],[sp_e]]=Data[[#This Row],[sp_c]],"+",IF(ISNUMBER(SEARCH(Data[[#This Row],[sp_e]],Data[[#This Row],[sp_c]])),"/","-")))</f>
        <v>+</v>
      </c>
      <c r="K10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39" spans="1:11" x14ac:dyDescent="0.25">
      <c r="A1039">
        <v>436</v>
      </c>
      <c r="B1039">
        <v>0</v>
      </c>
      <c r="C1039">
        <v>10</v>
      </c>
      <c r="D1039">
        <f>Data[[#This Row],[run]]+100*Data[[#This Row],[k]]</f>
        <v>1000</v>
      </c>
      <c r="E1039" t="s">
        <v>13</v>
      </c>
      <c r="F1039" t="s">
        <v>31</v>
      </c>
      <c r="G1039" t="s">
        <v>13</v>
      </c>
      <c r="H1039" t="s">
        <v>31</v>
      </c>
      <c r="I1039" t="str">
        <f>IF(Data[[#This Row],[gen_c]]="","o",IF(Data[[#This Row],[gen_e]]=Data[[#This Row],[gen_c]],"+",IF(ISNUMBER(SEARCH(Data[[#This Row],[gen_e]],Data[[#This Row],[gen_c]])),"/","-")))</f>
        <v>+</v>
      </c>
      <c r="J1039" t="str">
        <f>IF(Data[[#This Row],[sp_c]]="","o",IF(Data[[#This Row],[sp_e]]=Data[[#This Row],[sp_c]],"+",IF(ISNUMBER(SEARCH(Data[[#This Row],[sp_e]],Data[[#This Row],[sp_c]])),"/","-")))</f>
        <v>+</v>
      </c>
      <c r="K10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0" spans="1:11" x14ac:dyDescent="0.25">
      <c r="A1040">
        <v>437</v>
      </c>
      <c r="B1040">
        <v>0</v>
      </c>
      <c r="C1040">
        <v>10</v>
      </c>
      <c r="D1040">
        <f>Data[[#This Row],[run]]+100*Data[[#This Row],[k]]</f>
        <v>1000</v>
      </c>
      <c r="E1040" t="s">
        <v>13</v>
      </c>
      <c r="F1040" t="s">
        <v>31</v>
      </c>
      <c r="G1040" t="s">
        <v>13</v>
      </c>
      <c r="H1040" t="s">
        <v>31</v>
      </c>
      <c r="I1040" t="str">
        <f>IF(Data[[#This Row],[gen_c]]="","o",IF(Data[[#This Row],[gen_e]]=Data[[#This Row],[gen_c]],"+",IF(ISNUMBER(SEARCH(Data[[#This Row],[gen_e]],Data[[#This Row],[gen_c]])),"/","-")))</f>
        <v>+</v>
      </c>
      <c r="J1040" t="str">
        <f>IF(Data[[#This Row],[sp_c]]="","o",IF(Data[[#This Row],[sp_e]]=Data[[#This Row],[sp_c]],"+",IF(ISNUMBER(SEARCH(Data[[#This Row],[sp_e]],Data[[#This Row],[sp_c]])),"/","-")))</f>
        <v>+</v>
      </c>
      <c r="K10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1" spans="1:11" x14ac:dyDescent="0.25">
      <c r="A1041">
        <v>438</v>
      </c>
      <c r="B1041">
        <v>0</v>
      </c>
      <c r="C1041">
        <v>10</v>
      </c>
      <c r="D1041">
        <f>Data[[#This Row],[run]]+100*Data[[#This Row],[k]]</f>
        <v>1000</v>
      </c>
      <c r="E1041" t="s">
        <v>13</v>
      </c>
      <c r="F1041" t="s">
        <v>31</v>
      </c>
      <c r="G1041" t="s">
        <v>13</v>
      </c>
      <c r="H1041" t="s">
        <v>31</v>
      </c>
      <c r="I1041" t="str">
        <f>IF(Data[[#This Row],[gen_c]]="","o",IF(Data[[#This Row],[gen_e]]=Data[[#This Row],[gen_c]],"+",IF(ISNUMBER(SEARCH(Data[[#This Row],[gen_e]],Data[[#This Row],[gen_c]])),"/","-")))</f>
        <v>+</v>
      </c>
      <c r="J1041" t="str">
        <f>IF(Data[[#This Row],[sp_c]]="","o",IF(Data[[#This Row],[sp_e]]=Data[[#This Row],[sp_c]],"+",IF(ISNUMBER(SEARCH(Data[[#This Row],[sp_e]],Data[[#This Row],[sp_c]])),"/","-")))</f>
        <v>+</v>
      </c>
      <c r="K10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2" spans="1:11" x14ac:dyDescent="0.25">
      <c r="A1042">
        <v>439</v>
      </c>
      <c r="B1042">
        <v>0</v>
      </c>
      <c r="C1042">
        <v>10</v>
      </c>
      <c r="D1042">
        <f>Data[[#This Row],[run]]+100*Data[[#This Row],[k]]</f>
        <v>1000</v>
      </c>
      <c r="E1042" t="s">
        <v>13</v>
      </c>
      <c r="F1042" t="s">
        <v>31</v>
      </c>
      <c r="G1042" t="s">
        <v>13</v>
      </c>
      <c r="H1042" t="s">
        <v>31</v>
      </c>
      <c r="I1042" t="str">
        <f>IF(Data[[#This Row],[gen_c]]="","o",IF(Data[[#This Row],[gen_e]]=Data[[#This Row],[gen_c]],"+",IF(ISNUMBER(SEARCH(Data[[#This Row],[gen_e]],Data[[#This Row],[gen_c]])),"/","-")))</f>
        <v>+</v>
      </c>
      <c r="J1042" t="str">
        <f>IF(Data[[#This Row],[sp_c]]="","o",IF(Data[[#This Row],[sp_e]]=Data[[#This Row],[sp_c]],"+",IF(ISNUMBER(SEARCH(Data[[#This Row],[sp_e]],Data[[#This Row],[sp_c]])),"/","-")))</f>
        <v>+</v>
      </c>
      <c r="K10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3" spans="1:11" x14ac:dyDescent="0.25">
      <c r="A1043">
        <v>440</v>
      </c>
      <c r="B1043">
        <v>0</v>
      </c>
      <c r="C1043">
        <v>10</v>
      </c>
      <c r="D1043">
        <f>Data[[#This Row],[run]]+100*Data[[#This Row],[k]]</f>
        <v>1000</v>
      </c>
      <c r="E1043" t="s">
        <v>13</v>
      </c>
      <c r="F1043" t="s">
        <v>31</v>
      </c>
      <c r="G1043" t="s">
        <v>13</v>
      </c>
      <c r="H1043" t="s">
        <v>31</v>
      </c>
      <c r="I1043" t="str">
        <f>IF(Data[[#This Row],[gen_c]]="","o",IF(Data[[#This Row],[gen_e]]=Data[[#This Row],[gen_c]],"+",IF(ISNUMBER(SEARCH(Data[[#This Row],[gen_e]],Data[[#This Row],[gen_c]])),"/","-")))</f>
        <v>+</v>
      </c>
      <c r="J1043" t="str">
        <f>IF(Data[[#This Row],[sp_c]]="","o",IF(Data[[#This Row],[sp_e]]=Data[[#This Row],[sp_c]],"+",IF(ISNUMBER(SEARCH(Data[[#This Row],[sp_e]],Data[[#This Row],[sp_c]])),"/","-")))</f>
        <v>+</v>
      </c>
      <c r="K10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4" spans="1:11" x14ac:dyDescent="0.25">
      <c r="A1044">
        <v>441</v>
      </c>
      <c r="B1044">
        <v>1</v>
      </c>
      <c r="C1044">
        <v>10</v>
      </c>
      <c r="D1044">
        <f>Data[[#This Row],[run]]+100*Data[[#This Row],[k]]</f>
        <v>1001</v>
      </c>
      <c r="E1044" t="s">
        <v>13</v>
      </c>
      <c r="F1044" t="s">
        <v>31</v>
      </c>
      <c r="G1044" t="s">
        <v>13</v>
      </c>
      <c r="H1044" t="s">
        <v>31</v>
      </c>
      <c r="I1044" t="str">
        <f>IF(Data[[#This Row],[gen_c]]="","o",IF(Data[[#This Row],[gen_e]]=Data[[#This Row],[gen_c]],"+",IF(ISNUMBER(SEARCH(Data[[#This Row],[gen_e]],Data[[#This Row],[gen_c]])),"/","-")))</f>
        <v>+</v>
      </c>
      <c r="J1044" t="str">
        <f>IF(Data[[#This Row],[sp_c]]="","o",IF(Data[[#This Row],[sp_e]]=Data[[#This Row],[sp_c]],"+",IF(ISNUMBER(SEARCH(Data[[#This Row],[sp_e]],Data[[#This Row],[sp_c]])),"/","-")))</f>
        <v>+</v>
      </c>
      <c r="K10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5" spans="1:11" x14ac:dyDescent="0.25">
      <c r="A1045">
        <v>442</v>
      </c>
      <c r="B1045">
        <v>1</v>
      </c>
      <c r="C1045">
        <v>10</v>
      </c>
      <c r="D1045">
        <f>Data[[#This Row],[run]]+100*Data[[#This Row],[k]]</f>
        <v>1001</v>
      </c>
      <c r="E1045" t="s">
        <v>13</v>
      </c>
      <c r="F1045" t="s">
        <v>31</v>
      </c>
      <c r="G1045" t="s">
        <v>13</v>
      </c>
      <c r="H1045" t="s">
        <v>31</v>
      </c>
      <c r="I1045" t="str">
        <f>IF(Data[[#This Row],[gen_c]]="","o",IF(Data[[#This Row],[gen_e]]=Data[[#This Row],[gen_c]],"+",IF(ISNUMBER(SEARCH(Data[[#This Row],[gen_e]],Data[[#This Row],[gen_c]])),"/","-")))</f>
        <v>+</v>
      </c>
      <c r="J1045" t="str">
        <f>IF(Data[[#This Row],[sp_c]]="","o",IF(Data[[#This Row],[sp_e]]=Data[[#This Row],[sp_c]],"+",IF(ISNUMBER(SEARCH(Data[[#This Row],[sp_e]],Data[[#This Row],[sp_c]])),"/","-")))</f>
        <v>+</v>
      </c>
      <c r="K10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6" spans="1:11" x14ac:dyDescent="0.25">
      <c r="A1046">
        <v>444</v>
      </c>
      <c r="B1046">
        <v>1</v>
      </c>
      <c r="C1046">
        <v>10</v>
      </c>
      <c r="D1046">
        <f>Data[[#This Row],[run]]+100*Data[[#This Row],[k]]</f>
        <v>1001</v>
      </c>
      <c r="E1046" t="s">
        <v>13</v>
      </c>
      <c r="F1046" t="s">
        <v>31</v>
      </c>
      <c r="G1046" t="s">
        <v>13</v>
      </c>
      <c r="H1046" t="s">
        <v>31</v>
      </c>
      <c r="I1046" t="str">
        <f>IF(Data[[#This Row],[gen_c]]="","o",IF(Data[[#This Row],[gen_e]]=Data[[#This Row],[gen_c]],"+",IF(ISNUMBER(SEARCH(Data[[#This Row],[gen_e]],Data[[#This Row],[gen_c]])),"/","-")))</f>
        <v>+</v>
      </c>
      <c r="J1046" t="str">
        <f>IF(Data[[#This Row],[sp_c]]="","o",IF(Data[[#This Row],[sp_e]]=Data[[#This Row],[sp_c]],"+",IF(ISNUMBER(SEARCH(Data[[#This Row],[sp_e]],Data[[#This Row],[sp_c]])),"/","-")))</f>
        <v>+</v>
      </c>
      <c r="K10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7" spans="1:11" x14ac:dyDescent="0.25">
      <c r="A1047">
        <v>443</v>
      </c>
      <c r="B1047">
        <v>1</v>
      </c>
      <c r="C1047">
        <v>10</v>
      </c>
      <c r="D1047">
        <f>Data[[#This Row],[run]]+100*Data[[#This Row],[k]]</f>
        <v>1001</v>
      </c>
      <c r="E1047" t="s">
        <v>13</v>
      </c>
      <c r="F1047" t="s">
        <v>31</v>
      </c>
      <c r="G1047" t="s">
        <v>13</v>
      </c>
      <c r="H1047" t="s">
        <v>31</v>
      </c>
      <c r="I1047" t="str">
        <f>IF(Data[[#This Row],[gen_c]]="","o",IF(Data[[#This Row],[gen_e]]=Data[[#This Row],[gen_c]],"+",IF(ISNUMBER(SEARCH(Data[[#This Row],[gen_e]],Data[[#This Row],[gen_c]])),"/","-")))</f>
        <v>+</v>
      </c>
      <c r="J1047" t="str">
        <f>IF(Data[[#This Row],[sp_c]]="","o",IF(Data[[#This Row],[sp_e]]=Data[[#This Row],[sp_c]],"+",IF(ISNUMBER(SEARCH(Data[[#This Row],[sp_e]],Data[[#This Row],[sp_c]])),"/","-")))</f>
        <v>+</v>
      </c>
      <c r="K10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8" spans="1:11" x14ac:dyDescent="0.25">
      <c r="A1048">
        <v>445</v>
      </c>
      <c r="B1048">
        <v>1</v>
      </c>
      <c r="C1048">
        <v>10</v>
      </c>
      <c r="D1048">
        <f>Data[[#This Row],[run]]+100*Data[[#This Row],[k]]</f>
        <v>1001</v>
      </c>
      <c r="E1048" t="s">
        <v>13</v>
      </c>
      <c r="F1048" t="s">
        <v>31</v>
      </c>
      <c r="G1048" t="s">
        <v>13</v>
      </c>
      <c r="H1048" t="s">
        <v>31</v>
      </c>
      <c r="I1048" t="str">
        <f>IF(Data[[#This Row],[gen_c]]="","o",IF(Data[[#This Row],[gen_e]]=Data[[#This Row],[gen_c]],"+",IF(ISNUMBER(SEARCH(Data[[#This Row],[gen_e]],Data[[#This Row],[gen_c]])),"/","-")))</f>
        <v>+</v>
      </c>
      <c r="J1048" t="str">
        <f>IF(Data[[#This Row],[sp_c]]="","o",IF(Data[[#This Row],[sp_e]]=Data[[#This Row],[sp_c]],"+",IF(ISNUMBER(SEARCH(Data[[#This Row],[sp_e]],Data[[#This Row],[sp_c]])),"/","-")))</f>
        <v>+</v>
      </c>
      <c r="K10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49" spans="1:11" x14ac:dyDescent="0.25">
      <c r="A1049">
        <v>446</v>
      </c>
      <c r="B1049">
        <v>2</v>
      </c>
      <c r="C1049">
        <v>10</v>
      </c>
      <c r="D1049">
        <f>Data[[#This Row],[run]]+100*Data[[#This Row],[k]]</f>
        <v>1002</v>
      </c>
      <c r="E1049" t="s">
        <v>13</v>
      </c>
      <c r="F1049" t="s">
        <v>31</v>
      </c>
      <c r="G1049" t="s">
        <v>13</v>
      </c>
      <c r="H1049" t="s">
        <v>31</v>
      </c>
      <c r="I1049" t="str">
        <f>IF(Data[[#This Row],[gen_c]]="","o",IF(Data[[#This Row],[gen_e]]=Data[[#This Row],[gen_c]],"+",IF(ISNUMBER(SEARCH(Data[[#This Row],[gen_e]],Data[[#This Row],[gen_c]])),"/","-")))</f>
        <v>+</v>
      </c>
      <c r="J1049" t="str">
        <f>IF(Data[[#This Row],[sp_c]]="","o",IF(Data[[#This Row],[sp_e]]=Data[[#This Row],[sp_c]],"+",IF(ISNUMBER(SEARCH(Data[[#This Row],[sp_e]],Data[[#This Row],[sp_c]])),"/","-")))</f>
        <v>+</v>
      </c>
      <c r="K10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0" spans="1:11" x14ac:dyDescent="0.25">
      <c r="A1050">
        <v>447</v>
      </c>
      <c r="B1050">
        <v>2</v>
      </c>
      <c r="C1050">
        <v>10</v>
      </c>
      <c r="D1050">
        <f>Data[[#This Row],[run]]+100*Data[[#This Row],[k]]</f>
        <v>1002</v>
      </c>
      <c r="E1050" t="s">
        <v>13</v>
      </c>
      <c r="F1050" t="s">
        <v>31</v>
      </c>
      <c r="G1050" t="s">
        <v>13</v>
      </c>
      <c r="H1050" t="s">
        <v>31</v>
      </c>
      <c r="I1050" t="str">
        <f>IF(Data[[#This Row],[gen_c]]="","o",IF(Data[[#This Row],[gen_e]]=Data[[#This Row],[gen_c]],"+",IF(ISNUMBER(SEARCH(Data[[#This Row],[gen_e]],Data[[#This Row],[gen_c]])),"/","-")))</f>
        <v>+</v>
      </c>
      <c r="J1050" t="str">
        <f>IF(Data[[#This Row],[sp_c]]="","o",IF(Data[[#This Row],[sp_e]]=Data[[#This Row],[sp_c]],"+",IF(ISNUMBER(SEARCH(Data[[#This Row],[sp_e]],Data[[#This Row],[sp_c]])),"/","-")))</f>
        <v>+</v>
      </c>
      <c r="K10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1" spans="1:11" x14ac:dyDescent="0.25">
      <c r="A1051">
        <v>448</v>
      </c>
      <c r="B1051">
        <v>2</v>
      </c>
      <c r="C1051">
        <v>10</v>
      </c>
      <c r="D1051">
        <f>Data[[#This Row],[run]]+100*Data[[#This Row],[k]]</f>
        <v>1002</v>
      </c>
      <c r="E1051" t="s">
        <v>13</v>
      </c>
      <c r="F1051" t="s">
        <v>31</v>
      </c>
      <c r="G1051" t="s">
        <v>13</v>
      </c>
      <c r="H1051" t="s">
        <v>31</v>
      </c>
      <c r="I1051" t="str">
        <f>IF(Data[[#This Row],[gen_c]]="","o",IF(Data[[#This Row],[gen_e]]=Data[[#This Row],[gen_c]],"+",IF(ISNUMBER(SEARCH(Data[[#This Row],[gen_e]],Data[[#This Row],[gen_c]])),"/","-")))</f>
        <v>+</v>
      </c>
      <c r="J1051" t="str">
        <f>IF(Data[[#This Row],[sp_c]]="","o",IF(Data[[#This Row],[sp_e]]=Data[[#This Row],[sp_c]],"+",IF(ISNUMBER(SEARCH(Data[[#This Row],[sp_e]],Data[[#This Row],[sp_c]])),"/","-")))</f>
        <v>+</v>
      </c>
      <c r="K10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2" spans="1:11" x14ac:dyDescent="0.25">
      <c r="A1052">
        <v>449</v>
      </c>
      <c r="B1052">
        <v>2</v>
      </c>
      <c r="C1052">
        <v>10</v>
      </c>
      <c r="D1052">
        <f>Data[[#This Row],[run]]+100*Data[[#This Row],[k]]</f>
        <v>1002</v>
      </c>
      <c r="E1052" t="s">
        <v>13</v>
      </c>
      <c r="F1052" t="s">
        <v>31</v>
      </c>
      <c r="G1052" t="s">
        <v>13</v>
      </c>
      <c r="H1052" t="s">
        <v>31</v>
      </c>
      <c r="I1052" t="str">
        <f>IF(Data[[#This Row],[gen_c]]="","o",IF(Data[[#This Row],[gen_e]]=Data[[#This Row],[gen_c]],"+",IF(ISNUMBER(SEARCH(Data[[#This Row],[gen_e]],Data[[#This Row],[gen_c]])),"/","-")))</f>
        <v>+</v>
      </c>
      <c r="J1052" t="str">
        <f>IF(Data[[#This Row],[sp_c]]="","o",IF(Data[[#This Row],[sp_e]]=Data[[#This Row],[sp_c]],"+",IF(ISNUMBER(SEARCH(Data[[#This Row],[sp_e]],Data[[#This Row],[sp_c]])),"/","-")))</f>
        <v>+</v>
      </c>
      <c r="K10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3" spans="1:11" x14ac:dyDescent="0.25">
      <c r="A1053">
        <v>450</v>
      </c>
      <c r="B1053">
        <v>2</v>
      </c>
      <c r="C1053">
        <v>10</v>
      </c>
      <c r="D1053">
        <f>Data[[#This Row],[run]]+100*Data[[#This Row],[k]]</f>
        <v>1002</v>
      </c>
      <c r="E1053" t="s">
        <v>13</v>
      </c>
      <c r="F1053" t="s">
        <v>31</v>
      </c>
      <c r="G1053" t="s">
        <v>13</v>
      </c>
      <c r="H1053" t="s">
        <v>31</v>
      </c>
      <c r="I1053" t="str">
        <f>IF(Data[[#This Row],[gen_c]]="","o",IF(Data[[#This Row],[gen_e]]=Data[[#This Row],[gen_c]],"+",IF(ISNUMBER(SEARCH(Data[[#This Row],[gen_e]],Data[[#This Row],[gen_c]])),"/","-")))</f>
        <v>+</v>
      </c>
      <c r="J1053" t="str">
        <f>IF(Data[[#This Row],[sp_c]]="","o",IF(Data[[#This Row],[sp_e]]=Data[[#This Row],[sp_c]],"+",IF(ISNUMBER(SEARCH(Data[[#This Row],[sp_e]],Data[[#This Row],[sp_c]])),"/","-")))</f>
        <v>+</v>
      </c>
      <c r="K10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4" spans="1:11" x14ac:dyDescent="0.25">
      <c r="A1054">
        <v>451</v>
      </c>
      <c r="B1054">
        <v>3</v>
      </c>
      <c r="C1054">
        <v>10</v>
      </c>
      <c r="D1054">
        <f>Data[[#This Row],[run]]+100*Data[[#This Row],[k]]</f>
        <v>1003</v>
      </c>
      <c r="E1054" t="s">
        <v>13</v>
      </c>
      <c r="F1054" t="s">
        <v>31</v>
      </c>
      <c r="G1054" t="s">
        <v>13</v>
      </c>
      <c r="H1054" t="s">
        <v>31</v>
      </c>
      <c r="I1054" t="str">
        <f>IF(Data[[#This Row],[gen_c]]="","o",IF(Data[[#This Row],[gen_e]]=Data[[#This Row],[gen_c]],"+",IF(ISNUMBER(SEARCH(Data[[#This Row],[gen_e]],Data[[#This Row],[gen_c]])),"/","-")))</f>
        <v>+</v>
      </c>
      <c r="J1054" t="str">
        <f>IF(Data[[#This Row],[sp_c]]="","o",IF(Data[[#This Row],[sp_e]]=Data[[#This Row],[sp_c]],"+",IF(ISNUMBER(SEARCH(Data[[#This Row],[sp_e]],Data[[#This Row],[sp_c]])),"/","-")))</f>
        <v>+</v>
      </c>
      <c r="K10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5" spans="1:11" x14ac:dyDescent="0.25">
      <c r="A1055">
        <v>452</v>
      </c>
      <c r="B1055">
        <v>3</v>
      </c>
      <c r="C1055">
        <v>10</v>
      </c>
      <c r="D1055">
        <f>Data[[#This Row],[run]]+100*Data[[#This Row],[k]]</f>
        <v>1003</v>
      </c>
      <c r="E1055" t="s">
        <v>13</v>
      </c>
      <c r="F1055" t="s">
        <v>31</v>
      </c>
      <c r="G1055" t="s">
        <v>13</v>
      </c>
      <c r="H1055" t="s">
        <v>31</v>
      </c>
      <c r="I1055" t="str">
        <f>IF(Data[[#This Row],[gen_c]]="","o",IF(Data[[#This Row],[gen_e]]=Data[[#This Row],[gen_c]],"+",IF(ISNUMBER(SEARCH(Data[[#This Row],[gen_e]],Data[[#This Row],[gen_c]])),"/","-")))</f>
        <v>+</v>
      </c>
      <c r="J1055" t="str">
        <f>IF(Data[[#This Row],[sp_c]]="","o",IF(Data[[#This Row],[sp_e]]=Data[[#This Row],[sp_c]],"+",IF(ISNUMBER(SEARCH(Data[[#This Row],[sp_e]],Data[[#This Row],[sp_c]])),"/","-")))</f>
        <v>+</v>
      </c>
      <c r="K10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6" spans="1:11" x14ac:dyDescent="0.25">
      <c r="A1056">
        <v>453</v>
      </c>
      <c r="B1056">
        <v>3</v>
      </c>
      <c r="C1056">
        <v>10</v>
      </c>
      <c r="D1056">
        <f>Data[[#This Row],[run]]+100*Data[[#This Row],[k]]</f>
        <v>1003</v>
      </c>
      <c r="E1056" t="s">
        <v>13</v>
      </c>
      <c r="F1056" t="s">
        <v>31</v>
      </c>
      <c r="G1056" t="s">
        <v>13</v>
      </c>
      <c r="H1056" t="s">
        <v>31</v>
      </c>
      <c r="I1056" t="str">
        <f>IF(Data[[#This Row],[gen_c]]="","o",IF(Data[[#This Row],[gen_e]]=Data[[#This Row],[gen_c]],"+",IF(ISNUMBER(SEARCH(Data[[#This Row],[gen_e]],Data[[#This Row],[gen_c]])),"/","-")))</f>
        <v>+</v>
      </c>
      <c r="J1056" t="str">
        <f>IF(Data[[#This Row],[sp_c]]="","o",IF(Data[[#This Row],[sp_e]]=Data[[#This Row],[sp_c]],"+",IF(ISNUMBER(SEARCH(Data[[#This Row],[sp_e]],Data[[#This Row],[sp_c]])),"/","-")))</f>
        <v>+</v>
      </c>
      <c r="K10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7" spans="1:11" x14ac:dyDescent="0.25">
      <c r="A1057">
        <v>454</v>
      </c>
      <c r="B1057">
        <v>3</v>
      </c>
      <c r="C1057">
        <v>10</v>
      </c>
      <c r="D1057">
        <f>Data[[#This Row],[run]]+100*Data[[#This Row],[k]]</f>
        <v>1003</v>
      </c>
      <c r="E1057" t="s">
        <v>13</v>
      </c>
      <c r="F1057" t="s">
        <v>31</v>
      </c>
      <c r="G1057" t="s">
        <v>13</v>
      </c>
      <c r="H1057" t="s">
        <v>31</v>
      </c>
      <c r="I1057" t="str">
        <f>IF(Data[[#This Row],[gen_c]]="","o",IF(Data[[#This Row],[gen_e]]=Data[[#This Row],[gen_c]],"+",IF(ISNUMBER(SEARCH(Data[[#This Row],[gen_e]],Data[[#This Row],[gen_c]])),"/","-")))</f>
        <v>+</v>
      </c>
      <c r="J1057" t="str">
        <f>IF(Data[[#This Row],[sp_c]]="","o",IF(Data[[#This Row],[sp_e]]=Data[[#This Row],[sp_c]],"+",IF(ISNUMBER(SEARCH(Data[[#This Row],[sp_e]],Data[[#This Row],[sp_c]])),"/","-")))</f>
        <v>+</v>
      </c>
      <c r="K10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8" spans="1:11" x14ac:dyDescent="0.25">
      <c r="A1058">
        <v>455</v>
      </c>
      <c r="B1058">
        <v>3</v>
      </c>
      <c r="C1058">
        <v>10</v>
      </c>
      <c r="D1058">
        <f>Data[[#This Row],[run]]+100*Data[[#This Row],[k]]</f>
        <v>1003</v>
      </c>
      <c r="E1058" t="s">
        <v>13</v>
      </c>
      <c r="F1058" t="s">
        <v>31</v>
      </c>
      <c r="G1058" t="s">
        <v>13</v>
      </c>
      <c r="H1058" t="s">
        <v>31</v>
      </c>
      <c r="I1058" t="str">
        <f>IF(Data[[#This Row],[gen_c]]="","o",IF(Data[[#This Row],[gen_e]]=Data[[#This Row],[gen_c]],"+",IF(ISNUMBER(SEARCH(Data[[#This Row],[gen_e]],Data[[#This Row],[gen_c]])),"/","-")))</f>
        <v>+</v>
      </c>
      <c r="J1058" t="str">
        <f>IF(Data[[#This Row],[sp_c]]="","o",IF(Data[[#This Row],[sp_e]]=Data[[#This Row],[sp_c]],"+",IF(ISNUMBER(SEARCH(Data[[#This Row],[sp_e]],Data[[#This Row],[sp_c]])),"/","-")))</f>
        <v>+</v>
      </c>
      <c r="K10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59" spans="1:11" x14ac:dyDescent="0.25">
      <c r="A1059">
        <v>456</v>
      </c>
      <c r="B1059">
        <v>4</v>
      </c>
      <c r="C1059">
        <v>10</v>
      </c>
      <c r="D1059">
        <f>Data[[#This Row],[run]]+100*Data[[#This Row],[k]]</f>
        <v>1004</v>
      </c>
      <c r="E1059" t="s">
        <v>13</v>
      </c>
      <c r="F1059" t="s">
        <v>31</v>
      </c>
      <c r="G1059" t="s">
        <v>13</v>
      </c>
      <c r="H1059" t="s">
        <v>31</v>
      </c>
      <c r="I1059" t="str">
        <f>IF(Data[[#This Row],[gen_c]]="","o",IF(Data[[#This Row],[gen_e]]=Data[[#This Row],[gen_c]],"+",IF(ISNUMBER(SEARCH(Data[[#This Row],[gen_e]],Data[[#This Row],[gen_c]])),"/","-")))</f>
        <v>+</v>
      </c>
      <c r="J1059" t="str">
        <f>IF(Data[[#This Row],[sp_c]]="","o",IF(Data[[#This Row],[sp_e]]=Data[[#This Row],[sp_c]],"+",IF(ISNUMBER(SEARCH(Data[[#This Row],[sp_e]],Data[[#This Row],[sp_c]])),"/","-")))</f>
        <v>+</v>
      </c>
      <c r="K10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0" spans="1:11" x14ac:dyDescent="0.25">
      <c r="A1060">
        <v>457</v>
      </c>
      <c r="B1060">
        <v>4</v>
      </c>
      <c r="C1060">
        <v>10</v>
      </c>
      <c r="D1060">
        <f>Data[[#This Row],[run]]+100*Data[[#This Row],[k]]</f>
        <v>1004</v>
      </c>
      <c r="E1060" t="s">
        <v>13</v>
      </c>
      <c r="F1060" t="s">
        <v>31</v>
      </c>
      <c r="G1060" t="s">
        <v>13</v>
      </c>
      <c r="H1060" t="s">
        <v>31</v>
      </c>
      <c r="I1060" t="str">
        <f>IF(Data[[#This Row],[gen_c]]="","o",IF(Data[[#This Row],[gen_e]]=Data[[#This Row],[gen_c]],"+",IF(ISNUMBER(SEARCH(Data[[#This Row],[gen_e]],Data[[#This Row],[gen_c]])),"/","-")))</f>
        <v>+</v>
      </c>
      <c r="J1060" t="str">
        <f>IF(Data[[#This Row],[sp_c]]="","o",IF(Data[[#This Row],[sp_e]]=Data[[#This Row],[sp_c]],"+",IF(ISNUMBER(SEARCH(Data[[#This Row],[sp_e]],Data[[#This Row],[sp_c]])),"/","-")))</f>
        <v>+</v>
      </c>
      <c r="K10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1" spans="1:11" x14ac:dyDescent="0.25">
      <c r="A1061">
        <v>459</v>
      </c>
      <c r="B1061">
        <v>4</v>
      </c>
      <c r="C1061">
        <v>10</v>
      </c>
      <c r="D1061">
        <f>Data[[#This Row],[run]]+100*Data[[#This Row],[k]]</f>
        <v>1004</v>
      </c>
      <c r="E1061" t="s">
        <v>13</v>
      </c>
      <c r="F1061" t="s">
        <v>31</v>
      </c>
      <c r="G1061" t="s">
        <v>13</v>
      </c>
      <c r="H1061" t="s">
        <v>31</v>
      </c>
      <c r="I1061" t="str">
        <f>IF(Data[[#This Row],[gen_c]]="","o",IF(Data[[#This Row],[gen_e]]=Data[[#This Row],[gen_c]],"+",IF(ISNUMBER(SEARCH(Data[[#This Row],[gen_e]],Data[[#This Row],[gen_c]])),"/","-")))</f>
        <v>+</v>
      </c>
      <c r="J1061" t="str">
        <f>IF(Data[[#This Row],[sp_c]]="","o",IF(Data[[#This Row],[sp_e]]=Data[[#This Row],[sp_c]],"+",IF(ISNUMBER(SEARCH(Data[[#This Row],[sp_e]],Data[[#This Row],[sp_c]])),"/","-")))</f>
        <v>+</v>
      </c>
      <c r="K10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2" spans="1:11" x14ac:dyDescent="0.25">
      <c r="A1062">
        <v>460</v>
      </c>
      <c r="B1062">
        <v>4</v>
      </c>
      <c r="C1062">
        <v>10</v>
      </c>
      <c r="D1062">
        <f>Data[[#This Row],[run]]+100*Data[[#This Row],[k]]</f>
        <v>1004</v>
      </c>
      <c r="E1062" t="s">
        <v>13</v>
      </c>
      <c r="F1062" t="s">
        <v>31</v>
      </c>
      <c r="G1062" t="s">
        <v>13</v>
      </c>
      <c r="H1062" t="s">
        <v>31</v>
      </c>
      <c r="I1062" t="str">
        <f>IF(Data[[#This Row],[gen_c]]="","o",IF(Data[[#This Row],[gen_e]]=Data[[#This Row],[gen_c]],"+",IF(ISNUMBER(SEARCH(Data[[#This Row],[gen_e]],Data[[#This Row],[gen_c]])),"/","-")))</f>
        <v>+</v>
      </c>
      <c r="J1062" t="str">
        <f>IF(Data[[#This Row],[sp_c]]="","o",IF(Data[[#This Row],[sp_e]]=Data[[#This Row],[sp_c]],"+",IF(ISNUMBER(SEARCH(Data[[#This Row],[sp_e]],Data[[#This Row],[sp_c]])),"/","-")))</f>
        <v>+</v>
      </c>
      <c r="K10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3" spans="1:11" x14ac:dyDescent="0.25">
      <c r="A1063" s="1">
        <v>461</v>
      </c>
      <c r="B1063">
        <v>5</v>
      </c>
      <c r="C1063">
        <v>10</v>
      </c>
      <c r="D1063">
        <f>Data[[#This Row],[run]]+100*Data[[#This Row],[k]]</f>
        <v>1005</v>
      </c>
      <c r="E1063" t="s">
        <v>13</v>
      </c>
      <c r="F1063" t="s">
        <v>31</v>
      </c>
      <c r="G1063" t="s">
        <v>13</v>
      </c>
      <c r="H1063" t="s">
        <v>31</v>
      </c>
      <c r="I1063" t="str">
        <f>IF(Data[[#This Row],[gen_c]]="","o",IF(Data[[#This Row],[gen_e]]=Data[[#This Row],[gen_c]],"+",IF(ISNUMBER(SEARCH(Data[[#This Row],[gen_e]],Data[[#This Row],[gen_c]])),"/","-")))</f>
        <v>+</v>
      </c>
      <c r="J1063" t="str">
        <f>IF(Data[[#This Row],[sp_c]]="","o",IF(Data[[#This Row],[sp_e]]=Data[[#This Row],[sp_c]],"+",IF(ISNUMBER(SEARCH(Data[[#This Row],[sp_e]],Data[[#This Row],[sp_c]])),"/","-")))</f>
        <v>+</v>
      </c>
      <c r="K10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4" spans="1:11" x14ac:dyDescent="0.25">
      <c r="A1064" s="1">
        <v>463</v>
      </c>
      <c r="B1064">
        <v>5</v>
      </c>
      <c r="C1064">
        <v>10</v>
      </c>
      <c r="D1064">
        <f>Data[[#This Row],[run]]+100*Data[[#This Row],[k]]</f>
        <v>1005</v>
      </c>
      <c r="E1064" t="s">
        <v>13</v>
      </c>
      <c r="F1064" t="s">
        <v>31</v>
      </c>
      <c r="G1064" t="s">
        <v>13</v>
      </c>
      <c r="H1064" t="s">
        <v>31</v>
      </c>
      <c r="I1064" t="str">
        <f>IF(Data[[#This Row],[gen_c]]="","o",IF(Data[[#This Row],[gen_e]]=Data[[#This Row],[gen_c]],"+",IF(ISNUMBER(SEARCH(Data[[#This Row],[gen_e]],Data[[#This Row],[gen_c]])),"/","-")))</f>
        <v>+</v>
      </c>
      <c r="J1064" t="str">
        <f>IF(Data[[#This Row],[sp_c]]="","o",IF(Data[[#This Row],[sp_e]]=Data[[#This Row],[sp_c]],"+",IF(ISNUMBER(SEARCH(Data[[#This Row],[sp_e]],Data[[#This Row],[sp_c]])),"/","-")))</f>
        <v>+</v>
      </c>
      <c r="K10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5" spans="1:11" x14ac:dyDescent="0.25">
      <c r="A1065" s="1">
        <v>464</v>
      </c>
      <c r="B1065">
        <v>5</v>
      </c>
      <c r="C1065">
        <v>10</v>
      </c>
      <c r="D1065">
        <f>Data[[#This Row],[run]]+100*Data[[#This Row],[k]]</f>
        <v>1005</v>
      </c>
      <c r="E1065" t="s">
        <v>13</v>
      </c>
      <c r="F1065" t="s">
        <v>31</v>
      </c>
      <c r="G1065" t="s">
        <v>13</v>
      </c>
      <c r="H1065" t="s">
        <v>31</v>
      </c>
      <c r="I1065" t="str">
        <f>IF(Data[[#This Row],[gen_c]]="","o",IF(Data[[#This Row],[gen_e]]=Data[[#This Row],[gen_c]],"+",IF(ISNUMBER(SEARCH(Data[[#This Row],[gen_e]],Data[[#This Row],[gen_c]])),"/","-")))</f>
        <v>+</v>
      </c>
      <c r="J1065" t="str">
        <f>IF(Data[[#This Row],[sp_c]]="","o",IF(Data[[#This Row],[sp_e]]=Data[[#This Row],[sp_c]],"+",IF(ISNUMBER(SEARCH(Data[[#This Row],[sp_e]],Data[[#This Row],[sp_c]])),"/","-")))</f>
        <v>+</v>
      </c>
      <c r="K10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6" spans="1:11" x14ac:dyDescent="0.25">
      <c r="A1066" s="1">
        <v>465</v>
      </c>
      <c r="B1066">
        <v>5</v>
      </c>
      <c r="C1066">
        <v>10</v>
      </c>
      <c r="D1066">
        <f>Data[[#This Row],[run]]+100*Data[[#This Row],[k]]</f>
        <v>1005</v>
      </c>
      <c r="E1066" t="s">
        <v>13</v>
      </c>
      <c r="F1066" t="s">
        <v>31</v>
      </c>
      <c r="G1066" t="s">
        <v>13</v>
      </c>
      <c r="H1066" t="s">
        <v>31</v>
      </c>
      <c r="I1066" t="str">
        <f>IF(Data[[#This Row],[gen_c]]="","o",IF(Data[[#This Row],[gen_e]]=Data[[#This Row],[gen_c]],"+",IF(ISNUMBER(SEARCH(Data[[#This Row],[gen_e]],Data[[#This Row],[gen_c]])),"/","-")))</f>
        <v>+</v>
      </c>
      <c r="J1066" t="str">
        <f>IF(Data[[#This Row],[sp_c]]="","o",IF(Data[[#This Row],[sp_e]]=Data[[#This Row],[sp_c]],"+",IF(ISNUMBER(SEARCH(Data[[#This Row],[sp_e]],Data[[#This Row],[sp_c]])),"/","-")))</f>
        <v>+</v>
      </c>
      <c r="K10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7" spans="1:11" x14ac:dyDescent="0.25">
      <c r="A1067">
        <v>467</v>
      </c>
      <c r="B1067">
        <v>6</v>
      </c>
      <c r="C1067">
        <v>10</v>
      </c>
      <c r="D1067">
        <f>Data[[#This Row],[run]]+100*Data[[#This Row],[k]]</f>
        <v>1006</v>
      </c>
      <c r="E1067" t="s">
        <v>13</v>
      </c>
      <c r="F1067" t="s">
        <v>31</v>
      </c>
      <c r="G1067" t="s">
        <v>13</v>
      </c>
      <c r="H1067" t="s">
        <v>31</v>
      </c>
      <c r="I1067" t="str">
        <f>IF(Data[[#This Row],[gen_c]]="","o",IF(Data[[#This Row],[gen_e]]=Data[[#This Row],[gen_c]],"+",IF(ISNUMBER(SEARCH(Data[[#This Row],[gen_e]],Data[[#This Row],[gen_c]])),"/","-")))</f>
        <v>+</v>
      </c>
      <c r="J1067" t="str">
        <f>IF(Data[[#This Row],[sp_c]]="","o",IF(Data[[#This Row],[sp_e]]=Data[[#This Row],[sp_c]],"+",IF(ISNUMBER(SEARCH(Data[[#This Row],[sp_e]],Data[[#This Row],[sp_c]])),"/","-")))</f>
        <v>+</v>
      </c>
      <c r="K10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8" spans="1:11" x14ac:dyDescent="0.25">
      <c r="A1068">
        <v>468</v>
      </c>
      <c r="B1068">
        <v>6</v>
      </c>
      <c r="C1068">
        <v>10</v>
      </c>
      <c r="D1068">
        <f>Data[[#This Row],[run]]+100*Data[[#This Row],[k]]</f>
        <v>1006</v>
      </c>
      <c r="E1068" t="s">
        <v>13</v>
      </c>
      <c r="F1068" t="s">
        <v>31</v>
      </c>
      <c r="G1068" t="s">
        <v>13</v>
      </c>
      <c r="H1068" t="s">
        <v>31</v>
      </c>
      <c r="I1068" t="str">
        <f>IF(Data[[#This Row],[gen_c]]="","o",IF(Data[[#This Row],[gen_e]]=Data[[#This Row],[gen_c]],"+",IF(ISNUMBER(SEARCH(Data[[#This Row],[gen_e]],Data[[#This Row],[gen_c]])),"/","-")))</f>
        <v>+</v>
      </c>
      <c r="J1068" t="str">
        <f>IF(Data[[#This Row],[sp_c]]="","o",IF(Data[[#This Row],[sp_e]]=Data[[#This Row],[sp_c]],"+",IF(ISNUMBER(SEARCH(Data[[#This Row],[sp_e]],Data[[#This Row],[sp_c]])),"/","-")))</f>
        <v>+</v>
      </c>
      <c r="K10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69" spans="1:11" x14ac:dyDescent="0.25">
      <c r="A1069">
        <v>469</v>
      </c>
      <c r="B1069">
        <v>6</v>
      </c>
      <c r="C1069">
        <v>10</v>
      </c>
      <c r="D1069">
        <f>Data[[#This Row],[run]]+100*Data[[#This Row],[k]]</f>
        <v>1006</v>
      </c>
      <c r="E1069" t="s">
        <v>13</v>
      </c>
      <c r="F1069" t="s">
        <v>31</v>
      </c>
      <c r="G1069" t="s">
        <v>13</v>
      </c>
      <c r="H1069" t="s">
        <v>31</v>
      </c>
      <c r="I1069" t="str">
        <f>IF(Data[[#This Row],[gen_c]]="","o",IF(Data[[#This Row],[gen_e]]=Data[[#This Row],[gen_c]],"+",IF(ISNUMBER(SEARCH(Data[[#This Row],[gen_e]],Data[[#This Row],[gen_c]])),"/","-")))</f>
        <v>+</v>
      </c>
      <c r="J1069" t="str">
        <f>IF(Data[[#This Row],[sp_c]]="","o",IF(Data[[#This Row],[sp_e]]=Data[[#This Row],[sp_c]],"+",IF(ISNUMBER(SEARCH(Data[[#This Row],[sp_e]],Data[[#This Row],[sp_c]])),"/","-")))</f>
        <v>+</v>
      </c>
      <c r="K10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0" spans="1:11" x14ac:dyDescent="0.25">
      <c r="A1070">
        <v>470</v>
      </c>
      <c r="B1070">
        <v>6</v>
      </c>
      <c r="C1070">
        <v>10</v>
      </c>
      <c r="D1070">
        <f>Data[[#This Row],[run]]+100*Data[[#This Row],[k]]</f>
        <v>1006</v>
      </c>
      <c r="E1070" t="s">
        <v>13</v>
      </c>
      <c r="F1070" t="s">
        <v>31</v>
      </c>
      <c r="G1070" t="s">
        <v>13</v>
      </c>
      <c r="H1070" t="s">
        <v>31</v>
      </c>
      <c r="I1070" t="str">
        <f>IF(Data[[#This Row],[gen_c]]="","o",IF(Data[[#This Row],[gen_e]]=Data[[#This Row],[gen_c]],"+",IF(ISNUMBER(SEARCH(Data[[#This Row],[gen_e]],Data[[#This Row],[gen_c]])),"/","-")))</f>
        <v>+</v>
      </c>
      <c r="J1070" t="str">
        <f>IF(Data[[#This Row],[sp_c]]="","o",IF(Data[[#This Row],[sp_e]]=Data[[#This Row],[sp_c]],"+",IF(ISNUMBER(SEARCH(Data[[#This Row],[sp_e]],Data[[#This Row],[sp_c]])),"/","-")))</f>
        <v>+</v>
      </c>
      <c r="K10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1" spans="1:11" x14ac:dyDescent="0.25">
      <c r="A1071">
        <v>471</v>
      </c>
      <c r="B1071">
        <v>7</v>
      </c>
      <c r="C1071">
        <v>10</v>
      </c>
      <c r="D1071">
        <f>Data[[#This Row],[run]]+100*Data[[#This Row],[k]]</f>
        <v>1007</v>
      </c>
      <c r="E1071" t="s">
        <v>13</v>
      </c>
      <c r="F1071" t="s">
        <v>31</v>
      </c>
      <c r="G1071" t="s">
        <v>13</v>
      </c>
      <c r="H1071" t="s">
        <v>31</v>
      </c>
      <c r="I1071" t="str">
        <f>IF(Data[[#This Row],[gen_c]]="","o",IF(Data[[#This Row],[gen_e]]=Data[[#This Row],[gen_c]],"+",IF(ISNUMBER(SEARCH(Data[[#This Row],[gen_e]],Data[[#This Row],[gen_c]])),"/","-")))</f>
        <v>+</v>
      </c>
      <c r="J1071" t="str">
        <f>IF(Data[[#This Row],[sp_c]]="","o",IF(Data[[#This Row],[sp_e]]=Data[[#This Row],[sp_c]],"+",IF(ISNUMBER(SEARCH(Data[[#This Row],[sp_e]],Data[[#This Row],[sp_c]])),"/","-")))</f>
        <v>+</v>
      </c>
      <c r="K10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2" spans="1:11" x14ac:dyDescent="0.25">
      <c r="A1072">
        <v>472</v>
      </c>
      <c r="B1072">
        <v>7</v>
      </c>
      <c r="C1072">
        <v>10</v>
      </c>
      <c r="D1072">
        <f>Data[[#This Row],[run]]+100*Data[[#This Row],[k]]</f>
        <v>1007</v>
      </c>
      <c r="E1072" t="s">
        <v>13</v>
      </c>
      <c r="F1072" t="s">
        <v>31</v>
      </c>
      <c r="G1072" t="s">
        <v>13</v>
      </c>
      <c r="H1072" t="s">
        <v>31</v>
      </c>
      <c r="I1072" t="str">
        <f>IF(Data[[#This Row],[gen_c]]="","o",IF(Data[[#This Row],[gen_e]]=Data[[#This Row],[gen_c]],"+",IF(ISNUMBER(SEARCH(Data[[#This Row],[gen_e]],Data[[#This Row],[gen_c]])),"/","-")))</f>
        <v>+</v>
      </c>
      <c r="J1072" t="str">
        <f>IF(Data[[#This Row],[sp_c]]="","o",IF(Data[[#This Row],[sp_e]]=Data[[#This Row],[sp_c]],"+",IF(ISNUMBER(SEARCH(Data[[#This Row],[sp_e]],Data[[#This Row],[sp_c]])),"/","-")))</f>
        <v>+</v>
      </c>
      <c r="K10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3" spans="1:11" x14ac:dyDescent="0.25">
      <c r="A1073">
        <v>473</v>
      </c>
      <c r="B1073">
        <v>7</v>
      </c>
      <c r="C1073">
        <v>10</v>
      </c>
      <c r="D1073">
        <f>Data[[#This Row],[run]]+100*Data[[#This Row],[k]]</f>
        <v>1007</v>
      </c>
      <c r="E1073" t="s">
        <v>13</v>
      </c>
      <c r="F1073" t="s">
        <v>31</v>
      </c>
      <c r="G1073" t="s">
        <v>13</v>
      </c>
      <c r="H1073" t="s">
        <v>31</v>
      </c>
      <c r="I1073" t="str">
        <f>IF(Data[[#This Row],[gen_c]]="","o",IF(Data[[#This Row],[gen_e]]=Data[[#This Row],[gen_c]],"+",IF(ISNUMBER(SEARCH(Data[[#This Row],[gen_e]],Data[[#This Row],[gen_c]])),"/","-")))</f>
        <v>+</v>
      </c>
      <c r="J1073" t="str">
        <f>IF(Data[[#This Row],[sp_c]]="","o",IF(Data[[#This Row],[sp_e]]=Data[[#This Row],[sp_c]],"+",IF(ISNUMBER(SEARCH(Data[[#This Row],[sp_e]],Data[[#This Row],[sp_c]])),"/","-")))</f>
        <v>+</v>
      </c>
      <c r="K10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4" spans="1:11" x14ac:dyDescent="0.25">
      <c r="A1074">
        <v>474</v>
      </c>
      <c r="B1074">
        <v>7</v>
      </c>
      <c r="C1074">
        <v>10</v>
      </c>
      <c r="D1074">
        <f>Data[[#This Row],[run]]+100*Data[[#This Row],[k]]</f>
        <v>1007</v>
      </c>
      <c r="E1074" t="s">
        <v>13</v>
      </c>
      <c r="F1074" t="s">
        <v>31</v>
      </c>
      <c r="G1074" t="s">
        <v>13</v>
      </c>
      <c r="H1074" t="s">
        <v>31</v>
      </c>
      <c r="I1074" t="str">
        <f>IF(Data[[#This Row],[gen_c]]="","o",IF(Data[[#This Row],[gen_e]]=Data[[#This Row],[gen_c]],"+",IF(ISNUMBER(SEARCH(Data[[#This Row],[gen_e]],Data[[#This Row],[gen_c]])),"/","-")))</f>
        <v>+</v>
      </c>
      <c r="J1074" t="str">
        <f>IF(Data[[#This Row],[sp_c]]="","o",IF(Data[[#This Row],[sp_e]]=Data[[#This Row],[sp_c]],"+",IF(ISNUMBER(SEARCH(Data[[#This Row],[sp_e]],Data[[#This Row],[sp_c]])),"/","-")))</f>
        <v>+</v>
      </c>
      <c r="K10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5" spans="1:11" x14ac:dyDescent="0.25">
      <c r="A1075">
        <v>475</v>
      </c>
      <c r="B1075">
        <v>7</v>
      </c>
      <c r="C1075">
        <v>10</v>
      </c>
      <c r="D1075">
        <f>Data[[#This Row],[run]]+100*Data[[#This Row],[k]]</f>
        <v>1007</v>
      </c>
      <c r="E1075" t="s">
        <v>13</v>
      </c>
      <c r="F1075" t="s">
        <v>31</v>
      </c>
      <c r="G1075" t="s">
        <v>13</v>
      </c>
      <c r="H1075" t="s">
        <v>31</v>
      </c>
      <c r="I1075" t="str">
        <f>IF(Data[[#This Row],[gen_c]]="","o",IF(Data[[#This Row],[gen_e]]=Data[[#This Row],[gen_c]],"+",IF(ISNUMBER(SEARCH(Data[[#This Row],[gen_e]],Data[[#This Row],[gen_c]])),"/","-")))</f>
        <v>+</v>
      </c>
      <c r="J1075" t="str">
        <f>IF(Data[[#This Row],[sp_c]]="","o",IF(Data[[#This Row],[sp_e]]=Data[[#This Row],[sp_c]],"+",IF(ISNUMBER(SEARCH(Data[[#This Row],[sp_e]],Data[[#This Row],[sp_c]])),"/","-")))</f>
        <v>+</v>
      </c>
      <c r="K10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6" spans="1:11" x14ac:dyDescent="0.25">
      <c r="A1076">
        <v>476</v>
      </c>
      <c r="B1076">
        <v>8</v>
      </c>
      <c r="C1076">
        <v>10</v>
      </c>
      <c r="D1076">
        <f>Data[[#This Row],[run]]+100*Data[[#This Row],[k]]</f>
        <v>1008</v>
      </c>
      <c r="E1076" t="s">
        <v>13</v>
      </c>
      <c r="F1076" t="s">
        <v>31</v>
      </c>
      <c r="G1076" t="s">
        <v>13</v>
      </c>
      <c r="H1076" t="s">
        <v>31</v>
      </c>
      <c r="I1076" t="str">
        <f>IF(Data[[#This Row],[gen_c]]="","o",IF(Data[[#This Row],[gen_e]]=Data[[#This Row],[gen_c]],"+",IF(ISNUMBER(SEARCH(Data[[#This Row],[gen_e]],Data[[#This Row],[gen_c]])),"/","-")))</f>
        <v>+</v>
      </c>
      <c r="J1076" t="str">
        <f>IF(Data[[#This Row],[sp_c]]="","o",IF(Data[[#This Row],[sp_e]]=Data[[#This Row],[sp_c]],"+",IF(ISNUMBER(SEARCH(Data[[#This Row],[sp_e]],Data[[#This Row],[sp_c]])),"/","-")))</f>
        <v>+</v>
      </c>
      <c r="K10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7" spans="1:11" x14ac:dyDescent="0.25">
      <c r="A1077">
        <v>477</v>
      </c>
      <c r="B1077">
        <v>8</v>
      </c>
      <c r="C1077">
        <v>10</v>
      </c>
      <c r="D1077">
        <f>Data[[#This Row],[run]]+100*Data[[#This Row],[k]]</f>
        <v>1008</v>
      </c>
      <c r="E1077" t="s">
        <v>13</v>
      </c>
      <c r="F1077" t="s">
        <v>31</v>
      </c>
      <c r="G1077" t="s">
        <v>13</v>
      </c>
      <c r="H1077" t="s">
        <v>31</v>
      </c>
      <c r="I1077" t="str">
        <f>IF(Data[[#This Row],[gen_c]]="","o",IF(Data[[#This Row],[gen_e]]=Data[[#This Row],[gen_c]],"+",IF(ISNUMBER(SEARCH(Data[[#This Row],[gen_e]],Data[[#This Row],[gen_c]])),"/","-")))</f>
        <v>+</v>
      </c>
      <c r="J1077" t="str">
        <f>IF(Data[[#This Row],[sp_c]]="","o",IF(Data[[#This Row],[sp_e]]=Data[[#This Row],[sp_c]],"+",IF(ISNUMBER(SEARCH(Data[[#This Row],[sp_e]],Data[[#This Row],[sp_c]])),"/","-")))</f>
        <v>+</v>
      </c>
      <c r="K10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8" spans="1:11" x14ac:dyDescent="0.25">
      <c r="A1078">
        <v>478</v>
      </c>
      <c r="B1078">
        <v>8</v>
      </c>
      <c r="C1078">
        <v>10</v>
      </c>
      <c r="D1078">
        <f>Data[[#This Row],[run]]+100*Data[[#This Row],[k]]</f>
        <v>1008</v>
      </c>
      <c r="E1078" t="s">
        <v>13</v>
      </c>
      <c r="F1078" t="s">
        <v>31</v>
      </c>
      <c r="G1078" t="s">
        <v>13</v>
      </c>
      <c r="H1078" t="s">
        <v>31</v>
      </c>
      <c r="I1078" t="str">
        <f>IF(Data[[#This Row],[gen_c]]="","o",IF(Data[[#This Row],[gen_e]]=Data[[#This Row],[gen_c]],"+",IF(ISNUMBER(SEARCH(Data[[#This Row],[gen_e]],Data[[#This Row],[gen_c]])),"/","-")))</f>
        <v>+</v>
      </c>
      <c r="J1078" t="str">
        <f>IF(Data[[#This Row],[sp_c]]="","o",IF(Data[[#This Row],[sp_e]]=Data[[#This Row],[sp_c]],"+",IF(ISNUMBER(SEARCH(Data[[#This Row],[sp_e]],Data[[#This Row],[sp_c]])),"/","-")))</f>
        <v>+</v>
      </c>
      <c r="K10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79" spans="1:11" x14ac:dyDescent="0.25">
      <c r="A1079">
        <v>479</v>
      </c>
      <c r="B1079">
        <v>8</v>
      </c>
      <c r="C1079">
        <v>10</v>
      </c>
      <c r="D1079">
        <f>Data[[#This Row],[run]]+100*Data[[#This Row],[k]]</f>
        <v>1008</v>
      </c>
      <c r="E1079" t="s">
        <v>13</v>
      </c>
      <c r="F1079" t="s">
        <v>31</v>
      </c>
      <c r="G1079" t="s">
        <v>13</v>
      </c>
      <c r="H1079" t="s">
        <v>31</v>
      </c>
      <c r="I1079" t="str">
        <f>IF(Data[[#This Row],[gen_c]]="","o",IF(Data[[#This Row],[gen_e]]=Data[[#This Row],[gen_c]],"+",IF(ISNUMBER(SEARCH(Data[[#This Row],[gen_e]],Data[[#This Row],[gen_c]])),"/","-")))</f>
        <v>+</v>
      </c>
      <c r="J1079" t="str">
        <f>IF(Data[[#This Row],[sp_c]]="","o",IF(Data[[#This Row],[sp_e]]=Data[[#This Row],[sp_c]],"+",IF(ISNUMBER(SEARCH(Data[[#This Row],[sp_e]],Data[[#This Row],[sp_c]])),"/","-")))</f>
        <v>+</v>
      </c>
      <c r="K10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80" spans="1:11" x14ac:dyDescent="0.25">
      <c r="A1080">
        <v>480</v>
      </c>
      <c r="B1080">
        <v>8</v>
      </c>
      <c r="C1080">
        <v>10</v>
      </c>
      <c r="D1080">
        <f>Data[[#This Row],[run]]+100*Data[[#This Row],[k]]</f>
        <v>1008</v>
      </c>
      <c r="E1080" t="s">
        <v>13</v>
      </c>
      <c r="F1080" t="s">
        <v>31</v>
      </c>
      <c r="G1080" t="s">
        <v>13</v>
      </c>
      <c r="H1080" t="s">
        <v>31</v>
      </c>
      <c r="I1080" t="str">
        <f>IF(Data[[#This Row],[gen_c]]="","o",IF(Data[[#This Row],[gen_e]]=Data[[#This Row],[gen_c]],"+",IF(ISNUMBER(SEARCH(Data[[#This Row],[gen_e]],Data[[#This Row],[gen_c]])),"/","-")))</f>
        <v>+</v>
      </c>
      <c r="J1080" t="str">
        <f>IF(Data[[#This Row],[sp_c]]="","o",IF(Data[[#This Row],[sp_e]]=Data[[#This Row],[sp_c]],"+",IF(ISNUMBER(SEARCH(Data[[#This Row],[sp_e]],Data[[#This Row],[sp_c]])),"/","-")))</f>
        <v>+</v>
      </c>
      <c r="K10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81" spans="1:11" x14ac:dyDescent="0.25">
      <c r="A1081">
        <v>481</v>
      </c>
      <c r="B1081">
        <v>9</v>
      </c>
      <c r="C1081">
        <v>10</v>
      </c>
      <c r="D1081">
        <f>Data[[#This Row],[run]]+100*Data[[#This Row],[k]]</f>
        <v>1009</v>
      </c>
      <c r="E1081" t="s">
        <v>13</v>
      </c>
      <c r="F1081" t="s">
        <v>31</v>
      </c>
      <c r="G1081" t="s">
        <v>13</v>
      </c>
      <c r="H1081" t="s">
        <v>31</v>
      </c>
      <c r="I1081" t="str">
        <f>IF(Data[[#This Row],[gen_c]]="","o",IF(Data[[#This Row],[gen_e]]=Data[[#This Row],[gen_c]],"+",IF(ISNUMBER(SEARCH(Data[[#This Row],[gen_e]],Data[[#This Row],[gen_c]])),"/","-")))</f>
        <v>+</v>
      </c>
      <c r="J1081" t="str">
        <f>IF(Data[[#This Row],[sp_c]]="","o",IF(Data[[#This Row],[sp_e]]=Data[[#This Row],[sp_c]],"+",IF(ISNUMBER(SEARCH(Data[[#This Row],[sp_e]],Data[[#This Row],[sp_c]])),"/","-")))</f>
        <v>+</v>
      </c>
      <c r="K10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82" spans="1:11" x14ac:dyDescent="0.25">
      <c r="A1082">
        <v>482</v>
      </c>
      <c r="B1082">
        <v>9</v>
      </c>
      <c r="C1082">
        <v>10</v>
      </c>
      <c r="D1082">
        <f>Data[[#This Row],[run]]+100*Data[[#This Row],[k]]</f>
        <v>1009</v>
      </c>
      <c r="E1082" t="s">
        <v>13</v>
      </c>
      <c r="F1082" t="s">
        <v>31</v>
      </c>
      <c r="G1082" t="s">
        <v>13</v>
      </c>
      <c r="H1082" t="s">
        <v>31</v>
      </c>
      <c r="I1082" t="str">
        <f>IF(Data[[#This Row],[gen_c]]="","o",IF(Data[[#This Row],[gen_e]]=Data[[#This Row],[gen_c]],"+",IF(ISNUMBER(SEARCH(Data[[#This Row],[gen_e]],Data[[#This Row],[gen_c]])),"/","-")))</f>
        <v>+</v>
      </c>
      <c r="J1082" t="str">
        <f>IF(Data[[#This Row],[sp_c]]="","o",IF(Data[[#This Row],[sp_e]]=Data[[#This Row],[sp_c]],"+",IF(ISNUMBER(SEARCH(Data[[#This Row],[sp_e]],Data[[#This Row],[sp_c]])),"/","-")))</f>
        <v>+</v>
      </c>
      <c r="K10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83" spans="1:11" x14ac:dyDescent="0.25">
      <c r="A1083">
        <v>483</v>
      </c>
      <c r="B1083">
        <v>9</v>
      </c>
      <c r="C1083">
        <v>10</v>
      </c>
      <c r="D1083">
        <f>Data[[#This Row],[run]]+100*Data[[#This Row],[k]]</f>
        <v>1009</v>
      </c>
      <c r="E1083" t="s">
        <v>13</v>
      </c>
      <c r="F1083" t="s">
        <v>31</v>
      </c>
      <c r="G1083" t="s">
        <v>13</v>
      </c>
      <c r="H1083" t="s">
        <v>31</v>
      </c>
      <c r="I1083" t="str">
        <f>IF(Data[[#This Row],[gen_c]]="","o",IF(Data[[#This Row],[gen_e]]=Data[[#This Row],[gen_c]],"+",IF(ISNUMBER(SEARCH(Data[[#This Row],[gen_e]],Data[[#This Row],[gen_c]])),"/","-")))</f>
        <v>+</v>
      </c>
      <c r="J1083" t="str">
        <f>IF(Data[[#This Row],[sp_c]]="","o",IF(Data[[#This Row],[sp_e]]=Data[[#This Row],[sp_c]],"+",IF(ISNUMBER(SEARCH(Data[[#This Row],[sp_e]],Data[[#This Row],[sp_c]])),"/","-")))</f>
        <v>+</v>
      </c>
      <c r="K10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84" spans="1:11" x14ac:dyDescent="0.25">
      <c r="A1084">
        <v>484</v>
      </c>
      <c r="B1084">
        <v>9</v>
      </c>
      <c r="C1084">
        <v>10</v>
      </c>
      <c r="D1084">
        <f>Data[[#This Row],[run]]+100*Data[[#This Row],[k]]</f>
        <v>1009</v>
      </c>
      <c r="E1084" t="s">
        <v>13</v>
      </c>
      <c r="F1084" t="s">
        <v>31</v>
      </c>
      <c r="G1084" t="s">
        <v>13</v>
      </c>
      <c r="H1084" t="s">
        <v>31</v>
      </c>
      <c r="I1084" t="str">
        <f>IF(Data[[#This Row],[gen_c]]="","o",IF(Data[[#This Row],[gen_e]]=Data[[#This Row],[gen_c]],"+",IF(ISNUMBER(SEARCH(Data[[#This Row],[gen_e]],Data[[#This Row],[gen_c]])),"/","-")))</f>
        <v>+</v>
      </c>
      <c r="J1084" t="str">
        <f>IF(Data[[#This Row],[sp_c]]="","o",IF(Data[[#This Row],[sp_e]]=Data[[#This Row],[sp_c]],"+",IF(ISNUMBER(SEARCH(Data[[#This Row],[sp_e]],Data[[#This Row],[sp_c]])),"/","-")))</f>
        <v>+</v>
      </c>
      <c r="K10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85" spans="1:11" x14ac:dyDescent="0.25">
      <c r="A1085">
        <v>485</v>
      </c>
      <c r="B1085">
        <v>9</v>
      </c>
      <c r="C1085">
        <v>10</v>
      </c>
      <c r="D1085">
        <f>Data[[#This Row],[run]]+100*Data[[#This Row],[k]]</f>
        <v>1009</v>
      </c>
      <c r="E1085" t="s">
        <v>13</v>
      </c>
      <c r="F1085" t="s">
        <v>31</v>
      </c>
      <c r="G1085" t="s">
        <v>13</v>
      </c>
      <c r="H1085" t="s">
        <v>31</v>
      </c>
      <c r="I1085" t="str">
        <f>IF(Data[[#This Row],[gen_c]]="","o",IF(Data[[#This Row],[gen_e]]=Data[[#This Row],[gen_c]],"+",IF(ISNUMBER(SEARCH(Data[[#This Row],[gen_e]],Data[[#This Row],[gen_c]])),"/","-")))</f>
        <v>+</v>
      </c>
      <c r="J1085" t="str">
        <f>IF(Data[[#This Row],[sp_c]]="","o",IF(Data[[#This Row],[sp_e]]=Data[[#This Row],[sp_c]],"+",IF(ISNUMBER(SEARCH(Data[[#This Row],[sp_e]],Data[[#This Row],[sp_c]])),"/","-")))</f>
        <v>+</v>
      </c>
      <c r="K10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086" spans="1:11" x14ac:dyDescent="0.25">
      <c r="A1086" s="1">
        <v>462</v>
      </c>
      <c r="B1086">
        <v>5</v>
      </c>
      <c r="C1086">
        <v>10</v>
      </c>
      <c r="D1086">
        <f>Data[[#This Row],[run]]+100*Data[[#This Row],[k]]</f>
        <v>1005</v>
      </c>
      <c r="E1086" t="s">
        <v>13</v>
      </c>
      <c r="F1086" t="s">
        <v>31</v>
      </c>
      <c r="G1086" t="s">
        <v>13</v>
      </c>
      <c r="I1086" t="str">
        <f>IF(Data[[#This Row],[gen_c]]="","o",IF(Data[[#This Row],[gen_e]]=Data[[#This Row],[gen_c]],"+",IF(ISNUMBER(SEARCH(Data[[#This Row],[gen_e]],Data[[#This Row],[gen_c]])),"/","-")))</f>
        <v>+</v>
      </c>
      <c r="J1086" t="str">
        <f>IF(Data[[#This Row],[sp_c]]="","o",IF(Data[[#This Row],[sp_e]]=Data[[#This Row],[sp_c]],"+",IF(ISNUMBER(SEARCH(Data[[#This Row],[sp_e]],Data[[#This Row],[sp_c]])),"/","-")))</f>
        <v>o</v>
      </c>
      <c r="K10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87" spans="1:11" x14ac:dyDescent="0.25">
      <c r="A1087">
        <v>466</v>
      </c>
      <c r="B1087">
        <v>6</v>
      </c>
      <c r="C1087">
        <v>10</v>
      </c>
      <c r="D1087">
        <f>Data[[#This Row],[run]]+100*Data[[#This Row],[k]]</f>
        <v>1006</v>
      </c>
      <c r="E1087" t="s">
        <v>13</v>
      </c>
      <c r="F1087" t="s">
        <v>31</v>
      </c>
      <c r="G1087" t="s">
        <v>13</v>
      </c>
      <c r="I1087" t="str">
        <f>IF(Data[[#This Row],[gen_c]]="","o",IF(Data[[#This Row],[gen_e]]=Data[[#This Row],[gen_c]],"+",IF(ISNUMBER(SEARCH(Data[[#This Row],[gen_e]],Data[[#This Row],[gen_c]])),"/","-")))</f>
        <v>+</v>
      </c>
      <c r="J1087" t="str">
        <f>IF(Data[[#This Row],[sp_c]]="","o",IF(Data[[#This Row],[sp_e]]=Data[[#This Row],[sp_c]],"+",IF(ISNUMBER(SEARCH(Data[[#This Row],[sp_e]],Data[[#This Row],[sp_c]])),"/","-")))</f>
        <v>o</v>
      </c>
      <c r="K10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88" spans="1:11" x14ac:dyDescent="0.25">
      <c r="A1088">
        <v>458</v>
      </c>
      <c r="B1088">
        <v>4</v>
      </c>
      <c r="C1088">
        <v>10</v>
      </c>
      <c r="D1088">
        <f>Data[[#This Row],[run]]+100*Data[[#This Row],[k]]</f>
        <v>1004</v>
      </c>
      <c r="E1088" t="s">
        <v>13</v>
      </c>
      <c r="F1088" t="s">
        <v>31</v>
      </c>
      <c r="I1088" t="str">
        <f>IF(Data[[#This Row],[gen_c]]="","o",IF(Data[[#This Row],[gen_e]]=Data[[#This Row],[gen_c]],"+",IF(ISNUMBER(SEARCH(Data[[#This Row],[gen_e]],Data[[#This Row],[gen_c]])),"/","-")))</f>
        <v>o</v>
      </c>
      <c r="J1088" t="str">
        <f>IF(Data[[#This Row],[sp_c]]="","o",IF(Data[[#This Row],[sp_e]]=Data[[#This Row],[sp_c]],"+",IF(ISNUMBER(SEARCH(Data[[#This Row],[sp_e]],Data[[#This Row],[sp_c]])),"/","-")))</f>
        <v>o</v>
      </c>
      <c r="K10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089" spans="1:11" x14ac:dyDescent="0.25">
      <c r="A1089">
        <v>536</v>
      </c>
      <c r="B1089">
        <v>0</v>
      </c>
      <c r="C1089">
        <v>10</v>
      </c>
      <c r="D1089">
        <f>Data[[#This Row],[run]]+100*Data[[#This Row],[k]]</f>
        <v>1000</v>
      </c>
      <c r="E1089" t="s">
        <v>13</v>
      </c>
      <c r="F1089" t="s">
        <v>35</v>
      </c>
      <c r="G1089" t="s">
        <v>13</v>
      </c>
      <c r="H1089" t="s">
        <v>36</v>
      </c>
      <c r="I1089" t="str">
        <f>IF(Data[[#This Row],[gen_c]]="","o",IF(Data[[#This Row],[gen_e]]=Data[[#This Row],[gen_c]],"+",IF(ISNUMBER(SEARCH(Data[[#This Row],[gen_e]],Data[[#This Row],[gen_c]])),"/","-")))</f>
        <v>+</v>
      </c>
      <c r="J1089" t="str">
        <f>IF(Data[[#This Row],[sp_c]]="","o",IF(Data[[#This Row],[sp_e]]=Data[[#This Row],[sp_c]],"+",IF(ISNUMBER(SEARCH(Data[[#This Row],[sp_e]],Data[[#This Row],[sp_c]])),"/","-")))</f>
        <v>-</v>
      </c>
      <c r="K10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090" spans="1:11" x14ac:dyDescent="0.25">
      <c r="A1090">
        <v>546</v>
      </c>
      <c r="B1090">
        <v>9</v>
      </c>
      <c r="C1090">
        <v>10</v>
      </c>
      <c r="D1090">
        <f>Data[[#This Row],[run]]+100*Data[[#This Row],[k]]</f>
        <v>1009</v>
      </c>
      <c r="E1090" t="s">
        <v>13</v>
      </c>
      <c r="F1090" t="s">
        <v>35</v>
      </c>
      <c r="G1090" t="s">
        <v>13</v>
      </c>
      <c r="H1090" t="s">
        <v>32</v>
      </c>
      <c r="I1090" t="str">
        <f>IF(Data[[#This Row],[gen_c]]="","o",IF(Data[[#This Row],[gen_e]]=Data[[#This Row],[gen_c]],"+",IF(ISNUMBER(SEARCH(Data[[#This Row],[gen_e]],Data[[#This Row],[gen_c]])),"/","-")))</f>
        <v>+</v>
      </c>
      <c r="J1090" t="str">
        <f>IF(Data[[#This Row],[sp_c]]="","o",IF(Data[[#This Row],[sp_e]]=Data[[#This Row],[sp_c]],"+",IF(ISNUMBER(SEARCH(Data[[#This Row],[sp_e]],Data[[#This Row],[sp_c]])),"/","-")))</f>
        <v>-</v>
      </c>
      <c r="K10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091" spans="1:11" x14ac:dyDescent="0.25">
      <c r="A1091" s="1">
        <v>542</v>
      </c>
      <c r="B1091">
        <v>5</v>
      </c>
      <c r="C1091">
        <v>10</v>
      </c>
      <c r="D1091">
        <f>Data[[#This Row],[run]]+100*Data[[#This Row],[k]]</f>
        <v>1005</v>
      </c>
      <c r="E1091" t="s">
        <v>13</v>
      </c>
      <c r="F1091" t="s">
        <v>35</v>
      </c>
      <c r="G1091" t="s">
        <v>13</v>
      </c>
      <c r="H1091" t="s">
        <v>75</v>
      </c>
      <c r="I1091" t="str">
        <f>IF(Data[[#This Row],[gen_c]]="","o",IF(Data[[#This Row],[gen_e]]=Data[[#This Row],[gen_c]],"+",IF(ISNUMBER(SEARCH(Data[[#This Row],[gen_e]],Data[[#This Row],[gen_c]])),"/","-")))</f>
        <v>+</v>
      </c>
      <c r="J1091" t="str">
        <f>IF(Data[[#This Row],[sp_c]]="","o",IF(Data[[#This Row],[sp_e]]=Data[[#This Row],[sp_c]],"+",IF(ISNUMBER(SEARCH(Data[[#This Row],[sp_e]],Data[[#This Row],[sp_c]])),"/","-")))</f>
        <v>/</v>
      </c>
      <c r="K10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092" spans="1:11" x14ac:dyDescent="0.25">
      <c r="A1092">
        <v>537</v>
      </c>
      <c r="B1092">
        <v>0</v>
      </c>
      <c r="C1092">
        <v>10</v>
      </c>
      <c r="D1092">
        <f>Data[[#This Row],[run]]+100*Data[[#This Row],[k]]</f>
        <v>1000</v>
      </c>
      <c r="E1092" t="s">
        <v>13</v>
      </c>
      <c r="F1092" t="s">
        <v>35</v>
      </c>
      <c r="G1092" t="s">
        <v>13</v>
      </c>
      <c r="I1092" t="str">
        <f>IF(Data[[#This Row],[gen_c]]="","o",IF(Data[[#This Row],[gen_e]]=Data[[#This Row],[gen_c]],"+",IF(ISNUMBER(SEARCH(Data[[#This Row],[gen_e]],Data[[#This Row],[gen_c]])),"/","-")))</f>
        <v>+</v>
      </c>
      <c r="J1092" t="str">
        <f>IF(Data[[#This Row],[sp_c]]="","o",IF(Data[[#This Row],[sp_e]]=Data[[#This Row],[sp_c]],"+",IF(ISNUMBER(SEARCH(Data[[#This Row],[sp_e]],Data[[#This Row],[sp_c]])),"/","-")))</f>
        <v>o</v>
      </c>
      <c r="K10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93" spans="1:11" x14ac:dyDescent="0.25">
      <c r="A1093">
        <v>539</v>
      </c>
      <c r="B1093">
        <v>2</v>
      </c>
      <c r="C1093">
        <v>10</v>
      </c>
      <c r="D1093">
        <f>Data[[#This Row],[run]]+100*Data[[#This Row],[k]]</f>
        <v>1002</v>
      </c>
      <c r="E1093" t="s">
        <v>13</v>
      </c>
      <c r="F1093" t="s">
        <v>35</v>
      </c>
      <c r="G1093" t="s">
        <v>13</v>
      </c>
      <c r="I1093" t="str">
        <f>IF(Data[[#This Row],[gen_c]]="","o",IF(Data[[#This Row],[gen_e]]=Data[[#This Row],[gen_c]],"+",IF(ISNUMBER(SEARCH(Data[[#This Row],[gen_e]],Data[[#This Row],[gen_c]])),"/","-")))</f>
        <v>+</v>
      </c>
      <c r="J1093" t="str">
        <f>IF(Data[[#This Row],[sp_c]]="","o",IF(Data[[#This Row],[sp_e]]=Data[[#This Row],[sp_c]],"+",IF(ISNUMBER(SEARCH(Data[[#This Row],[sp_e]],Data[[#This Row],[sp_c]])),"/","-")))</f>
        <v>o</v>
      </c>
      <c r="K10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94" spans="1:11" x14ac:dyDescent="0.25">
      <c r="A1094">
        <v>540</v>
      </c>
      <c r="B1094">
        <v>3</v>
      </c>
      <c r="C1094">
        <v>10</v>
      </c>
      <c r="D1094">
        <f>Data[[#This Row],[run]]+100*Data[[#This Row],[k]]</f>
        <v>1003</v>
      </c>
      <c r="E1094" t="s">
        <v>13</v>
      </c>
      <c r="F1094" t="s">
        <v>35</v>
      </c>
      <c r="G1094" t="s">
        <v>13</v>
      </c>
      <c r="I1094" t="str">
        <f>IF(Data[[#This Row],[gen_c]]="","o",IF(Data[[#This Row],[gen_e]]=Data[[#This Row],[gen_c]],"+",IF(ISNUMBER(SEARCH(Data[[#This Row],[gen_e]],Data[[#This Row],[gen_c]])),"/","-")))</f>
        <v>+</v>
      </c>
      <c r="J1094" t="str">
        <f>IF(Data[[#This Row],[sp_c]]="","o",IF(Data[[#This Row],[sp_e]]=Data[[#This Row],[sp_c]],"+",IF(ISNUMBER(SEARCH(Data[[#This Row],[sp_e]],Data[[#This Row],[sp_c]])),"/","-")))</f>
        <v>o</v>
      </c>
      <c r="K10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95" spans="1:11" x14ac:dyDescent="0.25">
      <c r="A1095">
        <v>541</v>
      </c>
      <c r="B1095">
        <v>4</v>
      </c>
      <c r="C1095">
        <v>10</v>
      </c>
      <c r="D1095">
        <f>Data[[#This Row],[run]]+100*Data[[#This Row],[k]]</f>
        <v>1004</v>
      </c>
      <c r="E1095" t="s">
        <v>13</v>
      </c>
      <c r="F1095" t="s">
        <v>35</v>
      </c>
      <c r="G1095" t="s">
        <v>13</v>
      </c>
      <c r="I1095" t="str">
        <f>IF(Data[[#This Row],[gen_c]]="","o",IF(Data[[#This Row],[gen_e]]=Data[[#This Row],[gen_c]],"+",IF(ISNUMBER(SEARCH(Data[[#This Row],[gen_e]],Data[[#This Row],[gen_c]])),"/","-")))</f>
        <v>+</v>
      </c>
      <c r="J1095" t="str">
        <f>IF(Data[[#This Row],[sp_c]]="","o",IF(Data[[#This Row],[sp_e]]=Data[[#This Row],[sp_c]],"+",IF(ISNUMBER(SEARCH(Data[[#This Row],[sp_e]],Data[[#This Row],[sp_c]])),"/","-")))</f>
        <v>o</v>
      </c>
      <c r="K10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96" spans="1:11" x14ac:dyDescent="0.25">
      <c r="A1096">
        <v>544</v>
      </c>
      <c r="B1096">
        <v>7</v>
      </c>
      <c r="C1096">
        <v>10</v>
      </c>
      <c r="D1096">
        <f>Data[[#This Row],[run]]+100*Data[[#This Row],[k]]</f>
        <v>1007</v>
      </c>
      <c r="E1096" t="s">
        <v>13</v>
      </c>
      <c r="F1096" t="s">
        <v>35</v>
      </c>
      <c r="G1096" t="s">
        <v>13</v>
      </c>
      <c r="I1096" t="str">
        <f>IF(Data[[#This Row],[gen_c]]="","o",IF(Data[[#This Row],[gen_e]]=Data[[#This Row],[gen_c]],"+",IF(ISNUMBER(SEARCH(Data[[#This Row],[gen_e]],Data[[#This Row],[gen_c]])),"/","-")))</f>
        <v>+</v>
      </c>
      <c r="J1096" t="str">
        <f>IF(Data[[#This Row],[sp_c]]="","o",IF(Data[[#This Row],[sp_e]]=Data[[#This Row],[sp_c]],"+",IF(ISNUMBER(SEARCH(Data[[#This Row],[sp_e]],Data[[#This Row],[sp_c]])),"/","-")))</f>
        <v>o</v>
      </c>
      <c r="K10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97" spans="1:11" x14ac:dyDescent="0.25">
      <c r="A1097">
        <v>545</v>
      </c>
      <c r="B1097">
        <v>8</v>
      </c>
      <c r="C1097">
        <v>10</v>
      </c>
      <c r="D1097">
        <f>Data[[#This Row],[run]]+100*Data[[#This Row],[k]]</f>
        <v>1008</v>
      </c>
      <c r="E1097" t="s">
        <v>13</v>
      </c>
      <c r="F1097" t="s">
        <v>35</v>
      </c>
      <c r="G1097" t="s">
        <v>13</v>
      </c>
      <c r="I1097" t="str">
        <f>IF(Data[[#This Row],[gen_c]]="","o",IF(Data[[#This Row],[gen_e]]=Data[[#This Row],[gen_c]],"+",IF(ISNUMBER(SEARCH(Data[[#This Row],[gen_e]],Data[[#This Row],[gen_c]])),"/","-")))</f>
        <v>+</v>
      </c>
      <c r="J1097" t="str">
        <f>IF(Data[[#This Row],[sp_c]]="","o",IF(Data[[#This Row],[sp_e]]=Data[[#This Row],[sp_c]],"+",IF(ISNUMBER(SEARCH(Data[[#This Row],[sp_e]],Data[[#This Row],[sp_c]])),"/","-")))</f>
        <v>o</v>
      </c>
      <c r="K10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098" spans="1:11" x14ac:dyDescent="0.25">
      <c r="A1098">
        <v>538</v>
      </c>
      <c r="B1098">
        <v>1</v>
      </c>
      <c r="C1098">
        <v>10</v>
      </c>
      <c r="D1098">
        <f>Data[[#This Row],[run]]+100*Data[[#This Row],[k]]</f>
        <v>1001</v>
      </c>
      <c r="E1098" t="s">
        <v>13</v>
      </c>
      <c r="F1098" t="s">
        <v>35</v>
      </c>
      <c r="H1098" t="s">
        <v>32</v>
      </c>
      <c r="I1098" t="str">
        <f>IF(Data[[#This Row],[gen_c]]="","o",IF(Data[[#This Row],[gen_e]]=Data[[#This Row],[gen_c]],"+",IF(ISNUMBER(SEARCH(Data[[#This Row],[gen_e]],Data[[#This Row],[gen_c]])),"/","-")))</f>
        <v>o</v>
      </c>
      <c r="J1098" t="str">
        <f>IF(Data[[#This Row],[sp_c]]="","o",IF(Data[[#This Row],[sp_e]]=Data[[#This Row],[sp_c]],"+",IF(ISNUMBER(SEARCH(Data[[#This Row],[sp_e]],Data[[#This Row],[sp_c]])),"/","-")))</f>
        <v>-</v>
      </c>
      <c r="K10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099" spans="1:11" x14ac:dyDescent="0.25">
      <c r="A1099">
        <v>543</v>
      </c>
      <c r="B1099">
        <v>6</v>
      </c>
      <c r="C1099">
        <v>10</v>
      </c>
      <c r="D1099">
        <f>Data[[#This Row],[run]]+100*Data[[#This Row],[k]]</f>
        <v>1006</v>
      </c>
      <c r="E1099" t="s">
        <v>13</v>
      </c>
      <c r="F1099" t="s">
        <v>35</v>
      </c>
      <c r="I1099" t="str">
        <f>IF(Data[[#This Row],[gen_c]]="","o",IF(Data[[#This Row],[gen_e]]=Data[[#This Row],[gen_c]],"+",IF(ISNUMBER(SEARCH(Data[[#This Row],[gen_e]],Data[[#This Row],[gen_c]])),"/","-")))</f>
        <v>o</v>
      </c>
      <c r="J1099" t="str">
        <f>IF(Data[[#This Row],[sp_c]]="","o",IF(Data[[#This Row],[sp_e]]=Data[[#This Row],[sp_c]],"+",IF(ISNUMBER(SEARCH(Data[[#This Row],[sp_e]],Data[[#This Row],[sp_c]])),"/","-")))</f>
        <v>o</v>
      </c>
      <c r="K10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100" spans="1:11" x14ac:dyDescent="0.25">
      <c r="A1100">
        <v>393</v>
      </c>
      <c r="B1100">
        <v>1</v>
      </c>
      <c r="C1100">
        <v>10</v>
      </c>
      <c r="D1100">
        <f>Data[[#This Row],[run]]+100*Data[[#This Row],[k]]</f>
        <v>1001</v>
      </c>
      <c r="E1100" t="s">
        <v>13</v>
      </c>
      <c r="F1100" t="s">
        <v>30</v>
      </c>
      <c r="G1100" t="s">
        <v>13</v>
      </c>
      <c r="H1100" t="s">
        <v>95</v>
      </c>
      <c r="I1100" t="str">
        <f>IF(Data[[#This Row],[gen_c]]="","o",IF(Data[[#This Row],[gen_e]]=Data[[#This Row],[gen_c]],"+",IF(ISNUMBER(SEARCH(Data[[#This Row],[gen_e]],Data[[#This Row],[gen_c]])),"/","-")))</f>
        <v>+</v>
      </c>
      <c r="J1100" t="str">
        <f>IF(Data[[#This Row],[sp_c]]="","o",IF(Data[[#This Row],[sp_e]]=Data[[#This Row],[sp_c]],"+",IF(ISNUMBER(SEARCH(Data[[#This Row],[sp_e]],Data[[#This Row],[sp_c]])),"/","-")))</f>
        <v>/</v>
      </c>
      <c r="K11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101" spans="1:11" x14ac:dyDescent="0.25">
      <c r="A1101">
        <v>386</v>
      </c>
      <c r="B1101">
        <v>0</v>
      </c>
      <c r="C1101">
        <v>10</v>
      </c>
      <c r="D1101">
        <f>Data[[#This Row],[run]]+100*Data[[#This Row],[k]]</f>
        <v>1000</v>
      </c>
      <c r="E1101" t="s">
        <v>13</v>
      </c>
      <c r="F1101" t="s">
        <v>30</v>
      </c>
      <c r="G1101" t="s">
        <v>13</v>
      </c>
      <c r="H1101" t="s">
        <v>30</v>
      </c>
      <c r="I1101" t="str">
        <f>IF(Data[[#This Row],[gen_c]]="","o",IF(Data[[#This Row],[gen_e]]=Data[[#This Row],[gen_c]],"+",IF(ISNUMBER(SEARCH(Data[[#This Row],[gen_e]],Data[[#This Row],[gen_c]])),"/","-")))</f>
        <v>+</v>
      </c>
      <c r="J1101" t="str">
        <f>IF(Data[[#This Row],[sp_c]]="","o",IF(Data[[#This Row],[sp_e]]=Data[[#This Row],[sp_c]],"+",IF(ISNUMBER(SEARCH(Data[[#This Row],[sp_e]],Data[[#This Row],[sp_c]])),"/","-")))</f>
        <v>+</v>
      </c>
      <c r="K11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02" spans="1:11" x14ac:dyDescent="0.25">
      <c r="A1102">
        <v>387</v>
      </c>
      <c r="B1102">
        <v>0</v>
      </c>
      <c r="C1102">
        <v>10</v>
      </c>
      <c r="D1102">
        <f>Data[[#This Row],[run]]+100*Data[[#This Row],[k]]</f>
        <v>1000</v>
      </c>
      <c r="E1102" t="s">
        <v>13</v>
      </c>
      <c r="F1102" t="s">
        <v>30</v>
      </c>
      <c r="G1102" t="s">
        <v>13</v>
      </c>
      <c r="H1102" t="s">
        <v>30</v>
      </c>
      <c r="I1102" t="str">
        <f>IF(Data[[#This Row],[gen_c]]="","o",IF(Data[[#This Row],[gen_e]]=Data[[#This Row],[gen_c]],"+",IF(ISNUMBER(SEARCH(Data[[#This Row],[gen_e]],Data[[#This Row],[gen_c]])),"/","-")))</f>
        <v>+</v>
      </c>
      <c r="J1102" t="str">
        <f>IF(Data[[#This Row],[sp_c]]="","o",IF(Data[[#This Row],[sp_e]]=Data[[#This Row],[sp_c]],"+",IF(ISNUMBER(SEARCH(Data[[#This Row],[sp_e]],Data[[#This Row],[sp_c]])),"/","-")))</f>
        <v>+</v>
      </c>
      <c r="K11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03" spans="1:11" x14ac:dyDescent="0.25">
      <c r="A1103">
        <v>388</v>
      </c>
      <c r="B1103">
        <v>0</v>
      </c>
      <c r="C1103">
        <v>10</v>
      </c>
      <c r="D1103">
        <f>Data[[#This Row],[run]]+100*Data[[#This Row],[k]]</f>
        <v>1000</v>
      </c>
      <c r="E1103" t="s">
        <v>13</v>
      </c>
      <c r="F1103" t="s">
        <v>30</v>
      </c>
      <c r="G1103" t="s">
        <v>13</v>
      </c>
      <c r="H1103" t="s">
        <v>30</v>
      </c>
      <c r="I1103" t="str">
        <f>IF(Data[[#This Row],[gen_c]]="","o",IF(Data[[#This Row],[gen_e]]=Data[[#This Row],[gen_c]],"+",IF(ISNUMBER(SEARCH(Data[[#This Row],[gen_e]],Data[[#This Row],[gen_c]])),"/","-")))</f>
        <v>+</v>
      </c>
      <c r="J1103" t="str">
        <f>IF(Data[[#This Row],[sp_c]]="","o",IF(Data[[#This Row],[sp_e]]=Data[[#This Row],[sp_c]],"+",IF(ISNUMBER(SEARCH(Data[[#This Row],[sp_e]],Data[[#This Row],[sp_c]])),"/","-")))</f>
        <v>+</v>
      </c>
      <c r="K11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04" spans="1:11" x14ac:dyDescent="0.25">
      <c r="A1104">
        <v>389</v>
      </c>
      <c r="B1104">
        <v>0</v>
      </c>
      <c r="C1104">
        <v>10</v>
      </c>
      <c r="D1104">
        <f>Data[[#This Row],[run]]+100*Data[[#This Row],[k]]</f>
        <v>1000</v>
      </c>
      <c r="E1104" t="s">
        <v>13</v>
      </c>
      <c r="F1104" t="s">
        <v>30</v>
      </c>
      <c r="G1104" t="s">
        <v>13</v>
      </c>
      <c r="H1104" t="s">
        <v>30</v>
      </c>
      <c r="I1104" t="str">
        <f>IF(Data[[#This Row],[gen_c]]="","o",IF(Data[[#This Row],[gen_e]]=Data[[#This Row],[gen_c]],"+",IF(ISNUMBER(SEARCH(Data[[#This Row],[gen_e]],Data[[#This Row],[gen_c]])),"/","-")))</f>
        <v>+</v>
      </c>
      <c r="J1104" t="str">
        <f>IF(Data[[#This Row],[sp_c]]="","o",IF(Data[[#This Row],[sp_e]]=Data[[#This Row],[sp_c]],"+",IF(ISNUMBER(SEARCH(Data[[#This Row],[sp_e]],Data[[#This Row],[sp_c]])),"/","-")))</f>
        <v>+</v>
      </c>
      <c r="K11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05" spans="1:11" x14ac:dyDescent="0.25">
      <c r="A1105">
        <v>390</v>
      </c>
      <c r="B1105">
        <v>0</v>
      </c>
      <c r="C1105">
        <v>10</v>
      </c>
      <c r="D1105">
        <f>Data[[#This Row],[run]]+100*Data[[#This Row],[k]]</f>
        <v>1000</v>
      </c>
      <c r="E1105" t="s">
        <v>13</v>
      </c>
      <c r="F1105" t="s">
        <v>30</v>
      </c>
      <c r="G1105" t="s">
        <v>13</v>
      </c>
      <c r="H1105" t="s">
        <v>30</v>
      </c>
      <c r="I1105" t="str">
        <f>IF(Data[[#This Row],[gen_c]]="","o",IF(Data[[#This Row],[gen_e]]=Data[[#This Row],[gen_c]],"+",IF(ISNUMBER(SEARCH(Data[[#This Row],[gen_e]],Data[[#This Row],[gen_c]])),"/","-")))</f>
        <v>+</v>
      </c>
      <c r="J1105" t="str">
        <f>IF(Data[[#This Row],[sp_c]]="","o",IF(Data[[#This Row],[sp_e]]=Data[[#This Row],[sp_c]],"+",IF(ISNUMBER(SEARCH(Data[[#This Row],[sp_e]],Data[[#This Row],[sp_c]])),"/","-")))</f>
        <v>+</v>
      </c>
      <c r="K11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06" spans="1:11" x14ac:dyDescent="0.25">
      <c r="A1106">
        <v>392</v>
      </c>
      <c r="B1106">
        <v>1</v>
      </c>
      <c r="C1106">
        <v>10</v>
      </c>
      <c r="D1106">
        <f>Data[[#This Row],[run]]+100*Data[[#This Row],[k]]</f>
        <v>1001</v>
      </c>
      <c r="E1106" t="s">
        <v>13</v>
      </c>
      <c r="F1106" t="s">
        <v>30</v>
      </c>
      <c r="G1106" t="s">
        <v>13</v>
      </c>
      <c r="H1106" t="s">
        <v>30</v>
      </c>
      <c r="I1106" t="str">
        <f>IF(Data[[#This Row],[gen_c]]="","o",IF(Data[[#This Row],[gen_e]]=Data[[#This Row],[gen_c]],"+",IF(ISNUMBER(SEARCH(Data[[#This Row],[gen_e]],Data[[#This Row],[gen_c]])),"/","-")))</f>
        <v>+</v>
      </c>
      <c r="J1106" t="str">
        <f>IF(Data[[#This Row],[sp_c]]="","o",IF(Data[[#This Row],[sp_e]]=Data[[#This Row],[sp_c]],"+",IF(ISNUMBER(SEARCH(Data[[#This Row],[sp_e]],Data[[#This Row],[sp_c]])),"/","-")))</f>
        <v>+</v>
      </c>
      <c r="K11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07" spans="1:11" x14ac:dyDescent="0.25">
      <c r="A1107">
        <v>394</v>
      </c>
      <c r="B1107">
        <v>1</v>
      </c>
      <c r="C1107">
        <v>10</v>
      </c>
      <c r="D1107">
        <f>Data[[#This Row],[run]]+100*Data[[#This Row],[k]]</f>
        <v>1001</v>
      </c>
      <c r="E1107" t="s">
        <v>13</v>
      </c>
      <c r="F1107" t="s">
        <v>30</v>
      </c>
      <c r="G1107" t="s">
        <v>13</v>
      </c>
      <c r="H1107" t="s">
        <v>30</v>
      </c>
      <c r="I1107" t="str">
        <f>IF(Data[[#This Row],[gen_c]]="","o",IF(Data[[#This Row],[gen_e]]=Data[[#This Row],[gen_c]],"+",IF(ISNUMBER(SEARCH(Data[[#This Row],[gen_e]],Data[[#This Row],[gen_c]])),"/","-")))</f>
        <v>+</v>
      </c>
      <c r="J1107" t="str">
        <f>IF(Data[[#This Row],[sp_c]]="","o",IF(Data[[#This Row],[sp_e]]=Data[[#This Row],[sp_c]],"+",IF(ISNUMBER(SEARCH(Data[[#This Row],[sp_e]],Data[[#This Row],[sp_c]])),"/","-")))</f>
        <v>+</v>
      </c>
      <c r="K11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08" spans="1:11" x14ac:dyDescent="0.25">
      <c r="A1108">
        <v>395</v>
      </c>
      <c r="B1108">
        <v>1</v>
      </c>
      <c r="C1108">
        <v>10</v>
      </c>
      <c r="D1108">
        <f>Data[[#This Row],[run]]+100*Data[[#This Row],[k]]</f>
        <v>1001</v>
      </c>
      <c r="E1108" t="s">
        <v>13</v>
      </c>
      <c r="F1108" t="s">
        <v>30</v>
      </c>
      <c r="G1108" t="s">
        <v>13</v>
      </c>
      <c r="H1108" t="s">
        <v>30</v>
      </c>
      <c r="I1108" t="str">
        <f>IF(Data[[#This Row],[gen_c]]="","o",IF(Data[[#This Row],[gen_e]]=Data[[#This Row],[gen_c]],"+",IF(ISNUMBER(SEARCH(Data[[#This Row],[gen_e]],Data[[#This Row],[gen_c]])),"/","-")))</f>
        <v>+</v>
      </c>
      <c r="J1108" t="str">
        <f>IF(Data[[#This Row],[sp_c]]="","o",IF(Data[[#This Row],[sp_e]]=Data[[#This Row],[sp_c]],"+",IF(ISNUMBER(SEARCH(Data[[#This Row],[sp_e]],Data[[#This Row],[sp_c]])),"/","-")))</f>
        <v>+</v>
      </c>
      <c r="K11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09" spans="1:11" x14ac:dyDescent="0.25">
      <c r="A1109">
        <v>398</v>
      </c>
      <c r="B1109">
        <v>2</v>
      </c>
      <c r="C1109">
        <v>10</v>
      </c>
      <c r="D1109">
        <f>Data[[#This Row],[run]]+100*Data[[#This Row],[k]]</f>
        <v>1002</v>
      </c>
      <c r="E1109" t="s">
        <v>13</v>
      </c>
      <c r="F1109" t="s">
        <v>30</v>
      </c>
      <c r="G1109" t="s">
        <v>13</v>
      </c>
      <c r="H1109" t="s">
        <v>30</v>
      </c>
      <c r="I1109" t="str">
        <f>IF(Data[[#This Row],[gen_c]]="","o",IF(Data[[#This Row],[gen_e]]=Data[[#This Row],[gen_c]],"+",IF(ISNUMBER(SEARCH(Data[[#This Row],[gen_e]],Data[[#This Row],[gen_c]])),"/","-")))</f>
        <v>+</v>
      </c>
      <c r="J1109" t="str">
        <f>IF(Data[[#This Row],[sp_c]]="","o",IF(Data[[#This Row],[sp_e]]=Data[[#This Row],[sp_c]],"+",IF(ISNUMBER(SEARCH(Data[[#This Row],[sp_e]],Data[[#This Row],[sp_c]])),"/","-")))</f>
        <v>+</v>
      </c>
      <c r="K11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0" spans="1:11" x14ac:dyDescent="0.25">
      <c r="A1110">
        <v>399</v>
      </c>
      <c r="B1110">
        <v>2</v>
      </c>
      <c r="C1110">
        <v>10</v>
      </c>
      <c r="D1110">
        <f>Data[[#This Row],[run]]+100*Data[[#This Row],[k]]</f>
        <v>1002</v>
      </c>
      <c r="E1110" t="s">
        <v>13</v>
      </c>
      <c r="F1110" t="s">
        <v>30</v>
      </c>
      <c r="G1110" t="s">
        <v>13</v>
      </c>
      <c r="H1110" t="s">
        <v>30</v>
      </c>
      <c r="I1110" t="str">
        <f>IF(Data[[#This Row],[gen_c]]="","o",IF(Data[[#This Row],[gen_e]]=Data[[#This Row],[gen_c]],"+",IF(ISNUMBER(SEARCH(Data[[#This Row],[gen_e]],Data[[#This Row],[gen_c]])),"/","-")))</f>
        <v>+</v>
      </c>
      <c r="J1110" t="str">
        <f>IF(Data[[#This Row],[sp_c]]="","o",IF(Data[[#This Row],[sp_e]]=Data[[#This Row],[sp_c]],"+",IF(ISNUMBER(SEARCH(Data[[#This Row],[sp_e]],Data[[#This Row],[sp_c]])),"/","-")))</f>
        <v>+</v>
      </c>
      <c r="K11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1" spans="1:11" x14ac:dyDescent="0.25">
      <c r="A1111">
        <v>396</v>
      </c>
      <c r="B1111">
        <v>2</v>
      </c>
      <c r="C1111">
        <v>10</v>
      </c>
      <c r="D1111">
        <f>Data[[#This Row],[run]]+100*Data[[#This Row],[k]]</f>
        <v>1002</v>
      </c>
      <c r="E1111" t="s">
        <v>13</v>
      </c>
      <c r="F1111" t="s">
        <v>30</v>
      </c>
      <c r="G1111" t="s">
        <v>13</v>
      </c>
      <c r="H1111" t="s">
        <v>30</v>
      </c>
      <c r="I1111" t="str">
        <f>IF(Data[[#This Row],[gen_c]]="","o",IF(Data[[#This Row],[gen_e]]=Data[[#This Row],[gen_c]],"+",IF(ISNUMBER(SEARCH(Data[[#This Row],[gen_e]],Data[[#This Row],[gen_c]])),"/","-")))</f>
        <v>+</v>
      </c>
      <c r="J1111" t="str">
        <f>IF(Data[[#This Row],[sp_c]]="","o",IF(Data[[#This Row],[sp_e]]=Data[[#This Row],[sp_c]],"+",IF(ISNUMBER(SEARCH(Data[[#This Row],[sp_e]],Data[[#This Row],[sp_c]])),"/","-")))</f>
        <v>+</v>
      </c>
      <c r="K11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2" spans="1:11" x14ac:dyDescent="0.25">
      <c r="A1112">
        <v>397</v>
      </c>
      <c r="B1112">
        <v>2</v>
      </c>
      <c r="C1112">
        <v>10</v>
      </c>
      <c r="D1112">
        <f>Data[[#This Row],[run]]+100*Data[[#This Row],[k]]</f>
        <v>1002</v>
      </c>
      <c r="E1112" t="s">
        <v>13</v>
      </c>
      <c r="F1112" t="s">
        <v>30</v>
      </c>
      <c r="G1112" t="s">
        <v>13</v>
      </c>
      <c r="H1112" t="s">
        <v>30</v>
      </c>
      <c r="I1112" t="str">
        <f>IF(Data[[#This Row],[gen_c]]="","o",IF(Data[[#This Row],[gen_e]]=Data[[#This Row],[gen_c]],"+",IF(ISNUMBER(SEARCH(Data[[#This Row],[gen_e]],Data[[#This Row],[gen_c]])),"/","-")))</f>
        <v>+</v>
      </c>
      <c r="J1112" t="str">
        <f>IF(Data[[#This Row],[sp_c]]="","o",IF(Data[[#This Row],[sp_e]]=Data[[#This Row],[sp_c]],"+",IF(ISNUMBER(SEARCH(Data[[#This Row],[sp_e]],Data[[#This Row],[sp_c]])),"/","-")))</f>
        <v>+</v>
      </c>
      <c r="K11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3" spans="1:11" x14ac:dyDescent="0.25">
      <c r="A1113">
        <v>400</v>
      </c>
      <c r="B1113">
        <v>2</v>
      </c>
      <c r="C1113">
        <v>10</v>
      </c>
      <c r="D1113">
        <f>Data[[#This Row],[run]]+100*Data[[#This Row],[k]]</f>
        <v>1002</v>
      </c>
      <c r="E1113" t="s">
        <v>13</v>
      </c>
      <c r="F1113" t="s">
        <v>30</v>
      </c>
      <c r="G1113" t="s">
        <v>13</v>
      </c>
      <c r="H1113" t="s">
        <v>30</v>
      </c>
      <c r="I1113" t="str">
        <f>IF(Data[[#This Row],[gen_c]]="","o",IF(Data[[#This Row],[gen_e]]=Data[[#This Row],[gen_c]],"+",IF(ISNUMBER(SEARCH(Data[[#This Row],[gen_e]],Data[[#This Row],[gen_c]])),"/","-")))</f>
        <v>+</v>
      </c>
      <c r="J1113" t="str">
        <f>IF(Data[[#This Row],[sp_c]]="","o",IF(Data[[#This Row],[sp_e]]=Data[[#This Row],[sp_c]],"+",IF(ISNUMBER(SEARCH(Data[[#This Row],[sp_e]],Data[[#This Row],[sp_c]])),"/","-")))</f>
        <v>+</v>
      </c>
      <c r="K11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4" spans="1:11" x14ac:dyDescent="0.25">
      <c r="A1114">
        <v>401</v>
      </c>
      <c r="B1114">
        <v>3</v>
      </c>
      <c r="C1114">
        <v>10</v>
      </c>
      <c r="D1114">
        <f>Data[[#This Row],[run]]+100*Data[[#This Row],[k]]</f>
        <v>1003</v>
      </c>
      <c r="E1114" t="s">
        <v>13</v>
      </c>
      <c r="F1114" t="s">
        <v>30</v>
      </c>
      <c r="G1114" t="s">
        <v>13</v>
      </c>
      <c r="H1114" t="s">
        <v>30</v>
      </c>
      <c r="I1114" t="str">
        <f>IF(Data[[#This Row],[gen_c]]="","o",IF(Data[[#This Row],[gen_e]]=Data[[#This Row],[gen_c]],"+",IF(ISNUMBER(SEARCH(Data[[#This Row],[gen_e]],Data[[#This Row],[gen_c]])),"/","-")))</f>
        <v>+</v>
      </c>
      <c r="J1114" t="str">
        <f>IF(Data[[#This Row],[sp_c]]="","o",IF(Data[[#This Row],[sp_e]]=Data[[#This Row],[sp_c]],"+",IF(ISNUMBER(SEARCH(Data[[#This Row],[sp_e]],Data[[#This Row],[sp_c]])),"/","-")))</f>
        <v>+</v>
      </c>
      <c r="K11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5" spans="1:11" x14ac:dyDescent="0.25">
      <c r="A1115">
        <v>404</v>
      </c>
      <c r="B1115">
        <v>3</v>
      </c>
      <c r="C1115">
        <v>10</v>
      </c>
      <c r="D1115">
        <f>Data[[#This Row],[run]]+100*Data[[#This Row],[k]]</f>
        <v>1003</v>
      </c>
      <c r="E1115" t="s">
        <v>13</v>
      </c>
      <c r="F1115" t="s">
        <v>30</v>
      </c>
      <c r="G1115" t="s">
        <v>13</v>
      </c>
      <c r="H1115" t="s">
        <v>30</v>
      </c>
      <c r="I1115" t="str">
        <f>IF(Data[[#This Row],[gen_c]]="","o",IF(Data[[#This Row],[gen_e]]=Data[[#This Row],[gen_c]],"+",IF(ISNUMBER(SEARCH(Data[[#This Row],[gen_e]],Data[[#This Row],[gen_c]])),"/","-")))</f>
        <v>+</v>
      </c>
      <c r="J1115" t="str">
        <f>IF(Data[[#This Row],[sp_c]]="","o",IF(Data[[#This Row],[sp_e]]=Data[[#This Row],[sp_c]],"+",IF(ISNUMBER(SEARCH(Data[[#This Row],[sp_e]],Data[[#This Row],[sp_c]])),"/","-")))</f>
        <v>+</v>
      </c>
      <c r="K11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6" spans="1:11" x14ac:dyDescent="0.25">
      <c r="A1116">
        <v>405</v>
      </c>
      <c r="B1116">
        <v>3</v>
      </c>
      <c r="C1116">
        <v>10</v>
      </c>
      <c r="D1116">
        <f>Data[[#This Row],[run]]+100*Data[[#This Row],[k]]</f>
        <v>1003</v>
      </c>
      <c r="E1116" t="s">
        <v>13</v>
      </c>
      <c r="F1116" t="s">
        <v>30</v>
      </c>
      <c r="G1116" t="s">
        <v>13</v>
      </c>
      <c r="H1116" t="s">
        <v>30</v>
      </c>
      <c r="I1116" t="str">
        <f>IF(Data[[#This Row],[gen_c]]="","o",IF(Data[[#This Row],[gen_e]]=Data[[#This Row],[gen_c]],"+",IF(ISNUMBER(SEARCH(Data[[#This Row],[gen_e]],Data[[#This Row],[gen_c]])),"/","-")))</f>
        <v>+</v>
      </c>
      <c r="J1116" t="str">
        <f>IF(Data[[#This Row],[sp_c]]="","o",IF(Data[[#This Row],[sp_e]]=Data[[#This Row],[sp_c]],"+",IF(ISNUMBER(SEARCH(Data[[#This Row],[sp_e]],Data[[#This Row],[sp_c]])),"/","-")))</f>
        <v>+</v>
      </c>
      <c r="K11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7" spans="1:11" x14ac:dyDescent="0.25">
      <c r="A1117">
        <v>402</v>
      </c>
      <c r="B1117">
        <v>3</v>
      </c>
      <c r="C1117">
        <v>10</v>
      </c>
      <c r="D1117">
        <f>Data[[#This Row],[run]]+100*Data[[#This Row],[k]]</f>
        <v>1003</v>
      </c>
      <c r="E1117" t="s">
        <v>13</v>
      </c>
      <c r="F1117" t="s">
        <v>30</v>
      </c>
      <c r="G1117" t="s">
        <v>13</v>
      </c>
      <c r="H1117" t="s">
        <v>30</v>
      </c>
      <c r="I1117" t="str">
        <f>IF(Data[[#This Row],[gen_c]]="","o",IF(Data[[#This Row],[gen_e]]=Data[[#This Row],[gen_c]],"+",IF(ISNUMBER(SEARCH(Data[[#This Row],[gen_e]],Data[[#This Row],[gen_c]])),"/","-")))</f>
        <v>+</v>
      </c>
      <c r="J1117" t="str">
        <f>IF(Data[[#This Row],[sp_c]]="","o",IF(Data[[#This Row],[sp_e]]=Data[[#This Row],[sp_c]],"+",IF(ISNUMBER(SEARCH(Data[[#This Row],[sp_e]],Data[[#This Row],[sp_c]])),"/","-")))</f>
        <v>+</v>
      </c>
      <c r="K11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8" spans="1:11" x14ac:dyDescent="0.25">
      <c r="A1118">
        <v>403</v>
      </c>
      <c r="B1118">
        <v>3</v>
      </c>
      <c r="C1118">
        <v>10</v>
      </c>
      <c r="D1118">
        <f>Data[[#This Row],[run]]+100*Data[[#This Row],[k]]</f>
        <v>1003</v>
      </c>
      <c r="E1118" t="s">
        <v>13</v>
      </c>
      <c r="F1118" t="s">
        <v>30</v>
      </c>
      <c r="G1118" t="s">
        <v>13</v>
      </c>
      <c r="H1118" t="s">
        <v>30</v>
      </c>
      <c r="I1118" t="str">
        <f>IF(Data[[#This Row],[gen_c]]="","o",IF(Data[[#This Row],[gen_e]]=Data[[#This Row],[gen_c]],"+",IF(ISNUMBER(SEARCH(Data[[#This Row],[gen_e]],Data[[#This Row],[gen_c]])),"/","-")))</f>
        <v>+</v>
      </c>
      <c r="J1118" t="str">
        <f>IF(Data[[#This Row],[sp_c]]="","o",IF(Data[[#This Row],[sp_e]]=Data[[#This Row],[sp_c]],"+",IF(ISNUMBER(SEARCH(Data[[#This Row],[sp_e]],Data[[#This Row],[sp_c]])),"/","-")))</f>
        <v>+</v>
      </c>
      <c r="K11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19" spans="1:11" x14ac:dyDescent="0.25">
      <c r="A1119">
        <v>406</v>
      </c>
      <c r="B1119">
        <v>4</v>
      </c>
      <c r="C1119">
        <v>10</v>
      </c>
      <c r="D1119">
        <f>Data[[#This Row],[run]]+100*Data[[#This Row],[k]]</f>
        <v>1004</v>
      </c>
      <c r="E1119" t="s">
        <v>13</v>
      </c>
      <c r="F1119" t="s">
        <v>30</v>
      </c>
      <c r="G1119" t="s">
        <v>13</v>
      </c>
      <c r="H1119" t="s">
        <v>30</v>
      </c>
      <c r="I1119" t="str">
        <f>IF(Data[[#This Row],[gen_c]]="","o",IF(Data[[#This Row],[gen_e]]=Data[[#This Row],[gen_c]],"+",IF(ISNUMBER(SEARCH(Data[[#This Row],[gen_e]],Data[[#This Row],[gen_c]])),"/","-")))</f>
        <v>+</v>
      </c>
      <c r="J1119" t="str">
        <f>IF(Data[[#This Row],[sp_c]]="","o",IF(Data[[#This Row],[sp_e]]=Data[[#This Row],[sp_c]],"+",IF(ISNUMBER(SEARCH(Data[[#This Row],[sp_e]],Data[[#This Row],[sp_c]])),"/","-")))</f>
        <v>+</v>
      </c>
      <c r="K11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0" spans="1:11" x14ac:dyDescent="0.25">
      <c r="A1120">
        <v>407</v>
      </c>
      <c r="B1120">
        <v>4</v>
      </c>
      <c r="C1120">
        <v>10</v>
      </c>
      <c r="D1120">
        <f>Data[[#This Row],[run]]+100*Data[[#This Row],[k]]</f>
        <v>1004</v>
      </c>
      <c r="E1120" t="s">
        <v>13</v>
      </c>
      <c r="F1120" t="s">
        <v>30</v>
      </c>
      <c r="G1120" t="s">
        <v>13</v>
      </c>
      <c r="H1120" t="s">
        <v>30</v>
      </c>
      <c r="I1120" t="str">
        <f>IF(Data[[#This Row],[gen_c]]="","o",IF(Data[[#This Row],[gen_e]]=Data[[#This Row],[gen_c]],"+",IF(ISNUMBER(SEARCH(Data[[#This Row],[gen_e]],Data[[#This Row],[gen_c]])),"/","-")))</f>
        <v>+</v>
      </c>
      <c r="J1120" t="str">
        <f>IF(Data[[#This Row],[sp_c]]="","o",IF(Data[[#This Row],[sp_e]]=Data[[#This Row],[sp_c]],"+",IF(ISNUMBER(SEARCH(Data[[#This Row],[sp_e]],Data[[#This Row],[sp_c]])),"/","-")))</f>
        <v>+</v>
      </c>
      <c r="K11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1" spans="1:11" x14ac:dyDescent="0.25">
      <c r="A1121">
        <v>408</v>
      </c>
      <c r="B1121">
        <v>4</v>
      </c>
      <c r="C1121">
        <v>10</v>
      </c>
      <c r="D1121">
        <f>Data[[#This Row],[run]]+100*Data[[#This Row],[k]]</f>
        <v>1004</v>
      </c>
      <c r="E1121" t="s">
        <v>13</v>
      </c>
      <c r="F1121" t="s">
        <v>30</v>
      </c>
      <c r="G1121" t="s">
        <v>13</v>
      </c>
      <c r="H1121" t="s">
        <v>30</v>
      </c>
      <c r="I1121" t="str">
        <f>IF(Data[[#This Row],[gen_c]]="","o",IF(Data[[#This Row],[gen_e]]=Data[[#This Row],[gen_c]],"+",IF(ISNUMBER(SEARCH(Data[[#This Row],[gen_e]],Data[[#This Row],[gen_c]])),"/","-")))</f>
        <v>+</v>
      </c>
      <c r="J1121" t="str">
        <f>IF(Data[[#This Row],[sp_c]]="","o",IF(Data[[#This Row],[sp_e]]=Data[[#This Row],[sp_c]],"+",IF(ISNUMBER(SEARCH(Data[[#This Row],[sp_e]],Data[[#This Row],[sp_c]])),"/","-")))</f>
        <v>+</v>
      </c>
      <c r="K11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2" spans="1:11" x14ac:dyDescent="0.25">
      <c r="A1122">
        <v>409</v>
      </c>
      <c r="B1122">
        <v>4</v>
      </c>
      <c r="C1122">
        <v>10</v>
      </c>
      <c r="D1122">
        <f>Data[[#This Row],[run]]+100*Data[[#This Row],[k]]</f>
        <v>1004</v>
      </c>
      <c r="E1122" t="s">
        <v>13</v>
      </c>
      <c r="F1122" t="s">
        <v>30</v>
      </c>
      <c r="G1122" t="s">
        <v>13</v>
      </c>
      <c r="H1122" t="s">
        <v>30</v>
      </c>
      <c r="I1122" t="str">
        <f>IF(Data[[#This Row],[gen_c]]="","o",IF(Data[[#This Row],[gen_e]]=Data[[#This Row],[gen_c]],"+",IF(ISNUMBER(SEARCH(Data[[#This Row],[gen_e]],Data[[#This Row],[gen_c]])),"/","-")))</f>
        <v>+</v>
      </c>
      <c r="J1122" t="str">
        <f>IF(Data[[#This Row],[sp_c]]="","o",IF(Data[[#This Row],[sp_e]]=Data[[#This Row],[sp_c]],"+",IF(ISNUMBER(SEARCH(Data[[#This Row],[sp_e]],Data[[#This Row],[sp_c]])),"/","-")))</f>
        <v>+</v>
      </c>
      <c r="K11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3" spans="1:11" x14ac:dyDescent="0.25">
      <c r="A1123" s="1">
        <v>411</v>
      </c>
      <c r="B1123">
        <v>5</v>
      </c>
      <c r="C1123">
        <v>10</v>
      </c>
      <c r="D1123">
        <f>Data[[#This Row],[run]]+100*Data[[#This Row],[k]]</f>
        <v>1005</v>
      </c>
      <c r="E1123" t="s">
        <v>13</v>
      </c>
      <c r="F1123" t="s">
        <v>30</v>
      </c>
      <c r="G1123" t="s">
        <v>13</v>
      </c>
      <c r="H1123" t="s">
        <v>30</v>
      </c>
      <c r="I1123" t="str">
        <f>IF(Data[[#This Row],[gen_c]]="","o",IF(Data[[#This Row],[gen_e]]=Data[[#This Row],[gen_c]],"+",IF(ISNUMBER(SEARCH(Data[[#This Row],[gen_e]],Data[[#This Row],[gen_c]])),"/","-")))</f>
        <v>+</v>
      </c>
      <c r="J1123" t="str">
        <f>IF(Data[[#This Row],[sp_c]]="","o",IF(Data[[#This Row],[sp_e]]=Data[[#This Row],[sp_c]],"+",IF(ISNUMBER(SEARCH(Data[[#This Row],[sp_e]],Data[[#This Row],[sp_c]])),"/","-")))</f>
        <v>+</v>
      </c>
      <c r="K11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4" spans="1:11" x14ac:dyDescent="0.25">
      <c r="A1124" s="1">
        <v>412</v>
      </c>
      <c r="B1124">
        <v>5</v>
      </c>
      <c r="C1124">
        <v>10</v>
      </c>
      <c r="D1124">
        <f>Data[[#This Row],[run]]+100*Data[[#This Row],[k]]</f>
        <v>1005</v>
      </c>
      <c r="E1124" t="s">
        <v>13</v>
      </c>
      <c r="F1124" t="s">
        <v>30</v>
      </c>
      <c r="G1124" t="s">
        <v>13</v>
      </c>
      <c r="H1124" t="s">
        <v>30</v>
      </c>
      <c r="I1124" t="str">
        <f>IF(Data[[#This Row],[gen_c]]="","o",IF(Data[[#This Row],[gen_e]]=Data[[#This Row],[gen_c]],"+",IF(ISNUMBER(SEARCH(Data[[#This Row],[gen_e]],Data[[#This Row],[gen_c]])),"/","-")))</f>
        <v>+</v>
      </c>
      <c r="J1124" t="str">
        <f>IF(Data[[#This Row],[sp_c]]="","o",IF(Data[[#This Row],[sp_e]]=Data[[#This Row],[sp_c]],"+",IF(ISNUMBER(SEARCH(Data[[#This Row],[sp_e]],Data[[#This Row],[sp_c]])),"/","-")))</f>
        <v>+</v>
      </c>
      <c r="K11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5" spans="1:11" x14ac:dyDescent="0.25">
      <c r="A1125" s="1">
        <v>413</v>
      </c>
      <c r="B1125">
        <v>5</v>
      </c>
      <c r="C1125">
        <v>10</v>
      </c>
      <c r="D1125">
        <f>Data[[#This Row],[run]]+100*Data[[#This Row],[k]]</f>
        <v>1005</v>
      </c>
      <c r="E1125" t="s">
        <v>13</v>
      </c>
      <c r="F1125" t="s">
        <v>30</v>
      </c>
      <c r="G1125" t="s">
        <v>13</v>
      </c>
      <c r="H1125" t="s">
        <v>30</v>
      </c>
      <c r="I1125" t="str">
        <f>IF(Data[[#This Row],[gen_c]]="","o",IF(Data[[#This Row],[gen_e]]=Data[[#This Row],[gen_c]],"+",IF(ISNUMBER(SEARCH(Data[[#This Row],[gen_e]],Data[[#This Row],[gen_c]])),"/","-")))</f>
        <v>+</v>
      </c>
      <c r="J1125" t="str">
        <f>IF(Data[[#This Row],[sp_c]]="","o",IF(Data[[#This Row],[sp_e]]=Data[[#This Row],[sp_c]],"+",IF(ISNUMBER(SEARCH(Data[[#This Row],[sp_e]],Data[[#This Row],[sp_c]])),"/","-")))</f>
        <v>+</v>
      </c>
      <c r="K11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6" spans="1:11" x14ac:dyDescent="0.25">
      <c r="A1126" s="1">
        <v>414</v>
      </c>
      <c r="B1126">
        <v>5</v>
      </c>
      <c r="C1126">
        <v>10</v>
      </c>
      <c r="D1126">
        <f>Data[[#This Row],[run]]+100*Data[[#This Row],[k]]</f>
        <v>1005</v>
      </c>
      <c r="E1126" t="s">
        <v>13</v>
      </c>
      <c r="F1126" t="s">
        <v>30</v>
      </c>
      <c r="G1126" t="s">
        <v>13</v>
      </c>
      <c r="H1126" t="s">
        <v>30</v>
      </c>
      <c r="I1126" t="str">
        <f>IF(Data[[#This Row],[gen_c]]="","o",IF(Data[[#This Row],[gen_e]]=Data[[#This Row],[gen_c]],"+",IF(ISNUMBER(SEARCH(Data[[#This Row],[gen_e]],Data[[#This Row],[gen_c]])),"/","-")))</f>
        <v>+</v>
      </c>
      <c r="J1126" t="str">
        <f>IF(Data[[#This Row],[sp_c]]="","o",IF(Data[[#This Row],[sp_e]]=Data[[#This Row],[sp_c]],"+",IF(ISNUMBER(SEARCH(Data[[#This Row],[sp_e]],Data[[#This Row],[sp_c]])),"/","-")))</f>
        <v>+</v>
      </c>
      <c r="K11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7" spans="1:11" x14ac:dyDescent="0.25">
      <c r="A1127" s="1">
        <v>415</v>
      </c>
      <c r="B1127">
        <v>5</v>
      </c>
      <c r="C1127">
        <v>10</v>
      </c>
      <c r="D1127">
        <f>Data[[#This Row],[run]]+100*Data[[#This Row],[k]]</f>
        <v>1005</v>
      </c>
      <c r="E1127" t="s">
        <v>13</v>
      </c>
      <c r="F1127" t="s">
        <v>30</v>
      </c>
      <c r="G1127" t="s">
        <v>13</v>
      </c>
      <c r="H1127" t="s">
        <v>30</v>
      </c>
      <c r="I1127" t="str">
        <f>IF(Data[[#This Row],[gen_c]]="","o",IF(Data[[#This Row],[gen_e]]=Data[[#This Row],[gen_c]],"+",IF(ISNUMBER(SEARCH(Data[[#This Row],[gen_e]],Data[[#This Row],[gen_c]])),"/","-")))</f>
        <v>+</v>
      </c>
      <c r="J1127" t="str">
        <f>IF(Data[[#This Row],[sp_c]]="","o",IF(Data[[#This Row],[sp_e]]=Data[[#This Row],[sp_c]],"+",IF(ISNUMBER(SEARCH(Data[[#This Row],[sp_e]],Data[[#This Row],[sp_c]])),"/","-")))</f>
        <v>+</v>
      </c>
      <c r="K11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8" spans="1:11" x14ac:dyDescent="0.25">
      <c r="A1128">
        <v>416</v>
      </c>
      <c r="B1128">
        <v>6</v>
      </c>
      <c r="C1128">
        <v>10</v>
      </c>
      <c r="D1128">
        <f>Data[[#This Row],[run]]+100*Data[[#This Row],[k]]</f>
        <v>1006</v>
      </c>
      <c r="E1128" t="s">
        <v>13</v>
      </c>
      <c r="F1128" t="s">
        <v>30</v>
      </c>
      <c r="G1128" t="s">
        <v>13</v>
      </c>
      <c r="H1128" t="s">
        <v>30</v>
      </c>
      <c r="I1128" t="str">
        <f>IF(Data[[#This Row],[gen_c]]="","o",IF(Data[[#This Row],[gen_e]]=Data[[#This Row],[gen_c]],"+",IF(ISNUMBER(SEARCH(Data[[#This Row],[gen_e]],Data[[#This Row],[gen_c]])),"/","-")))</f>
        <v>+</v>
      </c>
      <c r="J1128" t="str">
        <f>IF(Data[[#This Row],[sp_c]]="","o",IF(Data[[#This Row],[sp_e]]=Data[[#This Row],[sp_c]],"+",IF(ISNUMBER(SEARCH(Data[[#This Row],[sp_e]],Data[[#This Row],[sp_c]])),"/","-")))</f>
        <v>+</v>
      </c>
      <c r="K11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29" spans="1:11" x14ac:dyDescent="0.25">
      <c r="A1129">
        <v>417</v>
      </c>
      <c r="B1129">
        <v>6</v>
      </c>
      <c r="C1129">
        <v>10</v>
      </c>
      <c r="D1129">
        <f>Data[[#This Row],[run]]+100*Data[[#This Row],[k]]</f>
        <v>1006</v>
      </c>
      <c r="E1129" t="s">
        <v>13</v>
      </c>
      <c r="F1129" t="s">
        <v>30</v>
      </c>
      <c r="G1129" t="s">
        <v>13</v>
      </c>
      <c r="H1129" t="s">
        <v>30</v>
      </c>
      <c r="I1129" t="str">
        <f>IF(Data[[#This Row],[gen_c]]="","o",IF(Data[[#This Row],[gen_e]]=Data[[#This Row],[gen_c]],"+",IF(ISNUMBER(SEARCH(Data[[#This Row],[gen_e]],Data[[#This Row],[gen_c]])),"/","-")))</f>
        <v>+</v>
      </c>
      <c r="J1129" t="str">
        <f>IF(Data[[#This Row],[sp_c]]="","o",IF(Data[[#This Row],[sp_e]]=Data[[#This Row],[sp_c]],"+",IF(ISNUMBER(SEARCH(Data[[#This Row],[sp_e]],Data[[#This Row],[sp_c]])),"/","-")))</f>
        <v>+</v>
      </c>
      <c r="K11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0" spans="1:11" x14ac:dyDescent="0.25">
      <c r="A1130">
        <v>418</v>
      </c>
      <c r="B1130">
        <v>6</v>
      </c>
      <c r="C1130">
        <v>10</v>
      </c>
      <c r="D1130">
        <f>Data[[#This Row],[run]]+100*Data[[#This Row],[k]]</f>
        <v>1006</v>
      </c>
      <c r="E1130" t="s">
        <v>13</v>
      </c>
      <c r="F1130" t="s">
        <v>30</v>
      </c>
      <c r="G1130" t="s">
        <v>13</v>
      </c>
      <c r="H1130" t="s">
        <v>30</v>
      </c>
      <c r="I1130" t="str">
        <f>IF(Data[[#This Row],[gen_c]]="","o",IF(Data[[#This Row],[gen_e]]=Data[[#This Row],[gen_c]],"+",IF(ISNUMBER(SEARCH(Data[[#This Row],[gen_e]],Data[[#This Row],[gen_c]])),"/","-")))</f>
        <v>+</v>
      </c>
      <c r="J1130" t="str">
        <f>IF(Data[[#This Row],[sp_c]]="","o",IF(Data[[#This Row],[sp_e]]=Data[[#This Row],[sp_c]],"+",IF(ISNUMBER(SEARCH(Data[[#This Row],[sp_e]],Data[[#This Row],[sp_c]])),"/","-")))</f>
        <v>+</v>
      </c>
      <c r="K11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1" spans="1:11" x14ac:dyDescent="0.25">
      <c r="A1131">
        <v>419</v>
      </c>
      <c r="B1131">
        <v>6</v>
      </c>
      <c r="C1131">
        <v>10</v>
      </c>
      <c r="D1131">
        <f>Data[[#This Row],[run]]+100*Data[[#This Row],[k]]</f>
        <v>1006</v>
      </c>
      <c r="E1131" t="s">
        <v>13</v>
      </c>
      <c r="F1131" t="s">
        <v>30</v>
      </c>
      <c r="G1131" t="s">
        <v>13</v>
      </c>
      <c r="H1131" t="s">
        <v>30</v>
      </c>
      <c r="I1131" t="str">
        <f>IF(Data[[#This Row],[gen_c]]="","o",IF(Data[[#This Row],[gen_e]]=Data[[#This Row],[gen_c]],"+",IF(ISNUMBER(SEARCH(Data[[#This Row],[gen_e]],Data[[#This Row],[gen_c]])),"/","-")))</f>
        <v>+</v>
      </c>
      <c r="J1131" t="str">
        <f>IF(Data[[#This Row],[sp_c]]="","o",IF(Data[[#This Row],[sp_e]]=Data[[#This Row],[sp_c]],"+",IF(ISNUMBER(SEARCH(Data[[#This Row],[sp_e]],Data[[#This Row],[sp_c]])),"/","-")))</f>
        <v>+</v>
      </c>
      <c r="K11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2" spans="1:11" x14ac:dyDescent="0.25">
      <c r="A1132">
        <v>420</v>
      </c>
      <c r="B1132">
        <v>6</v>
      </c>
      <c r="C1132">
        <v>10</v>
      </c>
      <c r="D1132">
        <f>Data[[#This Row],[run]]+100*Data[[#This Row],[k]]</f>
        <v>1006</v>
      </c>
      <c r="E1132" t="s">
        <v>13</v>
      </c>
      <c r="F1132" t="s">
        <v>30</v>
      </c>
      <c r="G1132" t="s">
        <v>13</v>
      </c>
      <c r="H1132" t="s">
        <v>30</v>
      </c>
      <c r="I1132" t="str">
        <f>IF(Data[[#This Row],[gen_c]]="","o",IF(Data[[#This Row],[gen_e]]=Data[[#This Row],[gen_c]],"+",IF(ISNUMBER(SEARCH(Data[[#This Row],[gen_e]],Data[[#This Row],[gen_c]])),"/","-")))</f>
        <v>+</v>
      </c>
      <c r="J1132" t="str">
        <f>IF(Data[[#This Row],[sp_c]]="","o",IF(Data[[#This Row],[sp_e]]=Data[[#This Row],[sp_c]],"+",IF(ISNUMBER(SEARCH(Data[[#This Row],[sp_e]],Data[[#This Row],[sp_c]])),"/","-")))</f>
        <v>+</v>
      </c>
      <c r="K11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3" spans="1:11" x14ac:dyDescent="0.25">
      <c r="A1133">
        <v>422</v>
      </c>
      <c r="B1133">
        <v>7</v>
      </c>
      <c r="C1133">
        <v>10</v>
      </c>
      <c r="D1133">
        <f>Data[[#This Row],[run]]+100*Data[[#This Row],[k]]</f>
        <v>1007</v>
      </c>
      <c r="E1133" t="s">
        <v>13</v>
      </c>
      <c r="F1133" t="s">
        <v>30</v>
      </c>
      <c r="G1133" t="s">
        <v>13</v>
      </c>
      <c r="H1133" t="s">
        <v>30</v>
      </c>
      <c r="I1133" t="str">
        <f>IF(Data[[#This Row],[gen_c]]="","o",IF(Data[[#This Row],[gen_e]]=Data[[#This Row],[gen_c]],"+",IF(ISNUMBER(SEARCH(Data[[#This Row],[gen_e]],Data[[#This Row],[gen_c]])),"/","-")))</f>
        <v>+</v>
      </c>
      <c r="J1133" t="str">
        <f>IF(Data[[#This Row],[sp_c]]="","o",IF(Data[[#This Row],[sp_e]]=Data[[#This Row],[sp_c]],"+",IF(ISNUMBER(SEARCH(Data[[#This Row],[sp_e]],Data[[#This Row],[sp_c]])),"/","-")))</f>
        <v>+</v>
      </c>
      <c r="K11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4" spans="1:11" x14ac:dyDescent="0.25">
      <c r="A1134">
        <v>423</v>
      </c>
      <c r="B1134">
        <v>7</v>
      </c>
      <c r="C1134">
        <v>10</v>
      </c>
      <c r="D1134">
        <f>Data[[#This Row],[run]]+100*Data[[#This Row],[k]]</f>
        <v>1007</v>
      </c>
      <c r="E1134" t="s">
        <v>13</v>
      </c>
      <c r="F1134" t="s">
        <v>30</v>
      </c>
      <c r="G1134" t="s">
        <v>13</v>
      </c>
      <c r="H1134" t="s">
        <v>30</v>
      </c>
      <c r="I1134" t="str">
        <f>IF(Data[[#This Row],[gen_c]]="","o",IF(Data[[#This Row],[gen_e]]=Data[[#This Row],[gen_c]],"+",IF(ISNUMBER(SEARCH(Data[[#This Row],[gen_e]],Data[[#This Row],[gen_c]])),"/","-")))</f>
        <v>+</v>
      </c>
      <c r="J1134" t="str">
        <f>IF(Data[[#This Row],[sp_c]]="","o",IF(Data[[#This Row],[sp_e]]=Data[[#This Row],[sp_c]],"+",IF(ISNUMBER(SEARCH(Data[[#This Row],[sp_e]],Data[[#This Row],[sp_c]])),"/","-")))</f>
        <v>+</v>
      </c>
      <c r="K11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5" spans="1:11" x14ac:dyDescent="0.25">
      <c r="A1135">
        <v>424</v>
      </c>
      <c r="B1135">
        <v>7</v>
      </c>
      <c r="C1135">
        <v>10</v>
      </c>
      <c r="D1135">
        <f>Data[[#This Row],[run]]+100*Data[[#This Row],[k]]</f>
        <v>1007</v>
      </c>
      <c r="E1135" t="s">
        <v>13</v>
      </c>
      <c r="F1135" t="s">
        <v>30</v>
      </c>
      <c r="G1135" t="s">
        <v>13</v>
      </c>
      <c r="H1135" t="s">
        <v>30</v>
      </c>
      <c r="I1135" t="str">
        <f>IF(Data[[#This Row],[gen_c]]="","o",IF(Data[[#This Row],[gen_e]]=Data[[#This Row],[gen_c]],"+",IF(ISNUMBER(SEARCH(Data[[#This Row],[gen_e]],Data[[#This Row],[gen_c]])),"/","-")))</f>
        <v>+</v>
      </c>
      <c r="J1135" t="str">
        <f>IF(Data[[#This Row],[sp_c]]="","o",IF(Data[[#This Row],[sp_e]]=Data[[#This Row],[sp_c]],"+",IF(ISNUMBER(SEARCH(Data[[#This Row],[sp_e]],Data[[#This Row],[sp_c]])),"/","-")))</f>
        <v>+</v>
      </c>
      <c r="K11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6" spans="1:11" x14ac:dyDescent="0.25">
      <c r="A1136">
        <v>425</v>
      </c>
      <c r="B1136">
        <v>7</v>
      </c>
      <c r="C1136">
        <v>10</v>
      </c>
      <c r="D1136">
        <f>Data[[#This Row],[run]]+100*Data[[#This Row],[k]]</f>
        <v>1007</v>
      </c>
      <c r="E1136" t="s">
        <v>13</v>
      </c>
      <c r="F1136" t="s">
        <v>30</v>
      </c>
      <c r="G1136" t="s">
        <v>13</v>
      </c>
      <c r="H1136" t="s">
        <v>30</v>
      </c>
      <c r="I1136" t="str">
        <f>IF(Data[[#This Row],[gen_c]]="","o",IF(Data[[#This Row],[gen_e]]=Data[[#This Row],[gen_c]],"+",IF(ISNUMBER(SEARCH(Data[[#This Row],[gen_e]],Data[[#This Row],[gen_c]])),"/","-")))</f>
        <v>+</v>
      </c>
      <c r="J1136" t="str">
        <f>IF(Data[[#This Row],[sp_c]]="","o",IF(Data[[#This Row],[sp_e]]=Data[[#This Row],[sp_c]],"+",IF(ISNUMBER(SEARCH(Data[[#This Row],[sp_e]],Data[[#This Row],[sp_c]])),"/","-")))</f>
        <v>+</v>
      </c>
      <c r="K11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7" spans="1:11" x14ac:dyDescent="0.25">
      <c r="A1137">
        <v>421</v>
      </c>
      <c r="B1137">
        <v>7</v>
      </c>
      <c r="C1137">
        <v>10</v>
      </c>
      <c r="D1137">
        <f>Data[[#This Row],[run]]+100*Data[[#This Row],[k]]</f>
        <v>1007</v>
      </c>
      <c r="E1137" t="s">
        <v>13</v>
      </c>
      <c r="F1137" t="s">
        <v>30</v>
      </c>
      <c r="G1137" t="s">
        <v>13</v>
      </c>
      <c r="H1137" t="s">
        <v>30</v>
      </c>
      <c r="I1137" t="str">
        <f>IF(Data[[#This Row],[gen_c]]="","o",IF(Data[[#This Row],[gen_e]]=Data[[#This Row],[gen_c]],"+",IF(ISNUMBER(SEARCH(Data[[#This Row],[gen_e]],Data[[#This Row],[gen_c]])),"/","-")))</f>
        <v>+</v>
      </c>
      <c r="J1137" t="str">
        <f>IF(Data[[#This Row],[sp_c]]="","o",IF(Data[[#This Row],[sp_e]]=Data[[#This Row],[sp_c]],"+",IF(ISNUMBER(SEARCH(Data[[#This Row],[sp_e]],Data[[#This Row],[sp_c]])),"/","-")))</f>
        <v>+</v>
      </c>
      <c r="K11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8" spans="1:11" x14ac:dyDescent="0.25">
      <c r="A1138">
        <v>426</v>
      </c>
      <c r="B1138">
        <v>8</v>
      </c>
      <c r="C1138">
        <v>10</v>
      </c>
      <c r="D1138">
        <f>Data[[#This Row],[run]]+100*Data[[#This Row],[k]]</f>
        <v>1008</v>
      </c>
      <c r="E1138" t="s">
        <v>13</v>
      </c>
      <c r="F1138" t="s">
        <v>30</v>
      </c>
      <c r="G1138" t="s">
        <v>13</v>
      </c>
      <c r="H1138" t="s">
        <v>30</v>
      </c>
      <c r="I1138" t="str">
        <f>IF(Data[[#This Row],[gen_c]]="","o",IF(Data[[#This Row],[gen_e]]=Data[[#This Row],[gen_c]],"+",IF(ISNUMBER(SEARCH(Data[[#This Row],[gen_e]],Data[[#This Row],[gen_c]])),"/","-")))</f>
        <v>+</v>
      </c>
      <c r="J1138" t="str">
        <f>IF(Data[[#This Row],[sp_c]]="","o",IF(Data[[#This Row],[sp_e]]=Data[[#This Row],[sp_c]],"+",IF(ISNUMBER(SEARCH(Data[[#This Row],[sp_e]],Data[[#This Row],[sp_c]])),"/","-")))</f>
        <v>+</v>
      </c>
      <c r="K11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39" spans="1:11" x14ac:dyDescent="0.25">
      <c r="A1139">
        <v>428</v>
      </c>
      <c r="B1139">
        <v>8</v>
      </c>
      <c r="C1139">
        <v>10</v>
      </c>
      <c r="D1139">
        <f>Data[[#This Row],[run]]+100*Data[[#This Row],[k]]</f>
        <v>1008</v>
      </c>
      <c r="E1139" t="s">
        <v>13</v>
      </c>
      <c r="F1139" t="s">
        <v>30</v>
      </c>
      <c r="G1139" t="s">
        <v>13</v>
      </c>
      <c r="H1139" t="s">
        <v>30</v>
      </c>
      <c r="I1139" t="str">
        <f>IF(Data[[#This Row],[gen_c]]="","o",IF(Data[[#This Row],[gen_e]]=Data[[#This Row],[gen_c]],"+",IF(ISNUMBER(SEARCH(Data[[#This Row],[gen_e]],Data[[#This Row],[gen_c]])),"/","-")))</f>
        <v>+</v>
      </c>
      <c r="J1139" t="str">
        <f>IF(Data[[#This Row],[sp_c]]="","o",IF(Data[[#This Row],[sp_e]]=Data[[#This Row],[sp_c]],"+",IF(ISNUMBER(SEARCH(Data[[#This Row],[sp_e]],Data[[#This Row],[sp_c]])),"/","-")))</f>
        <v>+</v>
      </c>
      <c r="K11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40" spans="1:11" x14ac:dyDescent="0.25">
      <c r="A1140">
        <v>429</v>
      </c>
      <c r="B1140">
        <v>8</v>
      </c>
      <c r="C1140">
        <v>10</v>
      </c>
      <c r="D1140">
        <f>Data[[#This Row],[run]]+100*Data[[#This Row],[k]]</f>
        <v>1008</v>
      </c>
      <c r="E1140" t="s">
        <v>13</v>
      </c>
      <c r="F1140" t="s">
        <v>30</v>
      </c>
      <c r="G1140" t="s">
        <v>13</v>
      </c>
      <c r="H1140" t="s">
        <v>30</v>
      </c>
      <c r="I1140" t="str">
        <f>IF(Data[[#This Row],[gen_c]]="","o",IF(Data[[#This Row],[gen_e]]=Data[[#This Row],[gen_c]],"+",IF(ISNUMBER(SEARCH(Data[[#This Row],[gen_e]],Data[[#This Row],[gen_c]])),"/","-")))</f>
        <v>+</v>
      </c>
      <c r="J1140" t="str">
        <f>IF(Data[[#This Row],[sp_c]]="","o",IF(Data[[#This Row],[sp_e]]=Data[[#This Row],[sp_c]],"+",IF(ISNUMBER(SEARCH(Data[[#This Row],[sp_e]],Data[[#This Row],[sp_c]])),"/","-")))</f>
        <v>+</v>
      </c>
      <c r="K11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41" spans="1:11" x14ac:dyDescent="0.25">
      <c r="A1141">
        <v>430</v>
      </c>
      <c r="B1141">
        <v>8</v>
      </c>
      <c r="C1141">
        <v>10</v>
      </c>
      <c r="D1141">
        <f>Data[[#This Row],[run]]+100*Data[[#This Row],[k]]</f>
        <v>1008</v>
      </c>
      <c r="E1141" t="s">
        <v>13</v>
      </c>
      <c r="F1141" t="s">
        <v>30</v>
      </c>
      <c r="G1141" t="s">
        <v>13</v>
      </c>
      <c r="H1141" t="s">
        <v>30</v>
      </c>
      <c r="I1141" t="str">
        <f>IF(Data[[#This Row],[gen_c]]="","o",IF(Data[[#This Row],[gen_e]]=Data[[#This Row],[gen_c]],"+",IF(ISNUMBER(SEARCH(Data[[#This Row],[gen_e]],Data[[#This Row],[gen_c]])),"/","-")))</f>
        <v>+</v>
      </c>
      <c r="J1141" t="str">
        <f>IF(Data[[#This Row],[sp_c]]="","o",IF(Data[[#This Row],[sp_e]]=Data[[#This Row],[sp_c]],"+",IF(ISNUMBER(SEARCH(Data[[#This Row],[sp_e]],Data[[#This Row],[sp_c]])),"/","-")))</f>
        <v>+</v>
      </c>
      <c r="K11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42" spans="1:11" x14ac:dyDescent="0.25">
      <c r="A1142">
        <v>431</v>
      </c>
      <c r="B1142">
        <v>9</v>
      </c>
      <c r="C1142">
        <v>10</v>
      </c>
      <c r="D1142">
        <f>Data[[#This Row],[run]]+100*Data[[#This Row],[k]]</f>
        <v>1009</v>
      </c>
      <c r="E1142" t="s">
        <v>13</v>
      </c>
      <c r="F1142" t="s">
        <v>30</v>
      </c>
      <c r="G1142" t="s">
        <v>13</v>
      </c>
      <c r="H1142" t="s">
        <v>30</v>
      </c>
      <c r="I1142" t="str">
        <f>IF(Data[[#This Row],[gen_c]]="","o",IF(Data[[#This Row],[gen_e]]=Data[[#This Row],[gen_c]],"+",IF(ISNUMBER(SEARCH(Data[[#This Row],[gen_e]],Data[[#This Row],[gen_c]])),"/","-")))</f>
        <v>+</v>
      </c>
      <c r="J1142" t="str">
        <f>IF(Data[[#This Row],[sp_c]]="","o",IF(Data[[#This Row],[sp_e]]=Data[[#This Row],[sp_c]],"+",IF(ISNUMBER(SEARCH(Data[[#This Row],[sp_e]],Data[[#This Row],[sp_c]])),"/","-")))</f>
        <v>+</v>
      </c>
      <c r="K11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43" spans="1:11" x14ac:dyDescent="0.25">
      <c r="A1143">
        <v>433</v>
      </c>
      <c r="B1143">
        <v>9</v>
      </c>
      <c r="C1143">
        <v>10</v>
      </c>
      <c r="D1143">
        <f>Data[[#This Row],[run]]+100*Data[[#This Row],[k]]</f>
        <v>1009</v>
      </c>
      <c r="E1143" t="s">
        <v>13</v>
      </c>
      <c r="F1143" t="s">
        <v>30</v>
      </c>
      <c r="G1143" t="s">
        <v>13</v>
      </c>
      <c r="H1143" t="s">
        <v>30</v>
      </c>
      <c r="I1143" t="str">
        <f>IF(Data[[#This Row],[gen_c]]="","o",IF(Data[[#This Row],[gen_e]]=Data[[#This Row],[gen_c]],"+",IF(ISNUMBER(SEARCH(Data[[#This Row],[gen_e]],Data[[#This Row],[gen_c]])),"/","-")))</f>
        <v>+</v>
      </c>
      <c r="J1143" t="str">
        <f>IF(Data[[#This Row],[sp_c]]="","o",IF(Data[[#This Row],[sp_e]]=Data[[#This Row],[sp_c]],"+",IF(ISNUMBER(SEARCH(Data[[#This Row],[sp_e]],Data[[#This Row],[sp_c]])),"/","-")))</f>
        <v>+</v>
      </c>
      <c r="K11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44" spans="1:11" x14ac:dyDescent="0.25">
      <c r="A1144">
        <v>434</v>
      </c>
      <c r="B1144">
        <v>9</v>
      </c>
      <c r="C1144">
        <v>10</v>
      </c>
      <c r="D1144">
        <f>Data[[#This Row],[run]]+100*Data[[#This Row],[k]]</f>
        <v>1009</v>
      </c>
      <c r="E1144" t="s">
        <v>13</v>
      </c>
      <c r="F1144" t="s">
        <v>30</v>
      </c>
      <c r="G1144" t="s">
        <v>13</v>
      </c>
      <c r="H1144" t="s">
        <v>30</v>
      </c>
      <c r="I1144" t="str">
        <f>IF(Data[[#This Row],[gen_c]]="","o",IF(Data[[#This Row],[gen_e]]=Data[[#This Row],[gen_c]],"+",IF(ISNUMBER(SEARCH(Data[[#This Row],[gen_e]],Data[[#This Row],[gen_c]])),"/","-")))</f>
        <v>+</v>
      </c>
      <c r="J1144" t="str">
        <f>IF(Data[[#This Row],[sp_c]]="","o",IF(Data[[#This Row],[sp_e]]=Data[[#This Row],[sp_c]],"+",IF(ISNUMBER(SEARCH(Data[[#This Row],[sp_e]],Data[[#This Row],[sp_c]])),"/","-")))</f>
        <v>+</v>
      </c>
      <c r="K11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45" spans="1:11" x14ac:dyDescent="0.25">
      <c r="A1145">
        <v>435</v>
      </c>
      <c r="B1145">
        <v>9</v>
      </c>
      <c r="C1145">
        <v>10</v>
      </c>
      <c r="D1145">
        <f>Data[[#This Row],[run]]+100*Data[[#This Row],[k]]</f>
        <v>1009</v>
      </c>
      <c r="E1145" t="s">
        <v>13</v>
      </c>
      <c r="F1145" t="s">
        <v>30</v>
      </c>
      <c r="G1145" t="s">
        <v>13</v>
      </c>
      <c r="H1145" t="s">
        <v>30</v>
      </c>
      <c r="I1145" t="str">
        <f>IF(Data[[#This Row],[gen_c]]="","o",IF(Data[[#This Row],[gen_e]]=Data[[#This Row],[gen_c]],"+",IF(ISNUMBER(SEARCH(Data[[#This Row],[gen_e]],Data[[#This Row],[gen_c]])),"/","-")))</f>
        <v>+</v>
      </c>
      <c r="J1145" t="str">
        <f>IF(Data[[#This Row],[sp_c]]="","o",IF(Data[[#This Row],[sp_e]]=Data[[#This Row],[sp_c]],"+",IF(ISNUMBER(SEARCH(Data[[#This Row],[sp_e]],Data[[#This Row],[sp_c]])),"/","-")))</f>
        <v>+</v>
      </c>
      <c r="K11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46" spans="1:11" x14ac:dyDescent="0.25">
      <c r="A1146">
        <v>391</v>
      </c>
      <c r="B1146">
        <v>1</v>
      </c>
      <c r="C1146">
        <v>10</v>
      </c>
      <c r="D1146">
        <f>Data[[#This Row],[run]]+100*Data[[#This Row],[k]]</f>
        <v>1001</v>
      </c>
      <c r="E1146" t="s">
        <v>13</v>
      </c>
      <c r="F1146" t="s">
        <v>30</v>
      </c>
      <c r="G1146" t="s">
        <v>13</v>
      </c>
      <c r="I1146" t="str">
        <f>IF(Data[[#This Row],[gen_c]]="","o",IF(Data[[#This Row],[gen_e]]=Data[[#This Row],[gen_c]],"+",IF(ISNUMBER(SEARCH(Data[[#This Row],[gen_e]],Data[[#This Row],[gen_c]])),"/","-")))</f>
        <v>+</v>
      </c>
      <c r="J1146" t="str">
        <f>IF(Data[[#This Row],[sp_c]]="","o",IF(Data[[#This Row],[sp_e]]=Data[[#This Row],[sp_c]],"+",IF(ISNUMBER(SEARCH(Data[[#This Row],[sp_e]],Data[[#This Row],[sp_c]])),"/","-")))</f>
        <v>o</v>
      </c>
      <c r="K11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47" spans="1:11" x14ac:dyDescent="0.25">
      <c r="A1147">
        <v>410</v>
      </c>
      <c r="B1147">
        <v>4</v>
      </c>
      <c r="C1147">
        <v>10</v>
      </c>
      <c r="D1147">
        <f>Data[[#This Row],[run]]+100*Data[[#This Row],[k]]</f>
        <v>1004</v>
      </c>
      <c r="E1147" t="s">
        <v>13</v>
      </c>
      <c r="F1147" t="s">
        <v>30</v>
      </c>
      <c r="G1147" t="s">
        <v>13</v>
      </c>
      <c r="I1147" t="str">
        <f>IF(Data[[#This Row],[gen_c]]="","o",IF(Data[[#This Row],[gen_e]]=Data[[#This Row],[gen_c]],"+",IF(ISNUMBER(SEARCH(Data[[#This Row],[gen_e]],Data[[#This Row],[gen_c]])),"/","-")))</f>
        <v>+</v>
      </c>
      <c r="J1147" t="str">
        <f>IF(Data[[#This Row],[sp_c]]="","o",IF(Data[[#This Row],[sp_e]]=Data[[#This Row],[sp_c]],"+",IF(ISNUMBER(SEARCH(Data[[#This Row],[sp_e]],Data[[#This Row],[sp_c]])),"/","-")))</f>
        <v>o</v>
      </c>
      <c r="K11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48" spans="1:11" x14ac:dyDescent="0.25">
      <c r="A1148">
        <v>427</v>
      </c>
      <c r="B1148">
        <v>8</v>
      </c>
      <c r="C1148">
        <v>10</v>
      </c>
      <c r="D1148">
        <f>Data[[#This Row],[run]]+100*Data[[#This Row],[k]]</f>
        <v>1008</v>
      </c>
      <c r="E1148" t="s">
        <v>13</v>
      </c>
      <c r="F1148" t="s">
        <v>30</v>
      </c>
      <c r="G1148" t="s">
        <v>13</v>
      </c>
      <c r="I1148" t="str">
        <f>IF(Data[[#This Row],[gen_c]]="","o",IF(Data[[#This Row],[gen_e]]=Data[[#This Row],[gen_c]],"+",IF(ISNUMBER(SEARCH(Data[[#This Row],[gen_e]],Data[[#This Row],[gen_c]])),"/","-")))</f>
        <v>+</v>
      </c>
      <c r="J1148" t="str">
        <f>IF(Data[[#This Row],[sp_c]]="","o",IF(Data[[#This Row],[sp_e]]=Data[[#This Row],[sp_c]],"+",IF(ISNUMBER(SEARCH(Data[[#This Row],[sp_e]],Data[[#This Row],[sp_c]])),"/","-")))</f>
        <v>o</v>
      </c>
      <c r="K11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49" spans="1:11" x14ac:dyDescent="0.25">
      <c r="A1149">
        <v>432</v>
      </c>
      <c r="B1149">
        <v>9</v>
      </c>
      <c r="C1149">
        <v>10</v>
      </c>
      <c r="D1149">
        <f>Data[[#This Row],[run]]+100*Data[[#This Row],[k]]</f>
        <v>1009</v>
      </c>
      <c r="E1149" t="s">
        <v>13</v>
      </c>
      <c r="F1149" t="s">
        <v>30</v>
      </c>
      <c r="G1149" t="s">
        <v>13</v>
      </c>
      <c r="I1149" t="str">
        <f>IF(Data[[#This Row],[gen_c]]="","o",IF(Data[[#This Row],[gen_e]]=Data[[#This Row],[gen_c]],"+",IF(ISNUMBER(SEARCH(Data[[#This Row],[gen_e]],Data[[#This Row],[gen_c]])),"/","-")))</f>
        <v>+</v>
      </c>
      <c r="J1149" t="str">
        <f>IF(Data[[#This Row],[sp_c]]="","o",IF(Data[[#This Row],[sp_e]]=Data[[#This Row],[sp_c]],"+",IF(ISNUMBER(SEARCH(Data[[#This Row],[sp_e]],Data[[#This Row],[sp_c]])),"/","-")))</f>
        <v>o</v>
      </c>
      <c r="K11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50" spans="1:11" x14ac:dyDescent="0.25">
      <c r="A1150">
        <v>662</v>
      </c>
      <c r="B1150">
        <v>1</v>
      </c>
      <c r="C1150">
        <v>10</v>
      </c>
      <c r="D1150">
        <f>Data[[#This Row],[run]]+100*Data[[#This Row],[k]]</f>
        <v>1001</v>
      </c>
      <c r="E1150" t="s">
        <v>13</v>
      </c>
      <c r="F1150" t="s">
        <v>33</v>
      </c>
      <c r="G1150" t="s">
        <v>13</v>
      </c>
      <c r="H1150" t="s">
        <v>94</v>
      </c>
      <c r="I1150" t="str">
        <f>IF(Data[[#This Row],[gen_c]]="","o",IF(Data[[#This Row],[gen_e]]=Data[[#This Row],[gen_c]],"+",IF(ISNUMBER(SEARCH(Data[[#This Row],[gen_e]],Data[[#This Row],[gen_c]])),"/","-")))</f>
        <v>+</v>
      </c>
      <c r="J1150" t="str">
        <f>IF(Data[[#This Row],[sp_c]]="","o",IF(Data[[#This Row],[sp_e]]=Data[[#This Row],[sp_c]],"+",IF(ISNUMBER(SEARCH(Data[[#This Row],[sp_e]],Data[[#This Row],[sp_c]])),"/","-")))</f>
        <v>/</v>
      </c>
      <c r="K11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151" spans="1:11" x14ac:dyDescent="0.25">
      <c r="A1151" s="1">
        <v>673</v>
      </c>
      <c r="B1151">
        <v>5</v>
      </c>
      <c r="C1151">
        <v>10</v>
      </c>
      <c r="D1151">
        <f>Data[[#This Row],[run]]+100*Data[[#This Row],[k]]</f>
        <v>1005</v>
      </c>
      <c r="E1151" t="s">
        <v>13</v>
      </c>
      <c r="F1151" t="s">
        <v>33</v>
      </c>
      <c r="G1151" t="s">
        <v>13</v>
      </c>
      <c r="H1151" t="s">
        <v>46</v>
      </c>
      <c r="I1151" t="str">
        <f>IF(Data[[#This Row],[gen_c]]="","o",IF(Data[[#This Row],[gen_e]]=Data[[#This Row],[gen_c]],"+",IF(ISNUMBER(SEARCH(Data[[#This Row],[gen_e]],Data[[#This Row],[gen_c]])),"/","-")))</f>
        <v>+</v>
      </c>
      <c r="J1151" t="str">
        <f>IF(Data[[#This Row],[sp_c]]="","o",IF(Data[[#This Row],[sp_e]]=Data[[#This Row],[sp_c]],"+",IF(ISNUMBER(SEARCH(Data[[#This Row],[sp_e]],Data[[#This Row],[sp_c]])),"/","-")))</f>
        <v>/</v>
      </c>
      <c r="K11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152" spans="1:11" x14ac:dyDescent="0.25">
      <c r="A1152">
        <v>682</v>
      </c>
      <c r="B1152">
        <v>9</v>
      </c>
      <c r="C1152">
        <v>10</v>
      </c>
      <c r="D1152">
        <f>Data[[#This Row],[run]]+100*Data[[#This Row],[k]]</f>
        <v>1009</v>
      </c>
      <c r="E1152" t="s">
        <v>13</v>
      </c>
      <c r="F1152" t="s">
        <v>33</v>
      </c>
      <c r="G1152" t="s">
        <v>13</v>
      </c>
      <c r="H1152" t="s">
        <v>100</v>
      </c>
      <c r="I1152" t="str">
        <f>IF(Data[[#This Row],[gen_c]]="","o",IF(Data[[#This Row],[gen_e]]=Data[[#This Row],[gen_c]],"+",IF(ISNUMBER(SEARCH(Data[[#This Row],[gen_e]],Data[[#This Row],[gen_c]])),"/","-")))</f>
        <v>+</v>
      </c>
      <c r="J1152" t="str">
        <f>IF(Data[[#This Row],[sp_c]]="","o",IF(Data[[#This Row],[sp_e]]=Data[[#This Row],[sp_c]],"+",IF(ISNUMBER(SEARCH(Data[[#This Row],[sp_e]],Data[[#This Row],[sp_c]])),"/","-")))</f>
        <v>/</v>
      </c>
      <c r="K11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153" spans="1:11" x14ac:dyDescent="0.25">
      <c r="A1153">
        <v>659</v>
      </c>
      <c r="B1153">
        <v>0</v>
      </c>
      <c r="C1153">
        <v>10</v>
      </c>
      <c r="D1153">
        <f>Data[[#This Row],[run]]+100*Data[[#This Row],[k]]</f>
        <v>1000</v>
      </c>
      <c r="E1153" t="s">
        <v>13</v>
      </c>
      <c r="F1153" t="s">
        <v>33</v>
      </c>
      <c r="G1153" t="s">
        <v>13</v>
      </c>
      <c r="H1153" t="s">
        <v>33</v>
      </c>
      <c r="I1153" t="str">
        <f>IF(Data[[#This Row],[gen_c]]="","o",IF(Data[[#This Row],[gen_e]]=Data[[#This Row],[gen_c]],"+",IF(ISNUMBER(SEARCH(Data[[#This Row],[gen_e]],Data[[#This Row],[gen_c]])),"/","-")))</f>
        <v>+</v>
      </c>
      <c r="J1153" t="str">
        <f>IF(Data[[#This Row],[sp_c]]="","o",IF(Data[[#This Row],[sp_e]]=Data[[#This Row],[sp_c]],"+",IF(ISNUMBER(SEARCH(Data[[#This Row],[sp_e]],Data[[#This Row],[sp_c]])),"/","-")))</f>
        <v>+</v>
      </c>
      <c r="K11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54" spans="1:11" x14ac:dyDescent="0.25">
      <c r="A1154">
        <v>660</v>
      </c>
      <c r="B1154">
        <v>0</v>
      </c>
      <c r="C1154">
        <v>10</v>
      </c>
      <c r="D1154">
        <f>Data[[#This Row],[run]]+100*Data[[#This Row],[k]]</f>
        <v>1000</v>
      </c>
      <c r="E1154" t="s">
        <v>13</v>
      </c>
      <c r="F1154" t="s">
        <v>33</v>
      </c>
      <c r="G1154" t="s">
        <v>13</v>
      </c>
      <c r="H1154" t="s">
        <v>33</v>
      </c>
      <c r="I1154" t="str">
        <f>IF(Data[[#This Row],[gen_c]]="","o",IF(Data[[#This Row],[gen_e]]=Data[[#This Row],[gen_c]],"+",IF(ISNUMBER(SEARCH(Data[[#This Row],[gen_e]],Data[[#This Row],[gen_c]])),"/","-")))</f>
        <v>+</v>
      </c>
      <c r="J1154" t="str">
        <f>IF(Data[[#This Row],[sp_c]]="","o",IF(Data[[#This Row],[sp_e]]=Data[[#This Row],[sp_c]],"+",IF(ISNUMBER(SEARCH(Data[[#This Row],[sp_e]],Data[[#This Row],[sp_c]])),"/","-")))</f>
        <v>+</v>
      </c>
      <c r="K11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55" spans="1:11" x14ac:dyDescent="0.25">
      <c r="A1155">
        <v>661</v>
      </c>
      <c r="B1155">
        <v>0</v>
      </c>
      <c r="C1155">
        <v>10</v>
      </c>
      <c r="D1155">
        <f>Data[[#This Row],[run]]+100*Data[[#This Row],[k]]</f>
        <v>1000</v>
      </c>
      <c r="E1155" t="s">
        <v>13</v>
      </c>
      <c r="F1155" t="s">
        <v>33</v>
      </c>
      <c r="G1155" t="s">
        <v>13</v>
      </c>
      <c r="H1155" t="s">
        <v>33</v>
      </c>
      <c r="I1155" t="str">
        <f>IF(Data[[#This Row],[gen_c]]="","o",IF(Data[[#This Row],[gen_e]]=Data[[#This Row],[gen_c]],"+",IF(ISNUMBER(SEARCH(Data[[#This Row],[gen_e]],Data[[#This Row],[gen_c]])),"/","-")))</f>
        <v>+</v>
      </c>
      <c r="J1155" t="str">
        <f>IF(Data[[#This Row],[sp_c]]="","o",IF(Data[[#This Row],[sp_e]]=Data[[#This Row],[sp_c]],"+",IF(ISNUMBER(SEARCH(Data[[#This Row],[sp_e]],Data[[#This Row],[sp_c]])),"/","-")))</f>
        <v>+</v>
      </c>
      <c r="K11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56" spans="1:11" x14ac:dyDescent="0.25">
      <c r="A1156">
        <v>663</v>
      </c>
      <c r="B1156">
        <v>1</v>
      </c>
      <c r="C1156">
        <v>10</v>
      </c>
      <c r="D1156">
        <f>Data[[#This Row],[run]]+100*Data[[#This Row],[k]]</f>
        <v>1001</v>
      </c>
      <c r="E1156" t="s">
        <v>13</v>
      </c>
      <c r="F1156" t="s">
        <v>33</v>
      </c>
      <c r="G1156" t="s">
        <v>13</v>
      </c>
      <c r="H1156" t="s">
        <v>33</v>
      </c>
      <c r="I1156" t="str">
        <f>IF(Data[[#This Row],[gen_c]]="","o",IF(Data[[#This Row],[gen_e]]=Data[[#This Row],[gen_c]],"+",IF(ISNUMBER(SEARCH(Data[[#This Row],[gen_e]],Data[[#This Row],[gen_c]])),"/","-")))</f>
        <v>+</v>
      </c>
      <c r="J1156" t="str">
        <f>IF(Data[[#This Row],[sp_c]]="","o",IF(Data[[#This Row],[sp_e]]=Data[[#This Row],[sp_c]],"+",IF(ISNUMBER(SEARCH(Data[[#This Row],[sp_e]],Data[[#This Row],[sp_c]])),"/","-")))</f>
        <v>+</v>
      </c>
      <c r="K11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57" spans="1:11" x14ac:dyDescent="0.25">
      <c r="A1157">
        <v>664</v>
      </c>
      <c r="B1157">
        <v>1</v>
      </c>
      <c r="C1157">
        <v>10</v>
      </c>
      <c r="D1157">
        <f>Data[[#This Row],[run]]+100*Data[[#This Row],[k]]</f>
        <v>1001</v>
      </c>
      <c r="E1157" t="s">
        <v>13</v>
      </c>
      <c r="F1157" t="s">
        <v>33</v>
      </c>
      <c r="G1157" t="s">
        <v>13</v>
      </c>
      <c r="H1157" t="s">
        <v>33</v>
      </c>
      <c r="I1157" t="str">
        <f>IF(Data[[#This Row],[gen_c]]="","o",IF(Data[[#This Row],[gen_e]]=Data[[#This Row],[gen_c]],"+",IF(ISNUMBER(SEARCH(Data[[#This Row],[gen_e]],Data[[#This Row],[gen_c]])),"/","-")))</f>
        <v>+</v>
      </c>
      <c r="J1157" t="str">
        <f>IF(Data[[#This Row],[sp_c]]="","o",IF(Data[[#This Row],[sp_e]]=Data[[#This Row],[sp_c]],"+",IF(ISNUMBER(SEARCH(Data[[#This Row],[sp_e]],Data[[#This Row],[sp_c]])),"/","-")))</f>
        <v>+</v>
      </c>
      <c r="K11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58" spans="1:11" x14ac:dyDescent="0.25">
      <c r="A1158">
        <v>665</v>
      </c>
      <c r="B1158">
        <v>2</v>
      </c>
      <c r="C1158">
        <v>10</v>
      </c>
      <c r="D1158">
        <f>Data[[#This Row],[run]]+100*Data[[#This Row],[k]]</f>
        <v>1002</v>
      </c>
      <c r="E1158" t="s">
        <v>13</v>
      </c>
      <c r="F1158" t="s">
        <v>33</v>
      </c>
      <c r="G1158" t="s">
        <v>13</v>
      </c>
      <c r="H1158" t="s">
        <v>33</v>
      </c>
      <c r="I1158" t="str">
        <f>IF(Data[[#This Row],[gen_c]]="","o",IF(Data[[#This Row],[gen_e]]=Data[[#This Row],[gen_c]],"+",IF(ISNUMBER(SEARCH(Data[[#This Row],[gen_e]],Data[[#This Row],[gen_c]])),"/","-")))</f>
        <v>+</v>
      </c>
      <c r="J1158" t="str">
        <f>IF(Data[[#This Row],[sp_c]]="","o",IF(Data[[#This Row],[sp_e]]=Data[[#This Row],[sp_c]],"+",IF(ISNUMBER(SEARCH(Data[[#This Row],[sp_e]],Data[[#This Row],[sp_c]])),"/","-")))</f>
        <v>+</v>
      </c>
      <c r="K11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59" spans="1:11" x14ac:dyDescent="0.25">
      <c r="A1159">
        <v>667</v>
      </c>
      <c r="B1159">
        <v>2</v>
      </c>
      <c r="C1159">
        <v>10</v>
      </c>
      <c r="D1159">
        <f>Data[[#This Row],[run]]+100*Data[[#This Row],[k]]</f>
        <v>1002</v>
      </c>
      <c r="E1159" t="s">
        <v>13</v>
      </c>
      <c r="F1159" t="s">
        <v>33</v>
      </c>
      <c r="G1159" t="s">
        <v>13</v>
      </c>
      <c r="H1159" t="s">
        <v>33</v>
      </c>
      <c r="I1159" t="str">
        <f>IF(Data[[#This Row],[gen_c]]="","o",IF(Data[[#This Row],[gen_e]]=Data[[#This Row],[gen_c]],"+",IF(ISNUMBER(SEARCH(Data[[#This Row],[gen_e]],Data[[#This Row],[gen_c]])),"/","-")))</f>
        <v>+</v>
      </c>
      <c r="J1159" t="str">
        <f>IF(Data[[#This Row],[sp_c]]="","o",IF(Data[[#This Row],[sp_e]]=Data[[#This Row],[sp_c]],"+",IF(ISNUMBER(SEARCH(Data[[#This Row],[sp_e]],Data[[#This Row],[sp_c]])),"/","-")))</f>
        <v>+</v>
      </c>
      <c r="K11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0" spans="1:11" x14ac:dyDescent="0.25">
      <c r="A1160">
        <v>669</v>
      </c>
      <c r="B1160">
        <v>3</v>
      </c>
      <c r="C1160">
        <v>10</v>
      </c>
      <c r="D1160">
        <f>Data[[#This Row],[run]]+100*Data[[#This Row],[k]]</f>
        <v>1003</v>
      </c>
      <c r="E1160" t="s">
        <v>13</v>
      </c>
      <c r="F1160" t="s">
        <v>33</v>
      </c>
      <c r="G1160" t="s">
        <v>13</v>
      </c>
      <c r="H1160" t="s">
        <v>33</v>
      </c>
      <c r="I1160" t="str">
        <f>IF(Data[[#This Row],[gen_c]]="","o",IF(Data[[#This Row],[gen_e]]=Data[[#This Row],[gen_c]],"+",IF(ISNUMBER(SEARCH(Data[[#This Row],[gen_e]],Data[[#This Row],[gen_c]])),"/","-")))</f>
        <v>+</v>
      </c>
      <c r="J1160" t="str">
        <f>IF(Data[[#This Row],[sp_c]]="","o",IF(Data[[#This Row],[sp_e]]=Data[[#This Row],[sp_c]],"+",IF(ISNUMBER(SEARCH(Data[[#This Row],[sp_e]],Data[[#This Row],[sp_c]])),"/","-")))</f>
        <v>+</v>
      </c>
      <c r="K11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1" spans="1:11" x14ac:dyDescent="0.25">
      <c r="A1161">
        <v>670</v>
      </c>
      <c r="B1161">
        <v>3</v>
      </c>
      <c r="C1161">
        <v>10</v>
      </c>
      <c r="D1161">
        <f>Data[[#This Row],[run]]+100*Data[[#This Row],[k]]</f>
        <v>1003</v>
      </c>
      <c r="E1161" t="s">
        <v>13</v>
      </c>
      <c r="F1161" t="s">
        <v>33</v>
      </c>
      <c r="G1161" t="s">
        <v>13</v>
      </c>
      <c r="H1161" t="s">
        <v>33</v>
      </c>
      <c r="I1161" t="str">
        <f>IF(Data[[#This Row],[gen_c]]="","o",IF(Data[[#This Row],[gen_e]]=Data[[#This Row],[gen_c]],"+",IF(ISNUMBER(SEARCH(Data[[#This Row],[gen_e]],Data[[#This Row],[gen_c]])),"/","-")))</f>
        <v>+</v>
      </c>
      <c r="J1161" t="str">
        <f>IF(Data[[#This Row],[sp_c]]="","o",IF(Data[[#This Row],[sp_e]]=Data[[#This Row],[sp_c]],"+",IF(ISNUMBER(SEARCH(Data[[#This Row],[sp_e]],Data[[#This Row],[sp_c]])),"/","-")))</f>
        <v>+</v>
      </c>
      <c r="K11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2" spans="1:11" x14ac:dyDescent="0.25">
      <c r="A1162">
        <v>668</v>
      </c>
      <c r="B1162">
        <v>3</v>
      </c>
      <c r="C1162">
        <v>10</v>
      </c>
      <c r="D1162">
        <f>Data[[#This Row],[run]]+100*Data[[#This Row],[k]]</f>
        <v>1003</v>
      </c>
      <c r="E1162" t="s">
        <v>13</v>
      </c>
      <c r="F1162" t="s">
        <v>33</v>
      </c>
      <c r="G1162" t="s">
        <v>13</v>
      </c>
      <c r="H1162" t="s">
        <v>33</v>
      </c>
      <c r="I1162" t="str">
        <f>IF(Data[[#This Row],[gen_c]]="","o",IF(Data[[#This Row],[gen_e]]=Data[[#This Row],[gen_c]],"+",IF(ISNUMBER(SEARCH(Data[[#This Row],[gen_e]],Data[[#This Row],[gen_c]])),"/","-")))</f>
        <v>+</v>
      </c>
      <c r="J1162" t="str">
        <f>IF(Data[[#This Row],[sp_c]]="","o",IF(Data[[#This Row],[sp_e]]=Data[[#This Row],[sp_c]],"+",IF(ISNUMBER(SEARCH(Data[[#This Row],[sp_e]],Data[[#This Row],[sp_c]])),"/","-")))</f>
        <v>+</v>
      </c>
      <c r="K11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3" spans="1:11" x14ac:dyDescent="0.25">
      <c r="A1163">
        <v>671</v>
      </c>
      <c r="B1163">
        <v>4</v>
      </c>
      <c r="C1163">
        <v>10</v>
      </c>
      <c r="D1163">
        <f>Data[[#This Row],[run]]+100*Data[[#This Row],[k]]</f>
        <v>1004</v>
      </c>
      <c r="E1163" t="s">
        <v>13</v>
      </c>
      <c r="F1163" t="s">
        <v>33</v>
      </c>
      <c r="G1163" t="s">
        <v>13</v>
      </c>
      <c r="H1163" t="s">
        <v>33</v>
      </c>
      <c r="I1163" t="str">
        <f>IF(Data[[#This Row],[gen_c]]="","o",IF(Data[[#This Row],[gen_e]]=Data[[#This Row],[gen_c]],"+",IF(ISNUMBER(SEARCH(Data[[#This Row],[gen_e]],Data[[#This Row],[gen_c]])),"/","-")))</f>
        <v>+</v>
      </c>
      <c r="J1163" t="str">
        <f>IF(Data[[#This Row],[sp_c]]="","o",IF(Data[[#This Row],[sp_e]]=Data[[#This Row],[sp_c]],"+",IF(ISNUMBER(SEARCH(Data[[#This Row],[sp_e]],Data[[#This Row],[sp_c]])),"/","-")))</f>
        <v>+</v>
      </c>
      <c r="K11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4" spans="1:11" x14ac:dyDescent="0.25">
      <c r="A1164">
        <v>672</v>
      </c>
      <c r="B1164">
        <v>4</v>
      </c>
      <c r="C1164">
        <v>10</v>
      </c>
      <c r="D1164">
        <f>Data[[#This Row],[run]]+100*Data[[#This Row],[k]]</f>
        <v>1004</v>
      </c>
      <c r="E1164" t="s">
        <v>13</v>
      </c>
      <c r="F1164" t="s">
        <v>33</v>
      </c>
      <c r="G1164" t="s">
        <v>13</v>
      </c>
      <c r="H1164" t="s">
        <v>33</v>
      </c>
      <c r="I1164" t="str">
        <f>IF(Data[[#This Row],[gen_c]]="","o",IF(Data[[#This Row],[gen_e]]=Data[[#This Row],[gen_c]],"+",IF(ISNUMBER(SEARCH(Data[[#This Row],[gen_e]],Data[[#This Row],[gen_c]])),"/","-")))</f>
        <v>+</v>
      </c>
      <c r="J1164" t="str">
        <f>IF(Data[[#This Row],[sp_c]]="","o",IF(Data[[#This Row],[sp_e]]=Data[[#This Row],[sp_c]],"+",IF(ISNUMBER(SEARCH(Data[[#This Row],[sp_e]],Data[[#This Row],[sp_c]])),"/","-")))</f>
        <v>+</v>
      </c>
      <c r="K11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5" spans="1:11" x14ac:dyDescent="0.25">
      <c r="A1165" s="1">
        <v>674</v>
      </c>
      <c r="B1165">
        <v>5</v>
      </c>
      <c r="C1165">
        <v>10</v>
      </c>
      <c r="D1165">
        <f>Data[[#This Row],[run]]+100*Data[[#This Row],[k]]</f>
        <v>1005</v>
      </c>
      <c r="E1165" t="s">
        <v>13</v>
      </c>
      <c r="F1165" t="s">
        <v>33</v>
      </c>
      <c r="G1165" t="s">
        <v>13</v>
      </c>
      <c r="H1165" t="s">
        <v>33</v>
      </c>
      <c r="I1165" t="str">
        <f>IF(Data[[#This Row],[gen_c]]="","o",IF(Data[[#This Row],[gen_e]]=Data[[#This Row],[gen_c]],"+",IF(ISNUMBER(SEARCH(Data[[#This Row],[gen_e]],Data[[#This Row],[gen_c]])),"/","-")))</f>
        <v>+</v>
      </c>
      <c r="J1165" t="str">
        <f>IF(Data[[#This Row],[sp_c]]="","o",IF(Data[[#This Row],[sp_e]]=Data[[#This Row],[sp_c]],"+",IF(ISNUMBER(SEARCH(Data[[#This Row],[sp_e]],Data[[#This Row],[sp_c]])),"/","-")))</f>
        <v>+</v>
      </c>
      <c r="K11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6" spans="1:11" x14ac:dyDescent="0.25">
      <c r="A1166">
        <v>676</v>
      </c>
      <c r="B1166">
        <v>6</v>
      </c>
      <c r="C1166">
        <v>10</v>
      </c>
      <c r="D1166">
        <f>Data[[#This Row],[run]]+100*Data[[#This Row],[k]]</f>
        <v>1006</v>
      </c>
      <c r="E1166" t="s">
        <v>13</v>
      </c>
      <c r="F1166" t="s">
        <v>33</v>
      </c>
      <c r="G1166" t="s">
        <v>13</v>
      </c>
      <c r="H1166" t="s">
        <v>33</v>
      </c>
      <c r="I1166" t="str">
        <f>IF(Data[[#This Row],[gen_c]]="","o",IF(Data[[#This Row],[gen_e]]=Data[[#This Row],[gen_c]],"+",IF(ISNUMBER(SEARCH(Data[[#This Row],[gen_e]],Data[[#This Row],[gen_c]])),"/","-")))</f>
        <v>+</v>
      </c>
      <c r="J1166" t="str">
        <f>IF(Data[[#This Row],[sp_c]]="","o",IF(Data[[#This Row],[sp_e]]=Data[[#This Row],[sp_c]],"+",IF(ISNUMBER(SEARCH(Data[[#This Row],[sp_e]],Data[[#This Row],[sp_c]])),"/","-")))</f>
        <v>+</v>
      </c>
      <c r="K11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7" spans="1:11" x14ac:dyDescent="0.25">
      <c r="A1167">
        <v>677</v>
      </c>
      <c r="B1167">
        <v>7</v>
      </c>
      <c r="C1167">
        <v>10</v>
      </c>
      <c r="D1167">
        <f>Data[[#This Row],[run]]+100*Data[[#This Row],[k]]</f>
        <v>1007</v>
      </c>
      <c r="E1167" t="s">
        <v>13</v>
      </c>
      <c r="F1167" t="s">
        <v>33</v>
      </c>
      <c r="G1167" t="s">
        <v>13</v>
      </c>
      <c r="H1167" t="s">
        <v>33</v>
      </c>
      <c r="I1167" t="str">
        <f>IF(Data[[#This Row],[gen_c]]="","o",IF(Data[[#This Row],[gen_e]]=Data[[#This Row],[gen_c]],"+",IF(ISNUMBER(SEARCH(Data[[#This Row],[gen_e]],Data[[#This Row],[gen_c]])),"/","-")))</f>
        <v>+</v>
      </c>
      <c r="J1167" t="str">
        <f>IF(Data[[#This Row],[sp_c]]="","o",IF(Data[[#This Row],[sp_e]]=Data[[#This Row],[sp_c]],"+",IF(ISNUMBER(SEARCH(Data[[#This Row],[sp_e]],Data[[#This Row],[sp_c]])),"/","-")))</f>
        <v>+</v>
      </c>
      <c r="K11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8" spans="1:11" x14ac:dyDescent="0.25">
      <c r="A1168">
        <v>679</v>
      </c>
      <c r="B1168">
        <v>8</v>
      </c>
      <c r="C1168">
        <v>10</v>
      </c>
      <c r="D1168">
        <f>Data[[#This Row],[run]]+100*Data[[#This Row],[k]]</f>
        <v>1008</v>
      </c>
      <c r="E1168" t="s">
        <v>13</v>
      </c>
      <c r="F1168" t="s">
        <v>33</v>
      </c>
      <c r="G1168" t="s">
        <v>13</v>
      </c>
      <c r="H1168" t="s">
        <v>33</v>
      </c>
      <c r="I1168" t="str">
        <f>IF(Data[[#This Row],[gen_c]]="","o",IF(Data[[#This Row],[gen_e]]=Data[[#This Row],[gen_c]],"+",IF(ISNUMBER(SEARCH(Data[[#This Row],[gen_e]],Data[[#This Row],[gen_c]])),"/","-")))</f>
        <v>+</v>
      </c>
      <c r="J1168" t="str">
        <f>IF(Data[[#This Row],[sp_c]]="","o",IF(Data[[#This Row],[sp_e]]=Data[[#This Row],[sp_c]],"+",IF(ISNUMBER(SEARCH(Data[[#This Row],[sp_e]],Data[[#This Row],[sp_c]])),"/","-")))</f>
        <v>+</v>
      </c>
      <c r="K11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69" spans="1:11" x14ac:dyDescent="0.25">
      <c r="A1169">
        <v>680</v>
      </c>
      <c r="B1169">
        <v>8</v>
      </c>
      <c r="C1169">
        <v>10</v>
      </c>
      <c r="D1169">
        <f>Data[[#This Row],[run]]+100*Data[[#This Row],[k]]</f>
        <v>1008</v>
      </c>
      <c r="E1169" t="s">
        <v>13</v>
      </c>
      <c r="F1169" t="s">
        <v>33</v>
      </c>
      <c r="G1169" t="s">
        <v>13</v>
      </c>
      <c r="H1169" t="s">
        <v>33</v>
      </c>
      <c r="I1169" t="str">
        <f>IF(Data[[#This Row],[gen_c]]="","o",IF(Data[[#This Row],[gen_e]]=Data[[#This Row],[gen_c]],"+",IF(ISNUMBER(SEARCH(Data[[#This Row],[gen_e]],Data[[#This Row],[gen_c]])),"/","-")))</f>
        <v>+</v>
      </c>
      <c r="J1169" t="str">
        <f>IF(Data[[#This Row],[sp_c]]="","o",IF(Data[[#This Row],[sp_e]]=Data[[#This Row],[sp_c]],"+",IF(ISNUMBER(SEARCH(Data[[#This Row],[sp_e]],Data[[#This Row],[sp_c]])),"/","-")))</f>
        <v>+</v>
      </c>
      <c r="K11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70" spans="1:11" x14ac:dyDescent="0.25">
      <c r="A1170">
        <v>681</v>
      </c>
      <c r="B1170">
        <v>9</v>
      </c>
      <c r="C1170">
        <v>10</v>
      </c>
      <c r="D1170">
        <f>Data[[#This Row],[run]]+100*Data[[#This Row],[k]]</f>
        <v>1009</v>
      </c>
      <c r="E1170" t="s">
        <v>13</v>
      </c>
      <c r="F1170" t="s">
        <v>33</v>
      </c>
      <c r="G1170" t="s">
        <v>13</v>
      </c>
      <c r="H1170" t="s">
        <v>33</v>
      </c>
      <c r="I1170" t="str">
        <f>IF(Data[[#This Row],[gen_c]]="","o",IF(Data[[#This Row],[gen_e]]=Data[[#This Row],[gen_c]],"+",IF(ISNUMBER(SEARCH(Data[[#This Row],[gen_e]],Data[[#This Row],[gen_c]])),"/","-")))</f>
        <v>+</v>
      </c>
      <c r="J1170" t="str">
        <f>IF(Data[[#This Row],[sp_c]]="","o",IF(Data[[#This Row],[sp_e]]=Data[[#This Row],[sp_c]],"+",IF(ISNUMBER(SEARCH(Data[[#This Row],[sp_e]],Data[[#This Row],[sp_c]])),"/","-")))</f>
        <v>+</v>
      </c>
      <c r="K11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71" spans="1:11" x14ac:dyDescent="0.25">
      <c r="A1171">
        <v>666</v>
      </c>
      <c r="B1171">
        <v>2</v>
      </c>
      <c r="C1171">
        <v>10</v>
      </c>
      <c r="D1171">
        <f>Data[[#This Row],[run]]+100*Data[[#This Row],[k]]</f>
        <v>1002</v>
      </c>
      <c r="E1171" t="s">
        <v>13</v>
      </c>
      <c r="F1171" t="s">
        <v>33</v>
      </c>
      <c r="G1171" t="s">
        <v>13</v>
      </c>
      <c r="I1171" t="str">
        <f>IF(Data[[#This Row],[gen_c]]="","o",IF(Data[[#This Row],[gen_e]]=Data[[#This Row],[gen_c]],"+",IF(ISNUMBER(SEARCH(Data[[#This Row],[gen_e]],Data[[#This Row],[gen_c]])),"/","-")))</f>
        <v>+</v>
      </c>
      <c r="J1171" t="str">
        <f>IF(Data[[#This Row],[sp_c]]="","o",IF(Data[[#This Row],[sp_e]]=Data[[#This Row],[sp_c]],"+",IF(ISNUMBER(SEARCH(Data[[#This Row],[sp_e]],Data[[#This Row],[sp_c]])),"/","-")))</f>
        <v>o</v>
      </c>
      <c r="K11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72" spans="1:11" x14ac:dyDescent="0.25">
      <c r="A1172">
        <v>675</v>
      </c>
      <c r="B1172">
        <v>6</v>
      </c>
      <c r="C1172">
        <v>10</v>
      </c>
      <c r="D1172">
        <f>Data[[#This Row],[run]]+100*Data[[#This Row],[k]]</f>
        <v>1006</v>
      </c>
      <c r="E1172" t="s">
        <v>13</v>
      </c>
      <c r="F1172" t="s">
        <v>33</v>
      </c>
      <c r="G1172" t="s">
        <v>11</v>
      </c>
      <c r="I1172" t="str">
        <f>IF(Data[[#This Row],[gen_c]]="","o",IF(Data[[#This Row],[gen_e]]=Data[[#This Row],[gen_c]],"+",IF(ISNUMBER(SEARCH(Data[[#This Row],[gen_e]],Data[[#This Row],[gen_c]])),"/","-")))</f>
        <v>-</v>
      </c>
      <c r="J1172" t="str">
        <f>IF(Data[[#This Row],[sp_c]]="","o",IF(Data[[#This Row],[sp_e]]=Data[[#This Row],[sp_c]],"+",IF(ISNUMBER(SEARCH(Data[[#This Row],[sp_e]],Data[[#This Row],[sp_c]])),"/","-")))</f>
        <v>o</v>
      </c>
      <c r="K11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173" spans="1:11" x14ac:dyDescent="0.25">
      <c r="A1173">
        <v>678</v>
      </c>
      <c r="B1173">
        <v>7</v>
      </c>
      <c r="C1173">
        <v>10</v>
      </c>
      <c r="D1173">
        <f>Data[[#This Row],[run]]+100*Data[[#This Row],[k]]</f>
        <v>1007</v>
      </c>
      <c r="E1173" t="s">
        <v>13</v>
      </c>
      <c r="F1173" t="s">
        <v>33</v>
      </c>
      <c r="H1173" t="s">
        <v>33</v>
      </c>
      <c r="I1173" t="str">
        <f>IF(Data[[#This Row],[gen_c]]="","o",IF(Data[[#This Row],[gen_e]]=Data[[#This Row],[gen_c]],"+",IF(ISNUMBER(SEARCH(Data[[#This Row],[gen_e]],Data[[#This Row],[gen_c]])),"/","-")))</f>
        <v>o</v>
      </c>
      <c r="J1173" t="str">
        <f>IF(Data[[#This Row],[sp_c]]="","o",IF(Data[[#This Row],[sp_e]]=Data[[#This Row],[sp_c]],"+",IF(ISNUMBER(SEARCH(Data[[#This Row],[sp_e]],Data[[#This Row],[sp_c]])),"/","-")))</f>
        <v>+</v>
      </c>
      <c r="K11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174" spans="1:11" x14ac:dyDescent="0.25">
      <c r="A1174">
        <v>547</v>
      </c>
      <c r="B1174">
        <v>0</v>
      </c>
      <c r="C1174">
        <v>10</v>
      </c>
      <c r="D1174">
        <f>Data[[#This Row],[run]]+100*Data[[#This Row],[k]]</f>
        <v>1000</v>
      </c>
      <c r="E1174" t="s">
        <v>13</v>
      </c>
      <c r="F1174" t="s">
        <v>34</v>
      </c>
      <c r="G1174" t="s">
        <v>13</v>
      </c>
      <c r="H1174" t="s">
        <v>32</v>
      </c>
      <c r="I1174" t="str">
        <f>IF(Data[[#This Row],[gen_c]]="","o",IF(Data[[#This Row],[gen_e]]=Data[[#This Row],[gen_c]],"+",IF(ISNUMBER(SEARCH(Data[[#This Row],[gen_e]],Data[[#This Row],[gen_c]])),"/","-")))</f>
        <v>+</v>
      </c>
      <c r="J1174" t="str">
        <f>IF(Data[[#This Row],[sp_c]]="","o",IF(Data[[#This Row],[sp_e]]=Data[[#This Row],[sp_c]],"+",IF(ISNUMBER(SEARCH(Data[[#This Row],[sp_e]],Data[[#This Row],[sp_c]])),"/","-")))</f>
        <v>-</v>
      </c>
      <c r="K11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175" spans="1:11" x14ac:dyDescent="0.25">
      <c r="A1175" s="1">
        <v>563</v>
      </c>
      <c r="B1175">
        <v>5</v>
      </c>
      <c r="C1175">
        <v>10</v>
      </c>
      <c r="D1175">
        <f>Data[[#This Row],[run]]+100*Data[[#This Row],[k]]</f>
        <v>1005</v>
      </c>
      <c r="E1175" t="s">
        <v>13</v>
      </c>
      <c r="F1175" t="s">
        <v>34</v>
      </c>
      <c r="G1175" t="s">
        <v>13</v>
      </c>
      <c r="H1175" t="s">
        <v>32</v>
      </c>
      <c r="I1175" t="str">
        <f>IF(Data[[#This Row],[gen_c]]="","o",IF(Data[[#This Row],[gen_e]]=Data[[#This Row],[gen_c]],"+",IF(ISNUMBER(SEARCH(Data[[#This Row],[gen_e]],Data[[#This Row],[gen_c]])),"/","-")))</f>
        <v>+</v>
      </c>
      <c r="J1175" t="str">
        <f>IF(Data[[#This Row],[sp_c]]="","o",IF(Data[[#This Row],[sp_e]]=Data[[#This Row],[sp_c]],"+",IF(ISNUMBER(SEARCH(Data[[#This Row],[sp_e]],Data[[#This Row],[sp_c]])),"/","-")))</f>
        <v>-</v>
      </c>
      <c r="K11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176" spans="1:11" x14ac:dyDescent="0.25">
      <c r="A1176" s="1">
        <v>564</v>
      </c>
      <c r="B1176">
        <v>5</v>
      </c>
      <c r="C1176">
        <v>10</v>
      </c>
      <c r="D1176">
        <f>Data[[#This Row],[run]]+100*Data[[#This Row],[k]]</f>
        <v>1005</v>
      </c>
      <c r="E1176" t="s">
        <v>13</v>
      </c>
      <c r="F1176" t="s">
        <v>34</v>
      </c>
      <c r="G1176" t="s">
        <v>13</v>
      </c>
      <c r="H1176" t="s">
        <v>32</v>
      </c>
      <c r="I1176" t="str">
        <f>IF(Data[[#This Row],[gen_c]]="","o",IF(Data[[#This Row],[gen_e]]=Data[[#This Row],[gen_c]],"+",IF(ISNUMBER(SEARCH(Data[[#This Row],[gen_e]],Data[[#This Row],[gen_c]])),"/","-")))</f>
        <v>+</v>
      </c>
      <c r="J1176" t="str">
        <f>IF(Data[[#This Row],[sp_c]]="","o",IF(Data[[#This Row],[sp_e]]=Data[[#This Row],[sp_c]],"+",IF(ISNUMBER(SEARCH(Data[[#This Row],[sp_e]],Data[[#This Row],[sp_c]])),"/","-")))</f>
        <v>-</v>
      </c>
      <c r="K11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177" spans="1:11" x14ac:dyDescent="0.25">
      <c r="A1177">
        <v>568</v>
      </c>
      <c r="B1177">
        <v>7</v>
      </c>
      <c r="C1177">
        <v>10</v>
      </c>
      <c r="D1177">
        <f>Data[[#This Row],[run]]+100*Data[[#This Row],[k]]</f>
        <v>1007</v>
      </c>
      <c r="E1177" t="s">
        <v>13</v>
      </c>
      <c r="F1177" t="s">
        <v>34</v>
      </c>
      <c r="G1177" t="s">
        <v>13</v>
      </c>
      <c r="H1177" t="s">
        <v>32</v>
      </c>
      <c r="I1177" t="str">
        <f>IF(Data[[#This Row],[gen_c]]="","o",IF(Data[[#This Row],[gen_e]]=Data[[#This Row],[gen_c]],"+",IF(ISNUMBER(SEARCH(Data[[#This Row],[gen_e]],Data[[#This Row],[gen_c]])),"/","-")))</f>
        <v>+</v>
      </c>
      <c r="J1177" t="str">
        <f>IF(Data[[#This Row],[sp_c]]="","o",IF(Data[[#This Row],[sp_e]]=Data[[#This Row],[sp_c]],"+",IF(ISNUMBER(SEARCH(Data[[#This Row],[sp_e]],Data[[#This Row],[sp_c]])),"/","-")))</f>
        <v>-</v>
      </c>
      <c r="K11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178" spans="1:11" x14ac:dyDescent="0.25">
      <c r="A1178">
        <v>549</v>
      </c>
      <c r="B1178">
        <v>0</v>
      </c>
      <c r="C1178">
        <v>10</v>
      </c>
      <c r="D1178">
        <f>Data[[#This Row],[run]]+100*Data[[#This Row],[k]]</f>
        <v>1000</v>
      </c>
      <c r="E1178" t="s">
        <v>13</v>
      </c>
      <c r="F1178" t="s">
        <v>34</v>
      </c>
      <c r="G1178" t="s">
        <v>13</v>
      </c>
      <c r="H1178" t="s">
        <v>93</v>
      </c>
      <c r="I1178" t="str">
        <f>IF(Data[[#This Row],[gen_c]]="","o",IF(Data[[#This Row],[gen_e]]=Data[[#This Row],[gen_c]],"+",IF(ISNUMBER(SEARCH(Data[[#This Row],[gen_e]],Data[[#This Row],[gen_c]])),"/","-")))</f>
        <v>+</v>
      </c>
      <c r="J1178" t="str">
        <f>IF(Data[[#This Row],[sp_c]]="","o",IF(Data[[#This Row],[sp_e]]=Data[[#This Row],[sp_c]],"+",IF(ISNUMBER(SEARCH(Data[[#This Row],[sp_e]],Data[[#This Row],[sp_c]])),"/","-")))</f>
        <v>/</v>
      </c>
      <c r="K11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179" spans="1:11" x14ac:dyDescent="0.25">
      <c r="A1179">
        <v>548</v>
      </c>
      <c r="B1179">
        <v>0</v>
      </c>
      <c r="C1179">
        <v>10</v>
      </c>
      <c r="D1179">
        <f>Data[[#This Row],[run]]+100*Data[[#This Row],[k]]</f>
        <v>1000</v>
      </c>
      <c r="E1179" t="s">
        <v>13</v>
      </c>
      <c r="F1179" t="s">
        <v>34</v>
      </c>
      <c r="G1179" t="s">
        <v>13</v>
      </c>
      <c r="H1179" t="s">
        <v>34</v>
      </c>
      <c r="I1179" t="str">
        <f>IF(Data[[#This Row],[gen_c]]="","o",IF(Data[[#This Row],[gen_e]]=Data[[#This Row],[gen_c]],"+",IF(ISNUMBER(SEARCH(Data[[#This Row],[gen_e]],Data[[#This Row],[gen_c]])),"/","-")))</f>
        <v>+</v>
      </c>
      <c r="J1179" t="str">
        <f>IF(Data[[#This Row],[sp_c]]="","o",IF(Data[[#This Row],[sp_e]]=Data[[#This Row],[sp_c]],"+",IF(ISNUMBER(SEARCH(Data[[#This Row],[sp_e]],Data[[#This Row],[sp_c]])),"/","-")))</f>
        <v>+</v>
      </c>
      <c r="K11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80" spans="1:11" x14ac:dyDescent="0.25">
      <c r="A1180">
        <v>553</v>
      </c>
      <c r="B1180">
        <v>2</v>
      </c>
      <c r="C1180">
        <v>10</v>
      </c>
      <c r="D1180">
        <f>Data[[#This Row],[run]]+100*Data[[#This Row],[k]]</f>
        <v>1002</v>
      </c>
      <c r="E1180" t="s">
        <v>13</v>
      </c>
      <c r="F1180" t="s">
        <v>34</v>
      </c>
      <c r="G1180" t="s">
        <v>13</v>
      </c>
      <c r="H1180" t="s">
        <v>34</v>
      </c>
      <c r="I1180" t="str">
        <f>IF(Data[[#This Row],[gen_c]]="","o",IF(Data[[#This Row],[gen_e]]=Data[[#This Row],[gen_c]],"+",IF(ISNUMBER(SEARCH(Data[[#This Row],[gen_e]],Data[[#This Row],[gen_c]])),"/","-")))</f>
        <v>+</v>
      </c>
      <c r="J1180" t="str">
        <f>IF(Data[[#This Row],[sp_c]]="","o",IF(Data[[#This Row],[sp_e]]=Data[[#This Row],[sp_c]],"+",IF(ISNUMBER(SEARCH(Data[[#This Row],[sp_e]],Data[[#This Row],[sp_c]])),"/","-")))</f>
        <v>+</v>
      </c>
      <c r="K11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81" spans="1:11" x14ac:dyDescent="0.25">
      <c r="A1181">
        <v>554</v>
      </c>
      <c r="B1181">
        <v>2</v>
      </c>
      <c r="C1181">
        <v>10</v>
      </c>
      <c r="D1181">
        <f>Data[[#This Row],[run]]+100*Data[[#This Row],[k]]</f>
        <v>1002</v>
      </c>
      <c r="E1181" t="s">
        <v>13</v>
      </c>
      <c r="F1181" t="s">
        <v>34</v>
      </c>
      <c r="G1181" t="s">
        <v>13</v>
      </c>
      <c r="H1181" t="s">
        <v>34</v>
      </c>
      <c r="I1181" t="str">
        <f>IF(Data[[#This Row],[gen_c]]="","o",IF(Data[[#This Row],[gen_e]]=Data[[#This Row],[gen_c]],"+",IF(ISNUMBER(SEARCH(Data[[#This Row],[gen_e]],Data[[#This Row],[gen_c]])),"/","-")))</f>
        <v>+</v>
      </c>
      <c r="J1181" t="str">
        <f>IF(Data[[#This Row],[sp_c]]="","o",IF(Data[[#This Row],[sp_e]]=Data[[#This Row],[sp_c]],"+",IF(ISNUMBER(SEARCH(Data[[#This Row],[sp_e]],Data[[#This Row],[sp_c]])),"/","-")))</f>
        <v>+</v>
      </c>
      <c r="K11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82" spans="1:11" x14ac:dyDescent="0.25">
      <c r="A1182">
        <v>555</v>
      </c>
      <c r="B1182">
        <v>2</v>
      </c>
      <c r="C1182">
        <v>10</v>
      </c>
      <c r="D1182">
        <f>Data[[#This Row],[run]]+100*Data[[#This Row],[k]]</f>
        <v>1002</v>
      </c>
      <c r="E1182" t="s">
        <v>13</v>
      </c>
      <c r="F1182" t="s">
        <v>34</v>
      </c>
      <c r="G1182" t="s">
        <v>13</v>
      </c>
      <c r="H1182" t="s">
        <v>34</v>
      </c>
      <c r="I1182" t="str">
        <f>IF(Data[[#This Row],[gen_c]]="","o",IF(Data[[#This Row],[gen_e]]=Data[[#This Row],[gen_c]],"+",IF(ISNUMBER(SEARCH(Data[[#This Row],[gen_e]],Data[[#This Row],[gen_c]])),"/","-")))</f>
        <v>+</v>
      </c>
      <c r="J1182" t="str">
        <f>IF(Data[[#This Row],[sp_c]]="","o",IF(Data[[#This Row],[sp_e]]=Data[[#This Row],[sp_c]],"+",IF(ISNUMBER(SEARCH(Data[[#This Row],[sp_e]],Data[[#This Row],[sp_c]])),"/","-")))</f>
        <v>+</v>
      </c>
      <c r="K11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83" spans="1:11" x14ac:dyDescent="0.25">
      <c r="A1183">
        <v>567</v>
      </c>
      <c r="B1183">
        <v>6</v>
      </c>
      <c r="C1183">
        <v>10</v>
      </c>
      <c r="D1183">
        <f>Data[[#This Row],[run]]+100*Data[[#This Row],[k]]</f>
        <v>1006</v>
      </c>
      <c r="E1183" t="s">
        <v>13</v>
      </c>
      <c r="F1183" t="s">
        <v>34</v>
      </c>
      <c r="G1183" t="s">
        <v>13</v>
      </c>
      <c r="H1183" t="s">
        <v>34</v>
      </c>
      <c r="I1183" t="str">
        <f>IF(Data[[#This Row],[gen_c]]="","o",IF(Data[[#This Row],[gen_e]]=Data[[#This Row],[gen_c]],"+",IF(ISNUMBER(SEARCH(Data[[#This Row],[gen_e]],Data[[#This Row],[gen_c]])),"/","-")))</f>
        <v>+</v>
      </c>
      <c r="J1183" t="str">
        <f>IF(Data[[#This Row],[sp_c]]="","o",IF(Data[[#This Row],[sp_e]]=Data[[#This Row],[sp_c]],"+",IF(ISNUMBER(SEARCH(Data[[#This Row],[sp_e]],Data[[#This Row],[sp_c]])),"/","-")))</f>
        <v>+</v>
      </c>
      <c r="K11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84" spans="1:11" x14ac:dyDescent="0.25">
      <c r="A1184">
        <v>570</v>
      </c>
      <c r="B1184">
        <v>8</v>
      </c>
      <c r="C1184">
        <v>10</v>
      </c>
      <c r="D1184">
        <f>Data[[#This Row],[run]]+100*Data[[#This Row],[k]]</f>
        <v>1008</v>
      </c>
      <c r="E1184" t="s">
        <v>13</v>
      </c>
      <c r="F1184" t="s">
        <v>34</v>
      </c>
      <c r="G1184" t="s">
        <v>13</v>
      </c>
      <c r="H1184" t="s">
        <v>34</v>
      </c>
      <c r="I1184" t="str">
        <f>IF(Data[[#This Row],[gen_c]]="","o",IF(Data[[#This Row],[gen_e]]=Data[[#This Row],[gen_c]],"+",IF(ISNUMBER(SEARCH(Data[[#This Row],[gen_e]],Data[[#This Row],[gen_c]])),"/","-")))</f>
        <v>+</v>
      </c>
      <c r="J1184" t="str">
        <f>IF(Data[[#This Row],[sp_c]]="","o",IF(Data[[#This Row],[sp_e]]=Data[[#This Row],[sp_c]],"+",IF(ISNUMBER(SEARCH(Data[[#This Row],[sp_e]],Data[[#This Row],[sp_c]])),"/","-")))</f>
        <v>+</v>
      </c>
      <c r="K11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85" spans="1:11" x14ac:dyDescent="0.25">
      <c r="A1185">
        <v>571</v>
      </c>
      <c r="B1185">
        <v>8</v>
      </c>
      <c r="C1185">
        <v>10</v>
      </c>
      <c r="D1185">
        <f>Data[[#This Row],[run]]+100*Data[[#This Row],[k]]</f>
        <v>1008</v>
      </c>
      <c r="E1185" t="s">
        <v>13</v>
      </c>
      <c r="F1185" t="s">
        <v>34</v>
      </c>
      <c r="G1185" t="s">
        <v>13</v>
      </c>
      <c r="H1185" t="s">
        <v>34</v>
      </c>
      <c r="I1185" t="str">
        <f>IF(Data[[#This Row],[gen_c]]="","o",IF(Data[[#This Row],[gen_e]]=Data[[#This Row],[gen_c]],"+",IF(ISNUMBER(SEARCH(Data[[#This Row],[gen_e]],Data[[#This Row],[gen_c]])),"/","-")))</f>
        <v>+</v>
      </c>
      <c r="J1185" t="str">
        <f>IF(Data[[#This Row],[sp_c]]="","o",IF(Data[[#This Row],[sp_e]]=Data[[#This Row],[sp_c]],"+",IF(ISNUMBER(SEARCH(Data[[#This Row],[sp_e]],Data[[#This Row],[sp_c]])),"/","-")))</f>
        <v>+</v>
      </c>
      <c r="K11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86" spans="1:11" x14ac:dyDescent="0.25">
      <c r="A1186">
        <v>572</v>
      </c>
      <c r="B1186">
        <v>9</v>
      </c>
      <c r="C1186">
        <v>10</v>
      </c>
      <c r="D1186">
        <f>Data[[#This Row],[run]]+100*Data[[#This Row],[k]]</f>
        <v>1009</v>
      </c>
      <c r="E1186" t="s">
        <v>13</v>
      </c>
      <c r="F1186" t="s">
        <v>34</v>
      </c>
      <c r="G1186" t="s">
        <v>13</v>
      </c>
      <c r="H1186" t="s">
        <v>34</v>
      </c>
      <c r="I1186" t="str">
        <f>IF(Data[[#This Row],[gen_c]]="","o",IF(Data[[#This Row],[gen_e]]=Data[[#This Row],[gen_c]],"+",IF(ISNUMBER(SEARCH(Data[[#This Row],[gen_e]],Data[[#This Row],[gen_c]])),"/","-")))</f>
        <v>+</v>
      </c>
      <c r="J1186" t="str">
        <f>IF(Data[[#This Row],[sp_c]]="","o",IF(Data[[#This Row],[sp_e]]=Data[[#This Row],[sp_c]],"+",IF(ISNUMBER(SEARCH(Data[[#This Row],[sp_e]],Data[[#This Row],[sp_c]])),"/","-")))</f>
        <v>+</v>
      </c>
      <c r="K11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87" spans="1:11" x14ac:dyDescent="0.25">
      <c r="A1187">
        <v>573</v>
      </c>
      <c r="B1187">
        <v>9</v>
      </c>
      <c r="C1187">
        <v>10</v>
      </c>
      <c r="D1187">
        <f>Data[[#This Row],[run]]+100*Data[[#This Row],[k]]</f>
        <v>1009</v>
      </c>
      <c r="E1187" t="s">
        <v>13</v>
      </c>
      <c r="F1187" t="s">
        <v>34</v>
      </c>
      <c r="G1187" t="s">
        <v>13</v>
      </c>
      <c r="H1187" t="s">
        <v>34</v>
      </c>
      <c r="I1187" t="str">
        <f>IF(Data[[#This Row],[gen_c]]="","o",IF(Data[[#This Row],[gen_e]]=Data[[#This Row],[gen_c]],"+",IF(ISNUMBER(SEARCH(Data[[#This Row],[gen_e]],Data[[#This Row],[gen_c]])),"/","-")))</f>
        <v>+</v>
      </c>
      <c r="J1187" t="str">
        <f>IF(Data[[#This Row],[sp_c]]="","o",IF(Data[[#This Row],[sp_e]]=Data[[#This Row],[sp_c]],"+",IF(ISNUMBER(SEARCH(Data[[#This Row],[sp_e]],Data[[#This Row],[sp_c]])),"/","-")))</f>
        <v>+</v>
      </c>
      <c r="K11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188" spans="1:11" x14ac:dyDescent="0.25">
      <c r="A1188">
        <v>550</v>
      </c>
      <c r="B1188">
        <v>1</v>
      </c>
      <c r="C1188">
        <v>10</v>
      </c>
      <c r="D1188">
        <f>Data[[#This Row],[run]]+100*Data[[#This Row],[k]]</f>
        <v>1001</v>
      </c>
      <c r="E1188" t="s">
        <v>13</v>
      </c>
      <c r="F1188" t="s">
        <v>34</v>
      </c>
      <c r="G1188" t="s">
        <v>13</v>
      </c>
      <c r="I1188" t="str">
        <f>IF(Data[[#This Row],[gen_c]]="","o",IF(Data[[#This Row],[gen_e]]=Data[[#This Row],[gen_c]],"+",IF(ISNUMBER(SEARCH(Data[[#This Row],[gen_e]],Data[[#This Row],[gen_c]])),"/","-")))</f>
        <v>+</v>
      </c>
      <c r="J1188" t="str">
        <f>IF(Data[[#This Row],[sp_c]]="","o",IF(Data[[#This Row],[sp_e]]=Data[[#This Row],[sp_c]],"+",IF(ISNUMBER(SEARCH(Data[[#This Row],[sp_e]],Data[[#This Row],[sp_c]])),"/","-")))</f>
        <v>o</v>
      </c>
      <c r="K11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89" spans="1:11" x14ac:dyDescent="0.25">
      <c r="A1189">
        <v>551</v>
      </c>
      <c r="B1189">
        <v>1</v>
      </c>
      <c r="C1189">
        <v>10</v>
      </c>
      <c r="D1189">
        <f>Data[[#This Row],[run]]+100*Data[[#This Row],[k]]</f>
        <v>1001</v>
      </c>
      <c r="E1189" t="s">
        <v>13</v>
      </c>
      <c r="F1189" t="s">
        <v>34</v>
      </c>
      <c r="G1189" t="s">
        <v>13</v>
      </c>
      <c r="I1189" t="str">
        <f>IF(Data[[#This Row],[gen_c]]="","o",IF(Data[[#This Row],[gen_e]]=Data[[#This Row],[gen_c]],"+",IF(ISNUMBER(SEARCH(Data[[#This Row],[gen_e]],Data[[#This Row],[gen_c]])),"/","-")))</f>
        <v>+</v>
      </c>
      <c r="J1189" t="str">
        <f>IF(Data[[#This Row],[sp_c]]="","o",IF(Data[[#This Row],[sp_e]]=Data[[#This Row],[sp_c]],"+",IF(ISNUMBER(SEARCH(Data[[#This Row],[sp_e]],Data[[#This Row],[sp_c]])),"/","-")))</f>
        <v>o</v>
      </c>
      <c r="K11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90" spans="1:11" x14ac:dyDescent="0.25">
      <c r="A1190">
        <v>552</v>
      </c>
      <c r="B1190">
        <v>1</v>
      </c>
      <c r="C1190">
        <v>10</v>
      </c>
      <c r="D1190">
        <f>Data[[#This Row],[run]]+100*Data[[#This Row],[k]]</f>
        <v>1001</v>
      </c>
      <c r="E1190" t="s">
        <v>13</v>
      </c>
      <c r="F1190" t="s">
        <v>34</v>
      </c>
      <c r="G1190" t="s">
        <v>13</v>
      </c>
      <c r="I1190" t="str">
        <f>IF(Data[[#This Row],[gen_c]]="","o",IF(Data[[#This Row],[gen_e]]=Data[[#This Row],[gen_c]],"+",IF(ISNUMBER(SEARCH(Data[[#This Row],[gen_e]],Data[[#This Row],[gen_c]])),"/","-")))</f>
        <v>+</v>
      </c>
      <c r="J1190" t="str">
        <f>IF(Data[[#This Row],[sp_c]]="","o",IF(Data[[#This Row],[sp_e]]=Data[[#This Row],[sp_c]],"+",IF(ISNUMBER(SEARCH(Data[[#This Row],[sp_e]],Data[[#This Row],[sp_c]])),"/","-")))</f>
        <v>o</v>
      </c>
      <c r="K11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91" spans="1:11" x14ac:dyDescent="0.25">
      <c r="A1191">
        <v>556</v>
      </c>
      <c r="B1191">
        <v>3</v>
      </c>
      <c r="C1191">
        <v>10</v>
      </c>
      <c r="D1191">
        <f>Data[[#This Row],[run]]+100*Data[[#This Row],[k]]</f>
        <v>1003</v>
      </c>
      <c r="E1191" t="s">
        <v>13</v>
      </c>
      <c r="F1191" t="s">
        <v>34</v>
      </c>
      <c r="G1191" t="s">
        <v>13</v>
      </c>
      <c r="I1191" t="str">
        <f>IF(Data[[#This Row],[gen_c]]="","o",IF(Data[[#This Row],[gen_e]]=Data[[#This Row],[gen_c]],"+",IF(ISNUMBER(SEARCH(Data[[#This Row],[gen_e]],Data[[#This Row],[gen_c]])),"/","-")))</f>
        <v>+</v>
      </c>
      <c r="J1191" t="str">
        <f>IF(Data[[#This Row],[sp_c]]="","o",IF(Data[[#This Row],[sp_e]]=Data[[#This Row],[sp_c]],"+",IF(ISNUMBER(SEARCH(Data[[#This Row],[sp_e]],Data[[#This Row],[sp_c]])),"/","-")))</f>
        <v>o</v>
      </c>
      <c r="K11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92" spans="1:11" x14ac:dyDescent="0.25">
      <c r="A1192">
        <v>558</v>
      </c>
      <c r="B1192">
        <v>3</v>
      </c>
      <c r="C1192">
        <v>10</v>
      </c>
      <c r="D1192">
        <f>Data[[#This Row],[run]]+100*Data[[#This Row],[k]]</f>
        <v>1003</v>
      </c>
      <c r="E1192" t="s">
        <v>13</v>
      </c>
      <c r="F1192" t="s">
        <v>34</v>
      </c>
      <c r="G1192" t="s">
        <v>13</v>
      </c>
      <c r="I1192" t="str">
        <f>IF(Data[[#This Row],[gen_c]]="","o",IF(Data[[#This Row],[gen_e]]=Data[[#This Row],[gen_c]],"+",IF(ISNUMBER(SEARCH(Data[[#This Row],[gen_e]],Data[[#This Row],[gen_c]])),"/","-")))</f>
        <v>+</v>
      </c>
      <c r="J1192" t="str">
        <f>IF(Data[[#This Row],[sp_c]]="","o",IF(Data[[#This Row],[sp_e]]=Data[[#This Row],[sp_c]],"+",IF(ISNUMBER(SEARCH(Data[[#This Row],[sp_e]],Data[[#This Row],[sp_c]])),"/","-")))</f>
        <v>o</v>
      </c>
      <c r="K11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93" spans="1:11" x14ac:dyDescent="0.25">
      <c r="A1193">
        <v>560</v>
      </c>
      <c r="B1193">
        <v>4</v>
      </c>
      <c r="C1193">
        <v>10</v>
      </c>
      <c r="D1193">
        <f>Data[[#This Row],[run]]+100*Data[[#This Row],[k]]</f>
        <v>1004</v>
      </c>
      <c r="E1193" t="s">
        <v>13</v>
      </c>
      <c r="F1193" t="s">
        <v>34</v>
      </c>
      <c r="G1193" t="s">
        <v>13</v>
      </c>
      <c r="I1193" t="str">
        <f>IF(Data[[#This Row],[gen_c]]="","o",IF(Data[[#This Row],[gen_e]]=Data[[#This Row],[gen_c]],"+",IF(ISNUMBER(SEARCH(Data[[#This Row],[gen_e]],Data[[#This Row],[gen_c]])),"/","-")))</f>
        <v>+</v>
      </c>
      <c r="J1193" t="str">
        <f>IF(Data[[#This Row],[sp_c]]="","o",IF(Data[[#This Row],[sp_e]]=Data[[#This Row],[sp_c]],"+",IF(ISNUMBER(SEARCH(Data[[#This Row],[sp_e]],Data[[#This Row],[sp_c]])),"/","-")))</f>
        <v>o</v>
      </c>
      <c r="K11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94" spans="1:11" x14ac:dyDescent="0.25">
      <c r="A1194">
        <v>561</v>
      </c>
      <c r="B1194">
        <v>4</v>
      </c>
      <c r="C1194">
        <v>10</v>
      </c>
      <c r="D1194">
        <f>Data[[#This Row],[run]]+100*Data[[#This Row],[k]]</f>
        <v>1004</v>
      </c>
      <c r="E1194" t="s">
        <v>13</v>
      </c>
      <c r="F1194" t="s">
        <v>34</v>
      </c>
      <c r="G1194" t="s">
        <v>13</v>
      </c>
      <c r="I1194" t="str">
        <f>IF(Data[[#This Row],[gen_c]]="","o",IF(Data[[#This Row],[gen_e]]=Data[[#This Row],[gen_c]],"+",IF(ISNUMBER(SEARCH(Data[[#This Row],[gen_e]],Data[[#This Row],[gen_c]])),"/","-")))</f>
        <v>+</v>
      </c>
      <c r="J1194" t="str">
        <f>IF(Data[[#This Row],[sp_c]]="","o",IF(Data[[#This Row],[sp_e]]=Data[[#This Row],[sp_c]],"+",IF(ISNUMBER(SEARCH(Data[[#This Row],[sp_e]],Data[[#This Row],[sp_c]])),"/","-")))</f>
        <v>o</v>
      </c>
      <c r="K11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95" spans="1:11" x14ac:dyDescent="0.25">
      <c r="A1195">
        <v>565</v>
      </c>
      <c r="B1195">
        <v>6</v>
      </c>
      <c r="C1195">
        <v>10</v>
      </c>
      <c r="D1195">
        <f>Data[[#This Row],[run]]+100*Data[[#This Row],[k]]</f>
        <v>1006</v>
      </c>
      <c r="E1195" t="s">
        <v>13</v>
      </c>
      <c r="F1195" t="s">
        <v>34</v>
      </c>
      <c r="G1195" t="s">
        <v>13</v>
      </c>
      <c r="I1195" t="str">
        <f>IF(Data[[#This Row],[gen_c]]="","o",IF(Data[[#This Row],[gen_e]]=Data[[#This Row],[gen_c]],"+",IF(ISNUMBER(SEARCH(Data[[#This Row],[gen_e]],Data[[#This Row],[gen_c]])),"/","-")))</f>
        <v>+</v>
      </c>
      <c r="J1195" t="str">
        <f>IF(Data[[#This Row],[sp_c]]="","o",IF(Data[[#This Row],[sp_e]]=Data[[#This Row],[sp_c]],"+",IF(ISNUMBER(SEARCH(Data[[#This Row],[sp_e]],Data[[#This Row],[sp_c]])),"/","-")))</f>
        <v>o</v>
      </c>
      <c r="K11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196" spans="1:11" x14ac:dyDescent="0.25">
      <c r="A1196">
        <v>569</v>
      </c>
      <c r="B1196">
        <v>7</v>
      </c>
      <c r="C1196">
        <v>10</v>
      </c>
      <c r="D1196">
        <f>Data[[#This Row],[run]]+100*Data[[#This Row],[k]]</f>
        <v>1007</v>
      </c>
      <c r="E1196" t="s">
        <v>13</v>
      </c>
      <c r="F1196" t="s">
        <v>34</v>
      </c>
      <c r="H1196" t="s">
        <v>32</v>
      </c>
      <c r="I1196" t="str">
        <f>IF(Data[[#This Row],[gen_c]]="","o",IF(Data[[#This Row],[gen_e]]=Data[[#This Row],[gen_c]],"+",IF(ISNUMBER(SEARCH(Data[[#This Row],[gen_e]],Data[[#This Row],[gen_c]])),"/","-")))</f>
        <v>o</v>
      </c>
      <c r="J1196" t="str">
        <f>IF(Data[[#This Row],[sp_c]]="","o",IF(Data[[#This Row],[sp_e]]=Data[[#This Row],[sp_c]],"+",IF(ISNUMBER(SEARCH(Data[[#This Row],[sp_e]],Data[[#This Row],[sp_c]])),"/","-")))</f>
        <v>-</v>
      </c>
      <c r="K11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197" spans="1:11" x14ac:dyDescent="0.25">
      <c r="A1197" s="1">
        <v>562</v>
      </c>
      <c r="B1197">
        <v>5</v>
      </c>
      <c r="C1197">
        <v>10</v>
      </c>
      <c r="D1197">
        <f>Data[[#This Row],[run]]+100*Data[[#This Row],[k]]</f>
        <v>1005</v>
      </c>
      <c r="E1197" t="s">
        <v>13</v>
      </c>
      <c r="F1197" t="s">
        <v>34</v>
      </c>
      <c r="H1197" t="s">
        <v>34</v>
      </c>
      <c r="I1197" t="str">
        <f>IF(Data[[#This Row],[gen_c]]="","o",IF(Data[[#This Row],[gen_e]]=Data[[#This Row],[gen_c]],"+",IF(ISNUMBER(SEARCH(Data[[#This Row],[gen_e]],Data[[#This Row],[gen_c]])),"/","-")))</f>
        <v>o</v>
      </c>
      <c r="J1197" t="str">
        <f>IF(Data[[#This Row],[sp_c]]="","o",IF(Data[[#This Row],[sp_e]]=Data[[#This Row],[sp_c]],"+",IF(ISNUMBER(SEARCH(Data[[#This Row],[sp_e]],Data[[#This Row],[sp_c]])),"/","-")))</f>
        <v>+</v>
      </c>
      <c r="K11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198" spans="1:11" x14ac:dyDescent="0.25">
      <c r="A1198">
        <v>557</v>
      </c>
      <c r="B1198">
        <v>3</v>
      </c>
      <c r="C1198">
        <v>10</v>
      </c>
      <c r="D1198">
        <f>Data[[#This Row],[run]]+100*Data[[#This Row],[k]]</f>
        <v>1003</v>
      </c>
      <c r="E1198" t="s">
        <v>13</v>
      </c>
      <c r="F1198" t="s">
        <v>34</v>
      </c>
      <c r="I1198" t="str">
        <f>IF(Data[[#This Row],[gen_c]]="","o",IF(Data[[#This Row],[gen_e]]=Data[[#This Row],[gen_c]],"+",IF(ISNUMBER(SEARCH(Data[[#This Row],[gen_e]],Data[[#This Row],[gen_c]])),"/","-")))</f>
        <v>o</v>
      </c>
      <c r="J1198" t="str">
        <f>IF(Data[[#This Row],[sp_c]]="","o",IF(Data[[#This Row],[sp_e]]=Data[[#This Row],[sp_c]],"+",IF(ISNUMBER(SEARCH(Data[[#This Row],[sp_e]],Data[[#This Row],[sp_c]])),"/","-")))</f>
        <v>o</v>
      </c>
      <c r="K11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199" spans="1:11" x14ac:dyDescent="0.25">
      <c r="A1199">
        <v>559</v>
      </c>
      <c r="B1199">
        <v>4</v>
      </c>
      <c r="C1199">
        <v>10</v>
      </c>
      <c r="D1199">
        <f>Data[[#This Row],[run]]+100*Data[[#This Row],[k]]</f>
        <v>1004</v>
      </c>
      <c r="E1199" t="s">
        <v>13</v>
      </c>
      <c r="F1199" t="s">
        <v>34</v>
      </c>
      <c r="I1199" t="str">
        <f>IF(Data[[#This Row],[gen_c]]="","o",IF(Data[[#This Row],[gen_e]]=Data[[#This Row],[gen_c]],"+",IF(ISNUMBER(SEARCH(Data[[#This Row],[gen_e]],Data[[#This Row],[gen_c]])),"/","-")))</f>
        <v>o</v>
      </c>
      <c r="J1199" t="str">
        <f>IF(Data[[#This Row],[sp_c]]="","o",IF(Data[[#This Row],[sp_e]]=Data[[#This Row],[sp_c]],"+",IF(ISNUMBER(SEARCH(Data[[#This Row],[sp_e]],Data[[#This Row],[sp_c]])),"/","-")))</f>
        <v>o</v>
      </c>
      <c r="K11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00" spans="1:11" x14ac:dyDescent="0.25">
      <c r="A1200">
        <v>566</v>
      </c>
      <c r="B1200">
        <v>6</v>
      </c>
      <c r="C1200">
        <v>10</v>
      </c>
      <c r="D1200">
        <f>Data[[#This Row],[run]]+100*Data[[#This Row],[k]]</f>
        <v>1006</v>
      </c>
      <c r="E1200" t="s">
        <v>13</v>
      </c>
      <c r="F1200" t="s">
        <v>34</v>
      </c>
      <c r="I1200" t="str">
        <f>IF(Data[[#This Row],[gen_c]]="","o",IF(Data[[#This Row],[gen_e]]=Data[[#This Row],[gen_c]],"+",IF(ISNUMBER(SEARCH(Data[[#This Row],[gen_e]],Data[[#This Row],[gen_c]])),"/","-")))</f>
        <v>o</v>
      </c>
      <c r="J1200" t="str">
        <f>IF(Data[[#This Row],[sp_c]]="","o",IF(Data[[#This Row],[sp_e]]=Data[[#This Row],[sp_c]],"+",IF(ISNUMBER(SEARCH(Data[[#This Row],[sp_e]],Data[[#This Row],[sp_c]])),"/","-")))</f>
        <v>o</v>
      </c>
      <c r="K12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01" spans="1:11" x14ac:dyDescent="0.25">
      <c r="A1201">
        <v>486</v>
      </c>
      <c r="B1201">
        <v>0</v>
      </c>
      <c r="C1201">
        <v>10</v>
      </c>
      <c r="D1201">
        <f>Data[[#This Row],[run]]+100*Data[[#This Row],[k]]</f>
        <v>1000</v>
      </c>
      <c r="E1201" t="s">
        <v>13</v>
      </c>
      <c r="F1201" t="s">
        <v>32</v>
      </c>
      <c r="G1201" t="s">
        <v>13</v>
      </c>
      <c r="H1201" t="s">
        <v>32</v>
      </c>
      <c r="I1201" t="str">
        <f>IF(Data[[#This Row],[gen_c]]="","o",IF(Data[[#This Row],[gen_e]]=Data[[#This Row],[gen_c]],"+",IF(ISNUMBER(SEARCH(Data[[#This Row],[gen_e]],Data[[#This Row],[gen_c]])),"/","-")))</f>
        <v>+</v>
      </c>
      <c r="J1201" t="str">
        <f>IF(Data[[#This Row],[sp_c]]="","o",IF(Data[[#This Row],[sp_e]]=Data[[#This Row],[sp_c]],"+",IF(ISNUMBER(SEARCH(Data[[#This Row],[sp_e]],Data[[#This Row],[sp_c]])),"/","-")))</f>
        <v>+</v>
      </c>
      <c r="K12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02" spans="1:11" x14ac:dyDescent="0.25">
      <c r="A1202">
        <v>487</v>
      </c>
      <c r="B1202">
        <v>0</v>
      </c>
      <c r="C1202">
        <v>10</v>
      </c>
      <c r="D1202">
        <f>Data[[#This Row],[run]]+100*Data[[#This Row],[k]]</f>
        <v>1000</v>
      </c>
      <c r="E1202" t="s">
        <v>13</v>
      </c>
      <c r="F1202" t="s">
        <v>32</v>
      </c>
      <c r="G1202" t="s">
        <v>13</v>
      </c>
      <c r="H1202" t="s">
        <v>32</v>
      </c>
      <c r="I1202" t="str">
        <f>IF(Data[[#This Row],[gen_c]]="","o",IF(Data[[#This Row],[gen_e]]=Data[[#This Row],[gen_c]],"+",IF(ISNUMBER(SEARCH(Data[[#This Row],[gen_e]],Data[[#This Row],[gen_c]])),"/","-")))</f>
        <v>+</v>
      </c>
      <c r="J1202" t="str">
        <f>IF(Data[[#This Row],[sp_c]]="","o",IF(Data[[#This Row],[sp_e]]=Data[[#This Row],[sp_c]],"+",IF(ISNUMBER(SEARCH(Data[[#This Row],[sp_e]],Data[[#This Row],[sp_c]])),"/","-")))</f>
        <v>+</v>
      </c>
      <c r="K12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03" spans="1:11" x14ac:dyDescent="0.25">
      <c r="A1203">
        <v>489</v>
      </c>
      <c r="B1203">
        <v>0</v>
      </c>
      <c r="C1203">
        <v>10</v>
      </c>
      <c r="D1203">
        <f>Data[[#This Row],[run]]+100*Data[[#This Row],[k]]</f>
        <v>1000</v>
      </c>
      <c r="E1203" t="s">
        <v>13</v>
      </c>
      <c r="F1203" t="s">
        <v>32</v>
      </c>
      <c r="G1203" t="s">
        <v>13</v>
      </c>
      <c r="H1203" t="s">
        <v>32</v>
      </c>
      <c r="I1203" t="str">
        <f>IF(Data[[#This Row],[gen_c]]="","o",IF(Data[[#This Row],[gen_e]]=Data[[#This Row],[gen_c]],"+",IF(ISNUMBER(SEARCH(Data[[#This Row],[gen_e]],Data[[#This Row],[gen_c]])),"/","-")))</f>
        <v>+</v>
      </c>
      <c r="J1203" t="str">
        <f>IF(Data[[#This Row],[sp_c]]="","o",IF(Data[[#This Row],[sp_e]]=Data[[#This Row],[sp_c]],"+",IF(ISNUMBER(SEARCH(Data[[#This Row],[sp_e]],Data[[#This Row],[sp_c]])),"/","-")))</f>
        <v>+</v>
      </c>
      <c r="K12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04" spans="1:11" x14ac:dyDescent="0.25">
      <c r="A1204">
        <v>491</v>
      </c>
      <c r="B1204">
        <v>1</v>
      </c>
      <c r="C1204">
        <v>10</v>
      </c>
      <c r="D1204">
        <f>Data[[#This Row],[run]]+100*Data[[#This Row],[k]]</f>
        <v>1001</v>
      </c>
      <c r="E1204" t="s">
        <v>13</v>
      </c>
      <c r="F1204" t="s">
        <v>32</v>
      </c>
      <c r="G1204" t="s">
        <v>13</v>
      </c>
      <c r="H1204" t="s">
        <v>32</v>
      </c>
      <c r="I1204" t="str">
        <f>IF(Data[[#This Row],[gen_c]]="","o",IF(Data[[#This Row],[gen_e]]=Data[[#This Row],[gen_c]],"+",IF(ISNUMBER(SEARCH(Data[[#This Row],[gen_e]],Data[[#This Row],[gen_c]])),"/","-")))</f>
        <v>+</v>
      </c>
      <c r="J1204" t="str">
        <f>IF(Data[[#This Row],[sp_c]]="","o",IF(Data[[#This Row],[sp_e]]=Data[[#This Row],[sp_c]],"+",IF(ISNUMBER(SEARCH(Data[[#This Row],[sp_e]],Data[[#This Row],[sp_c]])),"/","-")))</f>
        <v>+</v>
      </c>
      <c r="K12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05" spans="1:11" x14ac:dyDescent="0.25">
      <c r="A1205">
        <v>492</v>
      </c>
      <c r="B1205">
        <v>1</v>
      </c>
      <c r="C1205">
        <v>10</v>
      </c>
      <c r="D1205">
        <f>Data[[#This Row],[run]]+100*Data[[#This Row],[k]]</f>
        <v>1001</v>
      </c>
      <c r="E1205" t="s">
        <v>13</v>
      </c>
      <c r="F1205" t="s">
        <v>32</v>
      </c>
      <c r="G1205" t="s">
        <v>13</v>
      </c>
      <c r="H1205" t="s">
        <v>32</v>
      </c>
      <c r="I1205" t="str">
        <f>IF(Data[[#This Row],[gen_c]]="","o",IF(Data[[#This Row],[gen_e]]=Data[[#This Row],[gen_c]],"+",IF(ISNUMBER(SEARCH(Data[[#This Row],[gen_e]],Data[[#This Row],[gen_c]])),"/","-")))</f>
        <v>+</v>
      </c>
      <c r="J1205" t="str">
        <f>IF(Data[[#This Row],[sp_c]]="","o",IF(Data[[#This Row],[sp_e]]=Data[[#This Row],[sp_c]],"+",IF(ISNUMBER(SEARCH(Data[[#This Row],[sp_e]],Data[[#This Row],[sp_c]])),"/","-")))</f>
        <v>+</v>
      </c>
      <c r="K12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06" spans="1:11" x14ac:dyDescent="0.25">
      <c r="A1206">
        <v>494</v>
      </c>
      <c r="B1206">
        <v>1</v>
      </c>
      <c r="C1206">
        <v>10</v>
      </c>
      <c r="D1206">
        <f>Data[[#This Row],[run]]+100*Data[[#This Row],[k]]</f>
        <v>1001</v>
      </c>
      <c r="E1206" t="s">
        <v>13</v>
      </c>
      <c r="F1206" t="s">
        <v>32</v>
      </c>
      <c r="G1206" t="s">
        <v>13</v>
      </c>
      <c r="H1206" t="s">
        <v>32</v>
      </c>
      <c r="I1206" t="str">
        <f>IF(Data[[#This Row],[gen_c]]="","o",IF(Data[[#This Row],[gen_e]]=Data[[#This Row],[gen_c]],"+",IF(ISNUMBER(SEARCH(Data[[#This Row],[gen_e]],Data[[#This Row],[gen_c]])),"/","-")))</f>
        <v>+</v>
      </c>
      <c r="J1206" t="str">
        <f>IF(Data[[#This Row],[sp_c]]="","o",IF(Data[[#This Row],[sp_e]]=Data[[#This Row],[sp_c]],"+",IF(ISNUMBER(SEARCH(Data[[#This Row],[sp_e]],Data[[#This Row],[sp_c]])),"/","-")))</f>
        <v>+</v>
      </c>
      <c r="K12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07" spans="1:11" x14ac:dyDescent="0.25">
      <c r="A1207">
        <v>496</v>
      </c>
      <c r="B1207">
        <v>2</v>
      </c>
      <c r="C1207">
        <v>10</v>
      </c>
      <c r="D1207">
        <f>Data[[#This Row],[run]]+100*Data[[#This Row],[k]]</f>
        <v>1002</v>
      </c>
      <c r="E1207" t="s">
        <v>13</v>
      </c>
      <c r="F1207" t="s">
        <v>32</v>
      </c>
      <c r="G1207" t="s">
        <v>13</v>
      </c>
      <c r="H1207" t="s">
        <v>32</v>
      </c>
      <c r="I1207" t="str">
        <f>IF(Data[[#This Row],[gen_c]]="","o",IF(Data[[#This Row],[gen_e]]=Data[[#This Row],[gen_c]],"+",IF(ISNUMBER(SEARCH(Data[[#This Row],[gen_e]],Data[[#This Row],[gen_c]])),"/","-")))</f>
        <v>+</v>
      </c>
      <c r="J1207" t="str">
        <f>IF(Data[[#This Row],[sp_c]]="","o",IF(Data[[#This Row],[sp_e]]=Data[[#This Row],[sp_c]],"+",IF(ISNUMBER(SEARCH(Data[[#This Row],[sp_e]],Data[[#This Row],[sp_c]])),"/","-")))</f>
        <v>+</v>
      </c>
      <c r="K12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08" spans="1:11" x14ac:dyDescent="0.25">
      <c r="A1208">
        <v>501</v>
      </c>
      <c r="B1208">
        <v>3</v>
      </c>
      <c r="C1208">
        <v>10</v>
      </c>
      <c r="D1208">
        <f>Data[[#This Row],[run]]+100*Data[[#This Row],[k]]</f>
        <v>1003</v>
      </c>
      <c r="E1208" t="s">
        <v>13</v>
      </c>
      <c r="F1208" t="s">
        <v>32</v>
      </c>
      <c r="G1208" t="s">
        <v>13</v>
      </c>
      <c r="H1208" t="s">
        <v>32</v>
      </c>
      <c r="I1208" t="str">
        <f>IF(Data[[#This Row],[gen_c]]="","o",IF(Data[[#This Row],[gen_e]]=Data[[#This Row],[gen_c]],"+",IF(ISNUMBER(SEARCH(Data[[#This Row],[gen_e]],Data[[#This Row],[gen_c]])),"/","-")))</f>
        <v>+</v>
      </c>
      <c r="J1208" t="str">
        <f>IF(Data[[#This Row],[sp_c]]="","o",IF(Data[[#This Row],[sp_e]]=Data[[#This Row],[sp_c]],"+",IF(ISNUMBER(SEARCH(Data[[#This Row],[sp_e]],Data[[#This Row],[sp_c]])),"/","-")))</f>
        <v>+</v>
      </c>
      <c r="K12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09" spans="1:11" x14ac:dyDescent="0.25">
      <c r="A1209">
        <v>503</v>
      </c>
      <c r="B1209">
        <v>3</v>
      </c>
      <c r="C1209">
        <v>10</v>
      </c>
      <c r="D1209">
        <f>Data[[#This Row],[run]]+100*Data[[#This Row],[k]]</f>
        <v>1003</v>
      </c>
      <c r="E1209" t="s">
        <v>13</v>
      </c>
      <c r="F1209" t="s">
        <v>32</v>
      </c>
      <c r="G1209" t="s">
        <v>13</v>
      </c>
      <c r="H1209" t="s">
        <v>32</v>
      </c>
      <c r="I1209" t="str">
        <f>IF(Data[[#This Row],[gen_c]]="","o",IF(Data[[#This Row],[gen_e]]=Data[[#This Row],[gen_c]],"+",IF(ISNUMBER(SEARCH(Data[[#This Row],[gen_e]],Data[[#This Row],[gen_c]])),"/","-")))</f>
        <v>+</v>
      </c>
      <c r="J1209" t="str">
        <f>IF(Data[[#This Row],[sp_c]]="","o",IF(Data[[#This Row],[sp_e]]=Data[[#This Row],[sp_c]],"+",IF(ISNUMBER(SEARCH(Data[[#This Row],[sp_e]],Data[[#This Row],[sp_c]])),"/","-")))</f>
        <v>+</v>
      </c>
      <c r="K12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0" spans="1:11" x14ac:dyDescent="0.25">
      <c r="A1210">
        <v>504</v>
      </c>
      <c r="B1210">
        <v>3</v>
      </c>
      <c r="C1210">
        <v>10</v>
      </c>
      <c r="D1210">
        <f>Data[[#This Row],[run]]+100*Data[[#This Row],[k]]</f>
        <v>1003</v>
      </c>
      <c r="E1210" t="s">
        <v>13</v>
      </c>
      <c r="F1210" t="s">
        <v>32</v>
      </c>
      <c r="G1210" t="s">
        <v>13</v>
      </c>
      <c r="H1210" t="s">
        <v>32</v>
      </c>
      <c r="I1210" t="str">
        <f>IF(Data[[#This Row],[gen_c]]="","o",IF(Data[[#This Row],[gen_e]]=Data[[#This Row],[gen_c]],"+",IF(ISNUMBER(SEARCH(Data[[#This Row],[gen_e]],Data[[#This Row],[gen_c]])),"/","-")))</f>
        <v>+</v>
      </c>
      <c r="J1210" t="str">
        <f>IF(Data[[#This Row],[sp_c]]="","o",IF(Data[[#This Row],[sp_e]]=Data[[#This Row],[sp_c]],"+",IF(ISNUMBER(SEARCH(Data[[#This Row],[sp_e]],Data[[#This Row],[sp_c]])),"/","-")))</f>
        <v>+</v>
      </c>
      <c r="K12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1" spans="1:11" x14ac:dyDescent="0.25">
      <c r="A1211">
        <v>508</v>
      </c>
      <c r="B1211">
        <v>4</v>
      </c>
      <c r="C1211">
        <v>10</v>
      </c>
      <c r="D1211">
        <f>Data[[#This Row],[run]]+100*Data[[#This Row],[k]]</f>
        <v>1004</v>
      </c>
      <c r="E1211" t="s">
        <v>13</v>
      </c>
      <c r="F1211" t="s">
        <v>32</v>
      </c>
      <c r="G1211" t="s">
        <v>13</v>
      </c>
      <c r="H1211" t="s">
        <v>32</v>
      </c>
      <c r="I1211" t="str">
        <f>IF(Data[[#This Row],[gen_c]]="","o",IF(Data[[#This Row],[gen_e]]=Data[[#This Row],[gen_c]],"+",IF(ISNUMBER(SEARCH(Data[[#This Row],[gen_e]],Data[[#This Row],[gen_c]])),"/","-")))</f>
        <v>+</v>
      </c>
      <c r="J1211" t="str">
        <f>IF(Data[[#This Row],[sp_c]]="","o",IF(Data[[#This Row],[sp_e]]=Data[[#This Row],[sp_c]],"+",IF(ISNUMBER(SEARCH(Data[[#This Row],[sp_e]],Data[[#This Row],[sp_c]])),"/","-")))</f>
        <v>+</v>
      </c>
      <c r="K12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2" spans="1:11" x14ac:dyDescent="0.25">
      <c r="A1212">
        <v>510</v>
      </c>
      <c r="B1212">
        <v>4</v>
      </c>
      <c r="C1212">
        <v>10</v>
      </c>
      <c r="D1212">
        <f>Data[[#This Row],[run]]+100*Data[[#This Row],[k]]</f>
        <v>1004</v>
      </c>
      <c r="E1212" t="s">
        <v>13</v>
      </c>
      <c r="F1212" t="s">
        <v>32</v>
      </c>
      <c r="G1212" t="s">
        <v>13</v>
      </c>
      <c r="H1212" t="s">
        <v>32</v>
      </c>
      <c r="I1212" t="str">
        <f>IF(Data[[#This Row],[gen_c]]="","o",IF(Data[[#This Row],[gen_e]]=Data[[#This Row],[gen_c]],"+",IF(ISNUMBER(SEARCH(Data[[#This Row],[gen_e]],Data[[#This Row],[gen_c]])),"/","-")))</f>
        <v>+</v>
      </c>
      <c r="J1212" t="str">
        <f>IF(Data[[#This Row],[sp_c]]="","o",IF(Data[[#This Row],[sp_e]]=Data[[#This Row],[sp_c]],"+",IF(ISNUMBER(SEARCH(Data[[#This Row],[sp_e]],Data[[#This Row],[sp_c]])),"/","-")))</f>
        <v>+</v>
      </c>
      <c r="K12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3" spans="1:11" x14ac:dyDescent="0.25">
      <c r="A1213" s="1">
        <v>511</v>
      </c>
      <c r="B1213">
        <v>5</v>
      </c>
      <c r="C1213">
        <v>10</v>
      </c>
      <c r="D1213">
        <f>Data[[#This Row],[run]]+100*Data[[#This Row],[k]]</f>
        <v>1005</v>
      </c>
      <c r="E1213" t="s">
        <v>13</v>
      </c>
      <c r="F1213" t="s">
        <v>32</v>
      </c>
      <c r="G1213" t="s">
        <v>13</v>
      </c>
      <c r="H1213" t="s">
        <v>32</v>
      </c>
      <c r="I1213" t="str">
        <f>IF(Data[[#This Row],[gen_c]]="","o",IF(Data[[#This Row],[gen_e]]=Data[[#This Row],[gen_c]],"+",IF(ISNUMBER(SEARCH(Data[[#This Row],[gen_e]],Data[[#This Row],[gen_c]])),"/","-")))</f>
        <v>+</v>
      </c>
      <c r="J1213" t="str">
        <f>IF(Data[[#This Row],[sp_c]]="","o",IF(Data[[#This Row],[sp_e]]=Data[[#This Row],[sp_c]],"+",IF(ISNUMBER(SEARCH(Data[[#This Row],[sp_e]],Data[[#This Row],[sp_c]])),"/","-")))</f>
        <v>+</v>
      </c>
      <c r="K12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4" spans="1:11" x14ac:dyDescent="0.25">
      <c r="A1214" s="1">
        <v>513</v>
      </c>
      <c r="B1214">
        <v>5</v>
      </c>
      <c r="C1214">
        <v>10</v>
      </c>
      <c r="D1214">
        <f>Data[[#This Row],[run]]+100*Data[[#This Row],[k]]</f>
        <v>1005</v>
      </c>
      <c r="E1214" t="s">
        <v>13</v>
      </c>
      <c r="F1214" t="s">
        <v>32</v>
      </c>
      <c r="G1214" t="s">
        <v>13</v>
      </c>
      <c r="H1214" t="s">
        <v>32</v>
      </c>
      <c r="I1214" t="str">
        <f>IF(Data[[#This Row],[gen_c]]="","o",IF(Data[[#This Row],[gen_e]]=Data[[#This Row],[gen_c]],"+",IF(ISNUMBER(SEARCH(Data[[#This Row],[gen_e]],Data[[#This Row],[gen_c]])),"/","-")))</f>
        <v>+</v>
      </c>
      <c r="J1214" t="str">
        <f>IF(Data[[#This Row],[sp_c]]="","o",IF(Data[[#This Row],[sp_e]]=Data[[#This Row],[sp_c]],"+",IF(ISNUMBER(SEARCH(Data[[#This Row],[sp_e]],Data[[#This Row],[sp_c]])),"/","-")))</f>
        <v>+</v>
      </c>
      <c r="K12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5" spans="1:11" x14ac:dyDescent="0.25">
      <c r="A1215" s="1">
        <v>514</v>
      </c>
      <c r="B1215">
        <v>5</v>
      </c>
      <c r="C1215">
        <v>10</v>
      </c>
      <c r="D1215">
        <f>Data[[#This Row],[run]]+100*Data[[#This Row],[k]]</f>
        <v>1005</v>
      </c>
      <c r="E1215" t="s">
        <v>13</v>
      </c>
      <c r="F1215" t="s">
        <v>32</v>
      </c>
      <c r="G1215" t="s">
        <v>13</v>
      </c>
      <c r="H1215" t="s">
        <v>32</v>
      </c>
      <c r="I1215" t="str">
        <f>IF(Data[[#This Row],[gen_c]]="","o",IF(Data[[#This Row],[gen_e]]=Data[[#This Row],[gen_c]],"+",IF(ISNUMBER(SEARCH(Data[[#This Row],[gen_e]],Data[[#This Row],[gen_c]])),"/","-")))</f>
        <v>+</v>
      </c>
      <c r="J1215" t="str">
        <f>IF(Data[[#This Row],[sp_c]]="","o",IF(Data[[#This Row],[sp_e]]=Data[[#This Row],[sp_c]],"+",IF(ISNUMBER(SEARCH(Data[[#This Row],[sp_e]],Data[[#This Row],[sp_c]])),"/","-")))</f>
        <v>+</v>
      </c>
      <c r="K12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6" spans="1:11" x14ac:dyDescent="0.25">
      <c r="A1216" s="1">
        <v>515</v>
      </c>
      <c r="B1216">
        <v>5</v>
      </c>
      <c r="C1216">
        <v>10</v>
      </c>
      <c r="D1216">
        <f>Data[[#This Row],[run]]+100*Data[[#This Row],[k]]</f>
        <v>1005</v>
      </c>
      <c r="E1216" t="s">
        <v>13</v>
      </c>
      <c r="F1216" t="s">
        <v>32</v>
      </c>
      <c r="G1216" t="s">
        <v>13</v>
      </c>
      <c r="H1216" t="s">
        <v>32</v>
      </c>
      <c r="I1216" t="str">
        <f>IF(Data[[#This Row],[gen_c]]="","o",IF(Data[[#This Row],[gen_e]]=Data[[#This Row],[gen_c]],"+",IF(ISNUMBER(SEARCH(Data[[#This Row],[gen_e]],Data[[#This Row],[gen_c]])),"/","-")))</f>
        <v>+</v>
      </c>
      <c r="J1216" t="str">
        <f>IF(Data[[#This Row],[sp_c]]="","o",IF(Data[[#This Row],[sp_e]]=Data[[#This Row],[sp_c]],"+",IF(ISNUMBER(SEARCH(Data[[#This Row],[sp_e]],Data[[#This Row],[sp_c]])),"/","-")))</f>
        <v>+</v>
      </c>
      <c r="K12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7" spans="1:11" x14ac:dyDescent="0.25">
      <c r="A1217">
        <v>516</v>
      </c>
      <c r="B1217">
        <v>6</v>
      </c>
      <c r="C1217">
        <v>10</v>
      </c>
      <c r="D1217">
        <f>Data[[#This Row],[run]]+100*Data[[#This Row],[k]]</f>
        <v>1006</v>
      </c>
      <c r="E1217" t="s">
        <v>13</v>
      </c>
      <c r="F1217" t="s">
        <v>32</v>
      </c>
      <c r="G1217" t="s">
        <v>13</v>
      </c>
      <c r="H1217" t="s">
        <v>32</v>
      </c>
      <c r="I1217" t="str">
        <f>IF(Data[[#This Row],[gen_c]]="","o",IF(Data[[#This Row],[gen_e]]=Data[[#This Row],[gen_c]],"+",IF(ISNUMBER(SEARCH(Data[[#This Row],[gen_e]],Data[[#This Row],[gen_c]])),"/","-")))</f>
        <v>+</v>
      </c>
      <c r="J1217" t="str">
        <f>IF(Data[[#This Row],[sp_c]]="","o",IF(Data[[#This Row],[sp_e]]=Data[[#This Row],[sp_c]],"+",IF(ISNUMBER(SEARCH(Data[[#This Row],[sp_e]],Data[[#This Row],[sp_c]])),"/","-")))</f>
        <v>+</v>
      </c>
      <c r="K12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8" spans="1:11" x14ac:dyDescent="0.25">
      <c r="A1218">
        <v>520</v>
      </c>
      <c r="B1218">
        <v>6</v>
      </c>
      <c r="C1218">
        <v>10</v>
      </c>
      <c r="D1218">
        <f>Data[[#This Row],[run]]+100*Data[[#This Row],[k]]</f>
        <v>1006</v>
      </c>
      <c r="E1218" t="s">
        <v>13</v>
      </c>
      <c r="F1218" t="s">
        <v>32</v>
      </c>
      <c r="G1218" t="s">
        <v>13</v>
      </c>
      <c r="H1218" t="s">
        <v>32</v>
      </c>
      <c r="I1218" t="str">
        <f>IF(Data[[#This Row],[gen_c]]="","o",IF(Data[[#This Row],[gen_e]]=Data[[#This Row],[gen_c]],"+",IF(ISNUMBER(SEARCH(Data[[#This Row],[gen_e]],Data[[#This Row],[gen_c]])),"/","-")))</f>
        <v>+</v>
      </c>
      <c r="J1218" t="str">
        <f>IF(Data[[#This Row],[sp_c]]="","o",IF(Data[[#This Row],[sp_e]]=Data[[#This Row],[sp_c]],"+",IF(ISNUMBER(SEARCH(Data[[#This Row],[sp_e]],Data[[#This Row],[sp_c]])),"/","-")))</f>
        <v>+</v>
      </c>
      <c r="K12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19" spans="1:11" x14ac:dyDescent="0.25">
      <c r="A1219">
        <v>522</v>
      </c>
      <c r="B1219">
        <v>7</v>
      </c>
      <c r="C1219">
        <v>10</v>
      </c>
      <c r="D1219">
        <f>Data[[#This Row],[run]]+100*Data[[#This Row],[k]]</f>
        <v>1007</v>
      </c>
      <c r="E1219" t="s">
        <v>13</v>
      </c>
      <c r="F1219" t="s">
        <v>32</v>
      </c>
      <c r="G1219" t="s">
        <v>13</v>
      </c>
      <c r="H1219" t="s">
        <v>32</v>
      </c>
      <c r="I1219" t="str">
        <f>IF(Data[[#This Row],[gen_c]]="","o",IF(Data[[#This Row],[gen_e]]=Data[[#This Row],[gen_c]],"+",IF(ISNUMBER(SEARCH(Data[[#This Row],[gen_e]],Data[[#This Row],[gen_c]])),"/","-")))</f>
        <v>+</v>
      </c>
      <c r="J1219" t="str">
        <f>IF(Data[[#This Row],[sp_c]]="","o",IF(Data[[#This Row],[sp_e]]=Data[[#This Row],[sp_c]],"+",IF(ISNUMBER(SEARCH(Data[[#This Row],[sp_e]],Data[[#This Row],[sp_c]])),"/","-")))</f>
        <v>+</v>
      </c>
      <c r="K12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0" spans="1:11" x14ac:dyDescent="0.25">
      <c r="A1220">
        <v>523</v>
      </c>
      <c r="B1220">
        <v>7</v>
      </c>
      <c r="C1220">
        <v>10</v>
      </c>
      <c r="D1220">
        <f>Data[[#This Row],[run]]+100*Data[[#This Row],[k]]</f>
        <v>1007</v>
      </c>
      <c r="E1220" t="s">
        <v>13</v>
      </c>
      <c r="F1220" t="s">
        <v>32</v>
      </c>
      <c r="G1220" t="s">
        <v>13</v>
      </c>
      <c r="H1220" t="s">
        <v>32</v>
      </c>
      <c r="I1220" t="str">
        <f>IF(Data[[#This Row],[gen_c]]="","o",IF(Data[[#This Row],[gen_e]]=Data[[#This Row],[gen_c]],"+",IF(ISNUMBER(SEARCH(Data[[#This Row],[gen_e]],Data[[#This Row],[gen_c]])),"/","-")))</f>
        <v>+</v>
      </c>
      <c r="J1220" t="str">
        <f>IF(Data[[#This Row],[sp_c]]="","o",IF(Data[[#This Row],[sp_e]]=Data[[#This Row],[sp_c]],"+",IF(ISNUMBER(SEARCH(Data[[#This Row],[sp_e]],Data[[#This Row],[sp_c]])),"/","-")))</f>
        <v>+</v>
      </c>
      <c r="K12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1" spans="1:11" x14ac:dyDescent="0.25">
      <c r="A1221">
        <v>524</v>
      </c>
      <c r="B1221">
        <v>7</v>
      </c>
      <c r="C1221">
        <v>10</v>
      </c>
      <c r="D1221">
        <f>Data[[#This Row],[run]]+100*Data[[#This Row],[k]]</f>
        <v>1007</v>
      </c>
      <c r="E1221" t="s">
        <v>13</v>
      </c>
      <c r="F1221" t="s">
        <v>32</v>
      </c>
      <c r="G1221" t="s">
        <v>13</v>
      </c>
      <c r="H1221" t="s">
        <v>32</v>
      </c>
      <c r="I1221" t="str">
        <f>IF(Data[[#This Row],[gen_c]]="","o",IF(Data[[#This Row],[gen_e]]=Data[[#This Row],[gen_c]],"+",IF(ISNUMBER(SEARCH(Data[[#This Row],[gen_e]],Data[[#This Row],[gen_c]])),"/","-")))</f>
        <v>+</v>
      </c>
      <c r="J1221" t="str">
        <f>IF(Data[[#This Row],[sp_c]]="","o",IF(Data[[#This Row],[sp_e]]=Data[[#This Row],[sp_c]],"+",IF(ISNUMBER(SEARCH(Data[[#This Row],[sp_e]],Data[[#This Row],[sp_c]])),"/","-")))</f>
        <v>+</v>
      </c>
      <c r="K12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2" spans="1:11" x14ac:dyDescent="0.25">
      <c r="A1222">
        <v>521</v>
      </c>
      <c r="B1222">
        <v>7</v>
      </c>
      <c r="C1222">
        <v>10</v>
      </c>
      <c r="D1222">
        <f>Data[[#This Row],[run]]+100*Data[[#This Row],[k]]</f>
        <v>1007</v>
      </c>
      <c r="E1222" t="s">
        <v>13</v>
      </c>
      <c r="F1222" t="s">
        <v>32</v>
      </c>
      <c r="G1222" t="s">
        <v>13</v>
      </c>
      <c r="H1222" t="s">
        <v>32</v>
      </c>
      <c r="I1222" t="str">
        <f>IF(Data[[#This Row],[gen_c]]="","o",IF(Data[[#This Row],[gen_e]]=Data[[#This Row],[gen_c]],"+",IF(ISNUMBER(SEARCH(Data[[#This Row],[gen_e]],Data[[#This Row],[gen_c]])),"/","-")))</f>
        <v>+</v>
      </c>
      <c r="J1222" t="str">
        <f>IF(Data[[#This Row],[sp_c]]="","o",IF(Data[[#This Row],[sp_e]]=Data[[#This Row],[sp_c]],"+",IF(ISNUMBER(SEARCH(Data[[#This Row],[sp_e]],Data[[#This Row],[sp_c]])),"/","-")))</f>
        <v>+</v>
      </c>
      <c r="K12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3" spans="1:11" x14ac:dyDescent="0.25">
      <c r="A1223">
        <v>527</v>
      </c>
      <c r="B1223">
        <v>8</v>
      </c>
      <c r="C1223">
        <v>10</v>
      </c>
      <c r="D1223">
        <f>Data[[#This Row],[run]]+100*Data[[#This Row],[k]]</f>
        <v>1008</v>
      </c>
      <c r="E1223" t="s">
        <v>13</v>
      </c>
      <c r="F1223" t="s">
        <v>32</v>
      </c>
      <c r="G1223" t="s">
        <v>13</v>
      </c>
      <c r="H1223" t="s">
        <v>32</v>
      </c>
      <c r="I1223" t="str">
        <f>IF(Data[[#This Row],[gen_c]]="","o",IF(Data[[#This Row],[gen_e]]=Data[[#This Row],[gen_c]],"+",IF(ISNUMBER(SEARCH(Data[[#This Row],[gen_e]],Data[[#This Row],[gen_c]])),"/","-")))</f>
        <v>+</v>
      </c>
      <c r="J1223" t="str">
        <f>IF(Data[[#This Row],[sp_c]]="","o",IF(Data[[#This Row],[sp_e]]=Data[[#This Row],[sp_c]],"+",IF(ISNUMBER(SEARCH(Data[[#This Row],[sp_e]],Data[[#This Row],[sp_c]])),"/","-")))</f>
        <v>+</v>
      </c>
      <c r="K12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4" spans="1:11" x14ac:dyDescent="0.25">
      <c r="A1224">
        <v>528</v>
      </c>
      <c r="B1224">
        <v>8</v>
      </c>
      <c r="C1224">
        <v>10</v>
      </c>
      <c r="D1224">
        <f>Data[[#This Row],[run]]+100*Data[[#This Row],[k]]</f>
        <v>1008</v>
      </c>
      <c r="E1224" t="s">
        <v>13</v>
      </c>
      <c r="F1224" t="s">
        <v>32</v>
      </c>
      <c r="G1224" t="s">
        <v>13</v>
      </c>
      <c r="H1224" t="s">
        <v>32</v>
      </c>
      <c r="I1224" t="str">
        <f>IF(Data[[#This Row],[gen_c]]="","o",IF(Data[[#This Row],[gen_e]]=Data[[#This Row],[gen_c]],"+",IF(ISNUMBER(SEARCH(Data[[#This Row],[gen_e]],Data[[#This Row],[gen_c]])),"/","-")))</f>
        <v>+</v>
      </c>
      <c r="J1224" t="str">
        <f>IF(Data[[#This Row],[sp_c]]="","o",IF(Data[[#This Row],[sp_e]]=Data[[#This Row],[sp_c]],"+",IF(ISNUMBER(SEARCH(Data[[#This Row],[sp_e]],Data[[#This Row],[sp_c]])),"/","-")))</f>
        <v>+</v>
      </c>
      <c r="K12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5" spans="1:11" x14ac:dyDescent="0.25">
      <c r="A1225">
        <v>529</v>
      </c>
      <c r="B1225">
        <v>8</v>
      </c>
      <c r="C1225">
        <v>10</v>
      </c>
      <c r="D1225">
        <f>Data[[#This Row],[run]]+100*Data[[#This Row],[k]]</f>
        <v>1008</v>
      </c>
      <c r="E1225" t="s">
        <v>13</v>
      </c>
      <c r="F1225" t="s">
        <v>32</v>
      </c>
      <c r="G1225" t="s">
        <v>13</v>
      </c>
      <c r="H1225" t="s">
        <v>32</v>
      </c>
      <c r="I1225" t="str">
        <f>IF(Data[[#This Row],[gen_c]]="","o",IF(Data[[#This Row],[gen_e]]=Data[[#This Row],[gen_c]],"+",IF(ISNUMBER(SEARCH(Data[[#This Row],[gen_e]],Data[[#This Row],[gen_c]])),"/","-")))</f>
        <v>+</v>
      </c>
      <c r="J1225" t="str">
        <f>IF(Data[[#This Row],[sp_c]]="","o",IF(Data[[#This Row],[sp_e]]=Data[[#This Row],[sp_c]],"+",IF(ISNUMBER(SEARCH(Data[[#This Row],[sp_e]],Data[[#This Row],[sp_c]])),"/","-")))</f>
        <v>+</v>
      </c>
      <c r="K12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6" spans="1:11" x14ac:dyDescent="0.25">
      <c r="A1226">
        <v>530</v>
      </c>
      <c r="B1226">
        <v>8</v>
      </c>
      <c r="C1226">
        <v>10</v>
      </c>
      <c r="D1226">
        <f>Data[[#This Row],[run]]+100*Data[[#This Row],[k]]</f>
        <v>1008</v>
      </c>
      <c r="E1226" t="s">
        <v>13</v>
      </c>
      <c r="F1226" t="s">
        <v>32</v>
      </c>
      <c r="G1226" t="s">
        <v>13</v>
      </c>
      <c r="H1226" t="s">
        <v>32</v>
      </c>
      <c r="I1226" t="str">
        <f>IF(Data[[#This Row],[gen_c]]="","o",IF(Data[[#This Row],[gen_e]]=Data[[#This Row],[gen_c]],"+",IF(ISNUMBER(SEARCH(Data[[#This Row],[gen_e]],Data[[#This Row],[gen_c]])),"/","-")))</f>
        <v>+</v>
      </c>
      <c r="J1226" t="str">
        <f>IF(Data[[#This Row],[sp_c]]="","o",IF(Data[[#This Row],[sp_e]]=Data[[#This Row],[sp_c]],"+",IF(ISNUMBER(SEARCH(Data[[#This Row],[sp_e]],Data[[#This Row],[sp_c]])),"/","-")))</f>
        <v>+</v>
      </c>
      <c r="K12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7" spans="1:11" x14ac:dyDescent="0.25">
      <c r="A1227">
        <v>534</v>
      </c>
      <c r="B1227">
        <v>9</v>
      </c>
      <c r="C1227">
        <v>10</v>
      </c>
      <c r="D1227">
        <f>Data[[#This Row],[run]]+100*Data[[#This Row],[k]]</f>
        <v>1009</v>
      </c>
      <c r="E1227" t="s">
        <v>13</v>
      </c>
      <c r="F1227" t="s">
        <v>32</v>
      </c>
      <c r="G1227" t="s">
        <v>13</v>
      </c>
      <c r="H1227" t="s">
        <v>32</v>
      </c>
      <c r="I1227" t="str">
        <f>IF(Data[[#This Row],[gen_c]]="","o",IF(Data[[#This Row],[gen_e]]=Data[[#This Row],[gen_c]],"+",IF(ISNUMBER(SEARCH(Data[[#This Row],[gen_e]],Data[[#This Row],[gen_c]])),"/","-")))</f>
        <v>+</v>
      </c>
      <c r="J1227" t="str">
        <f>IF(Data[[#This Row],[sp_c]]="","o",IF(Data[[#This Row],[sp_e]]=Data[[#This Row],[sp_c]],"+",IF(ISNUMBER(SEARCH(Data[[#This Row],[sp_e]],Data[[#This Row],[sp_c]])),"/","-")))</f>
        <v>+</v>
      </c>
      <c r="K12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8" spans="1:11" x14ac:dyDescent="0.25">
      <c r="A1228">
        <v>532</v>
      </c>
      <c r="B1228">
        <v>9</v>
      </c>
      <c r="C1228">
        <v>10</v>
      </c>
      <c r="D1228">
        <f>Data[[#This Row],[run]]+100*Data[[#This Row],[k]]</f>
        <v>1009</v>
      </c>
      <c r="E1228" t="s">
        <v>13</v>
      </c>
      <c r="F1228" t="s">
        <v>32</v>
      </c>
      <c r="G1228" t="s">
        <v>13</v>
      </c>
      <c r="H1228" t="s">
        <v>32</v>
      </c>
      <c r="I1228" t="str">
        <f>IF(Data[[#This Row],[gen_c]]="","o",IF(Data[[#This Row],[gen_e]]=Data[[#This Row],[gen_c]],"+",IF(ISNUMBER(SEARCH(Data[[#This Row],[gen_e]],Data[[#This Row],[gen_c]])),"/","-")))</f>
        <v>+</v>
      </c>
      <c r="J1228" t="str">
        <f>IF(Data[[#This Row],[sp_c]]="","o",IF(Data[[#This Row],[sp_e]]=Data[[#This Row],[sp_c]],"+",IF(ISNUMBER(SEARCH(Data[[#This Row],[sp_e]],Data[[#This Row],[sp_c]])),"/","-")))</f>
        <v>+</v>
      </c>
      <c r="K12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29" spans="1:11" x14ac:dyDescent="0.25">
      <c r="A1229">
        <v>533</v>
      </c>
      <c r="B1229">
        <v>9</v>
      </c>
      <c r="C1229">
        <v>10</v>
      </c>
      <c r="D1229">
        <f>Data[[#This Row],[run]]+100*Data[[#This Row],[k]]</f>
        <v>1009</v>
      </c>
      <c r="E1229" t="s">
        <v>13</v>
      </c>
      <c r="F1229" t="s">
        <v>32</v>
      </c>
      <c r="G1229" t="s">
        <v>13</v>
      </c>
      <c r="H1229" t="s">
        <v>32</v>
      </c>
      <c r="I1229" t="str">
        <f>IF(Data[[#This Row],[gen_c]]="","o",IF(Data[[#This Row],[gen_e]]=Data[[#This Row],[gen_c]],"+",IF(ISNUMBER(SEARCH(Data[[#This Row],[gen_e]],Data[[#This Row],[gen_c]])),"/","-")))</f>
        <v>+</v>
      </c>
      <c r="J1229" t="str">
        <f>IF(Data[[#This Row],[sp_c]]="","o",IF(Data[[#This Row],[sp_e]]=Data[[#This Row],[sp_c]],"+",IF(ISNUMBER(SEARCH(Data[[#This Row],[sp_e]],Data[[#This Row],[sp_c]])),"/","-")))</f>
        <v>+</v>
      </c>
      <c r="K12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30" spans="1:11" x14ac:dyDescent="0.25">
      <c r="A1230">
        <v>535</v>
      </c>
      <c r="B1230">
        <v>9</v>
      </c>
      <c r="C1230">
        <v>10</v>
      </c>
      <c r="D1230">
        <f>Data[[#This Row],[run]]+100*Data[[#This Row],[k]]</f>
        <v>1009</v>
      </c>
      <c r="E1230" t="s">
        <v>13</v>
      </c>
      <c r="F1230" t="s">
        <v>32</v>
      </c>
      <c r="G1230" t="s">
        <v>13</v>
      </c>
      <c r="H1230" t="s">
        <v>32</v>
      </c>
      <c r="I1230" t="str">
        <f>IF(Data[[#This Row],[gen_c]]="","o",IF(Data[[#This Row],[gen_e]]=Data[[#This Row],[gen_c]],"+",IF(ISNUMBER(SEARCH(Data[[#This Row],[gen_e]],Data[[#This Row],[gen_c]])),"/","-")))</f>
        <v>+</v>
      </c>
      <c r="J1230" t="str">
        <f>IF(Data[[#This Row],[sp_c]]="","o",IF(Data[[#This Row],[sp_e]]=Data[[#This Row],[sp_c]],"+",IF(ISNUMBER(SEARCH(Data[[#This Row],[sp_e]],Data[[#This Row],[sp_c]])),"/","-")))</f>
        <v>+</v>
      </c>
      <c r="K12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31" spans="1:11" x14ac:dyDescent="0.25">
      <c r="A1231">
        <v>488</v>
      </c>
      <c r="B1231">
        <v>0</v>
      </c>
      <c r="C1231">
        <v>10</v>
      </c>
      <c r="D1231">
        <f>Data[[#This Row],[run]]+100*Data[[#This Row],[k]]</f>
        <v>1000</v>
      </c>
      <c r="E1231" t="s">
        <v>13</v>
      </c>
      <c r="F1231" t="s">
        <v>32</v>
      </c>
      <c r="G1231" t="s">
        <v>13</v>
      </c>
      <c r="I1231" t="str">
        <f>IF(Data[[#This Row],[gen_c]]="","o",IF(Data[[#This Row],[gen_e]]=Data[[#This Row],[gen_c]],"+",IF(ISNUMBER(SEARCH(Data[[#This Row],[gen_e]],Data[[#This Row],[gen_c]])),"/","-")))</f>
        <v>+</v>
      </c>
      <c r="J1231" t="str">
        <f>IF(Data[[#This Row],[sp_c]]="","o",IF(Data[[#This Row],[sp_e]]=Data[[#This Row],[sp_c]],"+",IF(ISNUMBER(SEARCH(Data[[#This Row],[sp_e]],Data[[#This Row],[sp_c]])),"/","-")))</f>
        <v>o</v>
      </c>
      <c r="K12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32" spans="1:11" x14ac:dyDescent="0.25">
      <c r="A1232">
        <v>490</v>
      </c>
      <c r="B1232">
        <v>0</v>
      </c>
      <c r="C1232">
        <v>10</v>
      </c>
      <c r="D1232">
        <f>Data[[#This Row],[run]]+100*Data[[#This Row],[k]]</f>
        <v>1000</v>
      </c>
      <c r="E1232" t="s">
        <v>13</v>
      </c>
      <c r="F1232" t="s">
        <v>32</v>
      </c>
      <c r="G1232" t="s">
        <v>13</v>
      </c>
      <c r="I1232" t="str">
        <f>IF(Data[[#This Row],[gen_c]]="","o",IF(Data[[#This Row],[gen_e]]=Data[[#This Row],[gen_c]],"+",IF(ISNUMBER(SEARCH(Data[[#This Row],[gen_e]],Data[[#This Row],[gen_c]])),"/","-")))</f>
        <v>+</v>
      </c>
      <c r="J1232" t="str">
        <f>IF(Data[[#This Row],[sp_c]]="","o",IF(Data[[#This Row],[sp_e]]=Data[[#This Row],[sp_c]],"+",IF(ISNUMBER(SEARCH(Data[[#This Row],[sp_e]],Data[[#This Row],[sp_c]])),"/","-")))</f>
        <v>o</v>
      </c>
      <c r="K12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33" spans="1:11" x14ac:dyDescent="0.25">
      <c r="A1233">
        <v>495</v>
      </c>
      <c r="B1233">
        <v>1</v>
      </c>
      <c r="C1233">
        <v>10</v>
      </c>
      <c r="D1233">
        <f>Data[[#This Row],[run]]+100*Data[[#This Row],[k]]</f>
        <v>1001</v>
      </c>
      <c r="E1233" t="s">
        <v>13</v>
      </c>
      <c r="F1233" t="s">
        <v>32</v>
      </c>
      <c r="G1233" t="s">
        <v>13</v>
      </c>
      <c r="I1233" t="str">
        <f>IF(Data[[#This Row],[gen_c]]="","o",IF(Data[[#This Row],[gen_e]]=Data[[#This Row],[gen_c]],"+",IF(ISNUMBER(SEARCH(Data[[#This Row],[gen_e]],Data[[#This Row],[gen_c]])),"/","-")))</f>
        <v>+</v>
      </c>
      <c r="J1233" t="str">
        <f>IF(Data[[#This Row],[sp_c]]="","o",IF(Data[[#This Row],[sp_e]]=Data[[#This Row],[sp_c]],"+",IF(ISNUMBER(SEARCH(Data[[#This Row],[sp_e]],Data[[#This Row],[sp_c]])),"/","-")))</f>
        <v>o</v>
      </c>
      <c r="K12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34" spans="1:11" x14ac:dyDescent="0.25">
      <c r="A1234">
        <v>497</v>
      </c>
      <c r="B1234">
        <v>2</v>
      </c>
      <c r="C1234">
        <v>10</v>
      </c>
      <c r="D1234">
        <f>Data[[#This Row],[run]]+100*Data[[#This Row],[k]]</f>
        <v>1002</v>
      </c>
      <c r="E1234" t="s">
        <v>13</v>
      </c>
      <c r="F1234" t="s">
        <v>32</v>
      </c>
      <c r="G1234" t="s">
        <v>13</v>
      </c>
      <c r="I1234" t="str">
        <f>IF(Data[[#This Row],[gen_c]]="","o",IF(Data[[#This Row],[gen_e]]=Data[[#This Row],[gen_c]],"+",IF(ISNUMBER(SEARCH(Data[[#This Row],[gen_e]],Data[[#This Row],[gen_c]])),"/","-")))</f>
        <v>+</v>
      </c>
      <c r="J1234" t="str">
        <f>IF(Data[[#This Row],[sp_c]]="","o",IF(Data[[#This Row],[sp_e]]=Data[[#This Row],[sp_c]],"+",IF(ISNUMBER(SEARCH(Data[[#This Row],[sp_e]],Data[[#This Row],[sp_c]])),"/","-")))</f>
        <v>o</v>
      </c>
      <c r="K12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35" spans="1:11" x14ac:dyDescent="0.25">
      <c r="A1235">
        <v>498</v>
      </c>
      <c r="B1235">
        <v>2</v>
      </c>
      <c r="C1235">
        <v>10</v>
      </c>
      <c r="D1235">
        <f>Data[[#This Row],[run]]+100*Data[[#This Row],[k]]</f>
        <v>1002</v>
      </c>
      <c r="E1235" t="s">
        <v>13</v>
      </c>
      <c r="F1235" t="s">
        <v>32</v>
      </c>
      <c r="G1235" t="s">
        <v>13</v>
      </c>
      <c r="I1235" t="str">
        <f>IF(Data[[#This Row],[gen_c]]="","o",IF(Data[[#This Row],[gen_e]]=Data[[#This Row],[gen_c]],"+",IF(ISNUMBER(SEARCH(Data[[#This Row],[gen_e]],Data[[#This Row],[gen_c]])),"/","-")))</f>
        <v>+</v>
      </c>
      <c r="J1235" t="str">
        <f>IF(Data[[#This Row],[sp_c]]="","o",IF(Data[[#This Row],[sp_e]]=Data[[#This Row],[sp_c]],"+",IF(ISNUMBER(SEARCH(Data[[#This Row],[sp_e]],Data[[#This Row],[sp_c]])),"/","-")))</f>
        <v>o</v>
      </c>
      <c r="K12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36" spans="1:11" x14ac:dyDescent="0.25">
      <c r="A1236">
        <v>500</v>
      </c>
      <c r="B1236">
        <v>2</v>
      </c>
      <c r="C1236">
        <v>10</v>
      </c>
      <c r="D1236">
        <f>Data[[#This Row],[run]]+100*Data[[#This Row],[k]]</f>
        <v>1002</v>
      </c>
      <c r="E1236" t="s">
        <v>13</v>
      </c>
      <c r="F1236" t="s">
        <v>32</v>
      </c>
      <c r="G1236" t="s">
        <v>13</v>
      </c>
      <c r="I1236" t="str">
        <f>IF(Data[[#This Row],[gen_c]]="","o",IF(Data[[#This Row],[gen_e]]=Data[[#This Row],[gen_c]],"+",IF(ISNUMBER(SEARCH(Data[[#This Row],[gen_e]],Data[[#This Row],[gen_c]])),"/","-")))</f>
        <v>+</v>
      </c>
      <c r="J1236" t="str">
        <f>IF(Data[[#This Row],[sp_c]]="","o",IF(Data[[#This Row],[sp_e]]=Data[[#This Row],[sp_c]],"+",IF(ISNUMBER(SEARCH(Data[[#This Row],[sp_e]],Data[[#This Row],[sp_c]])),"/","-")))</f>
        <v>o</v>
      </c>
      <c r="K12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37" spans="1:11" x14ac:dyDescent="0.25">
      <c r="A1237">
        <v>505</v>
      </c>
      <c r="B1237">
        <v>3</v>
      </c>
      <c r="C1237">
        <v>10</v>
      </c>
      <c r="D1237">
        <f>Data[[#This Row],[run]]+100*Data[[#This Row],[k]]</f>
        <v>1003</v>
      </c>
      <c r="E1237" t="s">
        <v>13</v>
      </c>
      <c r="F1237" t="s">
        <v>32</v>
      </c>
      <c r="G1237" t="s">
        <v>13</v>
      </c>
      <c r="I1237" t="str">
        <f>IF(Data[[#This Row],[gen_c]]="","o",IF(Data[[#This Row],[gen_e]]=Data[[#This Row],[gen_c]],"+",IF(ISNUMBER(SEARCH(Data[[#This Row],[gen_e]],Data[[#This Row],[gen_c]])),"/","-")))</f>
        <v>+</v>
      </c>
      <c r="J1237" t="str">
        <f>IF(Data[[#This Row],[sp_c]]="","o",IF(Data[[#This Row],[sp_e]]=Data[[#This Row],[sp_c]],"+",IF(ISNUMBER(SEARCH(Data[[#This Row],[sp_e]],Data[[#This Row],[sp_c]])),"/","-")))</f>
        <v>o</v>
      </c>
      <c r="K12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38" spans="1:11" x14ac:dyDescent="0.25">
      <c r="A1238">
        <v>506</v>
      </c>
      <c r="B1238">
        <v>4</v>
      </c>
      <c r="C1238">
        <v>10</v>
      </c>
      <c r="D1238">
        <f>Data[[#This Row],[run]]+100*Data[[#This Row],[k]]</f>
        <v>1004</v>
      </c>
      <c r="E1238" t="s">
        <v>13</v>
      </c>
      <c r="F1238" t="s">
        <v>32</v>
      </c>
      <c r="G1238" t="s">
        <v>13</v>
      </c>
      <c r="I1238" t="str">
        <f>IF(Data[[#This Row],[gen_c]]="","o",IF(Data[[#This Row],[gen_e]]=Data[[#This Row],[gen_c]],"+",IF(ISNUMBER(SEARCH(Data[[#This Row],[gen_e]],Data[[#This Row],[gen_c]])),"/","-")))</f>
        <v>+</v>
      </c>
      <c r="J1238" t="str">
        <f>IF(Data[[#This Row],[sp_c]]="","o",IF(Data[[#This Row],[sp_e]]=Data[[#This Row],[sp_c]],"+",IF(ISNUMBER(SEARCH(Data[[#This Row],[sp_e]],Data[[#This Row],[sp_c]])),"/","-")))</f>
        <v>o</v>
      </c>
      <c r="K12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39" spans="1:11" x14ac:dyDescent="0.25">
      <c r="A1239">
        <v>507</v>
      </c>
      <c r="B1239">
        <v>4</v>
      </c>
      <c r="C1239">
        <v>10</v>
      </c>
      <c r="D1239">
        <f>Data[[#This Row],[run]]+100*Data[[#This Row],[k]]</f>
        <v>1004</v>
      </c>
      <c r="E1239" t="s">
        <v>13</v>
      </c>
      <c r="F1239" t="s">
        <v>32</v>
      </c>
      <c r="G1239" t="s">
        <v>13</v>
      </c>
      <c r="I1239" t="str">
        <f>IF(Data[[#This Row],[gen_c]]="","o",IF(Data[[#This Row],[gen_e]]=Data[[#This Row],[gen_c]],"+",IF(ISNUMBER(SEARCH(Data[[#This Row],[gen_e]],Data[[#This Row],[gen_c]])),"/","-")))</f>
        <v>+</v>
      </c>
      <c r="J1239" t="str">
        <f>IF(Data[[#This Row],[sp_c]]="","o",IF(Data[[#This Row],[sp_e]]=Data[[#This Row],[sp_c]],"+",IF(ISNUMBER(SEARCH(Data[[#This Row],[sp_e]],Data[[#This Row],[sp_c]])),"/","-")))</f>
        <v>o</v>
      </c>
      <c r="K12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40" spans="1:11" x14ac:dyDescent="0.25">
      <c r="A1240">
        <v>509</v>
      </c>
      <c r="B1240">
        <v>4</v>
      </c>
      <c r="C1240">
        <v>10</v>
      </c>
      <c r="D1240">
        <f>Data[[#This Row],[run]]+100*Data[[#This Row],[k]]</f>
        <v>1004</v>
      </c>
      <c r="E1240" t="s">
        <v>13</v>
      </c>
      <c r="F1240" t="s">
        <v>32</v>
      </c>
      <c r="G1240" t="s">
        <v>13</v>
      </c>
      <c r="I1240" t="str">
        <f>IF(Data[[#This Row],[gen_c]]="","o",IF(Data[[#This Row],[gen_e]]=Data[[#This Row],[gen_c]],"+",IF(ISNUMBER(SEARCH(Data[[#This Row],[gen_e]],Data[[#This Row],[gen_c]])),"/","-")))</f>
        <v>+</v>
      </c>
      <c r="J1240" t="str">
        <f>IF(Data[[#This Row],[sp_c]]="","o",IF(Data[[#This Row],[sp_e]]=Data[[#This Row],[sp_c]],"+",IF(ISNUMBER(SEARCH(Data[[#This Row],[sp_e]],Data[[#This Row],[sp_c]])),"/","-")))</f>
        <v>o</v>
      </c>
      <c r="K12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41" spans="1:11" x14ac:dyDescent="0.25">
      <c r="A1241" s="1">
        <v>512</v>
      </c>
      <c r="B1241">
        <v>5</v>
      </c>
      <c r="C1241">
        <v>10</v>
      </c>
      <c r="D1241">
        <f>Data[[#This Row],[run]]+100*Data[[#This Row],[k]]</f>
        <v>1005</v>
      </c>
      <c r="E1241" t="s">
        <v>13</v>
      </c>
      <c r="F1241" t="s">
        <v>32</v>
      </c>
      <c r="G1241" t="s">
        <v>13</v>
      </c>
      <c r="I1241" t="str">
        <f>IF(Data[[#This Row],[gen_c]]="","o",IF(Data[[#This Row],[gen_e]]=Data[[#This Row],[gen_c]],"+",IF(ISNUMBER(SEARCH(Data[[#This Row],[gen_e]],Data[[#This Row],[gen_c]])),"/","-")))</f>
        <v>+</v>
      </c>
      <c r="J1241" t="str">
        <f>IF(Data[[#This Row],[sp_c]]="","o",IF(Data[[#This Row],[sp_e]]=Data[[#This Row],[sp_c]],"+",IF(ISNUMBER(SEARCH(Data[[#This Row],[sp_e]],Data[[#This Row],[sp_c]])),"/","-")))</f>
        <v>o</v>
      </c>
      <c r="K12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42" spans="1:11" x14ac:dyDescent="0.25">
      <c r="A1242">
        <v>517</v>
      </c>
      <c r="B1242">
        <v>6</v>
      </c>
      <c r="C1242">
        <v>10</v>
      </c>
      <c r="D1242">
        <f>Data[[#This Row],[run]]+100*Data[[#This Row],[k]]</f>
        <v>1006</v>
      </c>
      <c r="E1242" t="s">
        <v>13</v>
      </c>
      <c r="F1242" t="s">
        <v>32</v>
      </c>
      <c r="G1242" t="s">
        <v>13</v>
      </c>
      <c r="I1242" t="str">
        <f>IF(Data[[#This Row],[gen_c]]="","o",IF(Data[[#This Row],[gen_e]]=Data[[#This Row],[gen_c]],"+",IF(ISNUMBER(SEARCH(Data[[#This Row],[gen_e]],Data[[#This Row],[gen_c]])),"/","-")))</f>
        <v>+</v>
      </c>
      <c r="J1242" t="str">
        <f>IF(Data[[#This Row],[sp_c]]="","o",IF(Data[[#This Row],[sp_e]]=Data[[#This Row],[sp_c]],"+",IF(ISNUMBER(SEARCH(Data[[#This Row],[sp_e]],Data[[#This Row],[sp_c]])),"/","-")))</f>
        <v>o</v>
      </c>
      <c r="K12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43" spans="1:11" x14ac:dyDescent="0.25">
      <c r="A1243">
        <v>519</v>
      </c>
      <c r="B1243">
        <v>6</v>
      </c>
      <c r="C1243">
        <v>10</v>
      </c>
      <c r="D1243">
        <f>Data[[#This Row],[run]]+100*Data[[#This Row],[k]]</f>
        <v>1006</v>
      </c>
      <c r="E1243" t="s">
        <v>13</v>
      </c>
      <c r="F1243" t="s">
        <v>32</v>
      </c>
      <c r="G1243" t="s">
        <v>13</v>
      </c>
      <c r="I1243" t="str">
        <f>IF(Data[[#This Row],[gen_c]]="","o",IF(Data[[#This Row],[gen_e]]=Data[[#This Row],[gen_c]],"+",IF(ISNUMBER(SEARCH(Data[[#This Row],[gen_e]],Data[[#This Row],[gen_c]])),"/","-")))</f>
        <v>+</v>
      </c>
      <c r="J1243" t="str">
        <f>IF(Data[[#This Row],[sp_c]]="","o",IF(Data[[#This Row],[sp_e]]=Data[[#This Row],[sp_c]],"+",IF(ISNUMBER(SEARCH(Data[[#This Row],[sp_e]],Data[[#This Row],[sp_c]])),"/","-")))</f>
        <v>o</v>
      </c>
      <c r="K12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44" spans="1:11" x14ac:dyDescent="0.25">
      <c r="A1244">
        <v>526</v>
      </c>
      <c r="B1244">
        <v>8</v>
      </c>
      <c r="C1244">
        <v>10</v>
      </c>
      <c r="D1244">
        <f>Data[[#This Row],[run]]+100*Data[[#This Row],[k]]</f>
        <v>1008</v>
      </c>
      <c r="E1244" t="s">
        <v>13</v>
      </c>
      <c r="F1244" t="s">
        <v>32</v>
      </c>
      <c r="G1244" t="s">
        <v>13</v>
      </c>
      <c r="I1244" t="str">
        <f>IF(Data[[#This Row],[gen_c]]="","o",IF(Data[[#This Row],[gen_e]]=Data[[#This Row],[gen_c]],"+",IF(ISNUMBER(SEARCH(Data[[#This Row],[gen_e]],Data[[#This Row],[gen_c]])),"/","-")))</f>
        <v>+</v>
      </c>
      <c r="J1244" t="str">
        <f>IF(Data[[#This Row],[sp_c]]="","o",IF(Data[[#This Row],[sp_e]]=Data[[#This Row],[sp_c]],"+",IF(ISNUMBER(SEARCH(Data[[#This Row],[sp_e]],Data[[#This Row],[sp_c]])),"/","-")))</f>
        <v>o</v>
      </c>
      <c r="K12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245" spans="1:11" x14ac:dyDescent="0.25">
      <c r="A1245">
        <v>499</v>
      </c>
      <c r="B1245">
        <v>2</v>
      </c>
      <c r="C1245">
        <v>10</v>
      </c>
      <c r="D1245">
        <f>Data[[#This Row],[run]]+100*Data[[#This Row],[k]]</f>
        <v>1002</v>
      </c>
      <c r="E1245" t="s">
        <v>13</v>
      </c>
      <c r="F1245" t="s">
        <v>32</v>
      </c>
      <c r="H1245" t="s">
        <v>34</v>
      </c>
      <c r="I1245" t="str">
        <f>IF(Data[[#This Row],[gen_c]]="","o",IF(Data[[#This Row],[gen_e]]=Data[[#This Row],[gen_c]],"+",IF(ISNUMBER(SEARCH(Data[[#This Row],[gen_e]],Data[[#This Row],[gen_c]])),"/","-")))</f>
        <v>o</v>
      </c>
      <c r="J1245" t="str">
        <f>IF(Data[[#This Row],[sp_c]]="","o",IF(Data[[#This Row],[sp_e]]=Data[[#This Row],[sp_c]],"+",IF(ISNUMBER(SEARCH(Data[[#This Row],[sp_e]],Data[[#This Row],[sp_c]])),"/","-")))</f>
        <v>-</v>
      </c>
      <c r="K12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246" spans="1:11" x14ac:dyDescent="0.25">
      <c r="A1246">
        <v>493</v>
      </c>
      <c r="B1246">
        <v>1</v>
      </c>
      <c r="C1246">
        <v>10</v>
      </c>
      <c r="D1246">
        <f>Data[[#This Row],[run]]+100*Data[[#This Row],[k]]</f>
        <v>1001</v>
      </c>
      <c r="E1246" t="s">
        <v>13</v>
      </c>
      <c r="F1246" t="s">
        <v>32</v>
      </c>
      <c r="H1246" t="s">
        <v>32</v>
      </c>
      <c r="I1246" t="str">
        <f>IF(Data[[#This Row],[gen_c]]="","o",IF(Data[[#This Row],[gen_e]]=Data[[#This Row],[gen_c]],"+",IF(ISNUMBER(SEARCH(Data[[#This Row],[gen_e]],Data[[#This Row],[gen_c]])),"/","-")))</f>
        <v>o</v>
      </c>
      <c r="J1246" t="str">
        <f>IF(Data[[#This Row],[sp_c]]="","o",IF(Data[[#This Row],[sp_e]]=Data[[#This Row],[sp_c]],"+",IF(ISNUMBER(SEARCH(Data[[#This Row],[sp_e]],Data[[#This Row],[sp_c]])),"/","-")))</f>
        <v>+</v>
      </c>
      <c r="K12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47" spans="1:11" x14ac:dyDescent="0.25">
      <c r="A1247">
        <v>502</v>
      </c>
      <c r="B1247">
        <v>3</v>
      </c>
      <c r="C1247">
        <v>10</v>
      </c>
      <c r="D1247">
        <f>Data[[#This Row],[run]]+100*Data[[#This Row],[k]]</f>
        <v>1003</v>
      </c>
      <c r="E1247" t="s">
        <v>13</v>
      </c>
      <c r="F1247" t="s">
        <v>32</v>
      </c>
      <c r="H1247" t="s">
        <v>32</v>
      </c>
      <c r="I1247" t="str">
        <f>IF(Data[[#This Row],[gen_c]]="","o",IF(Data[[#This Row],[gen_e]]=Data[[#This Row],[gen_c]],"+",IF(ISNUMBER(SEARCH(Data[[#This Row],[gen_e]],Data[[#This Row],[gen_c]])),"/","-")))</f>
        <v>o</v>
      </c>
      <c r="J1247" t="str">
        <f>IF(Data[[#This Row],[sp_c]]="","o",IF(Data[[#This Row],[sp_e]]=Data[[#This Row],[sp_c]],"+",IF(ISNUMBER(SEARCH(Data[[#This Row],[sp_e]],Data[[#This Row],[sp_c]])),"/","-")))</f>
        <v>+</v>
      </c>
      <c r="K12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48" spans="1:11" x14ac:dyDescent="0.25">
      <c r="A1248">
        <v>518</v>
      </c>
      <c r="B1248">
        <v>6</v>
      </c>
      <c r="C1248">
        <v>10</v>
      </c>
      <c r="D1248">
        <f>Data[[#This Row],[run]]+100*Data[[#This Row],[k]]</f>
        <v>1006</v>
      </c>
      <c r="E1248" t="s">
        <v>13</v>
      </c>
      <c r="F1248" t="s">
        <v>32</v>
      </c>
      <c r="H1248" t="s">
        <v>32</v>
      </c>
      <c r="I1248" t="str">
        <f>IF(Data[[#This Row],[gen_c]]="","o",IF(Data[[#This Row],[gen_e]]=Data[[#This Row],[gen_c]],"+",IF(ISNUMBER(SEARCH(Data[[#This Row],[gen_e]],Data[[#This Row],[gen_c]])),"/","-")))</f>
        <v>o</v>
      </c>
      <c r="J1248" t="str">
        <f>IF(Data[[#This Row],[sp_c]]="","o",IF(Data[[#This Row],[sp_e]]=Data[[#This Row],[sp_c]],"+",IF(ISNUMBER(SEARCH(Data[[#This Row],[sp_e]],Data[[#This Row],[sp_c]])),"/","-")))</f>
        <v>+</v>
      </c>
      <c r="K12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49" spans="1:11" x14ac:dyDescent="0.25">
      <c r="A1249">
        <v>525</v>
      </c>
      <c r="B1249">
        <v>7</v>
      </c>
      <c r="C1249">
        <v>10</v>
      </c>
      <c r="D1249">
        <f>Data[[#This Row],[run]]+100*Data[[#This Row],[k]]</f>
        <v>1007</v>
      </c>
      <c r="E1249" t="s">
        <v>13</v>
      </c>
      <c r="F1249" t="s">
        <v>32</v>
      </c>
      <c r="H1249" t="s">
        <v>32</v>
      </c>
      <c r="I1249" t="str">
        <f>IF(Data[[#This Row],[gen_c]]="","o",IF(Data[[#This Row],[gen_e]]=Data[[#This Row],[gen_c]],"+",IF(ISNUMBER(SEARCH(Data[[#This Row],[gen_e]],Data[[#This Row],[gen_c]])),"/","-")))</f>
        <v>o</v>
      </c>
      <c r="J1249" t="str">
        <f>IF(Data[[#This Row],[sp_c]]="","o",IF(Data[[#This Row],[sp_e]]=Data[[#This Row],[sp_c]],"+",IF(ISNUMBER(SEARCH(Data[[#This Row],[sp_e]],Data[[#This Row],[sp_c]])),"/","-")))</f>
        <v>+</v>
      </c>
      <c r="K12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50" spans="1:11" x14ac:dyDescent="0.25">
      <c r="A1250">
        <v>531</v>
      </c>
      <c r="B1250">
        <v>9</v>
      </c>
      <c r="C1250">
        <v>10</v>
      </c>
      <c r="D1250">
        <f>Data[[#This Row],[run]]+100*Data[[#This Row],[k]]</f>
        <v>1009</v>
      </c>
      <c r="E1250" t="s">
        <v>13</v>
      </c>
      <c r="F1250" t="s">
        <v>32</v>
      </c>
      <c r="H1250" t="s">
        <v>32</v>
      </c>
      <c r="I1250" t="str">
        <f>IF(Data[[#This Row],[gen_c]]="","o",IF(Data[[#This Row],[gen_e]]=Data[[#This Row],[gen_c]],"+",IF(ISNUMBER(SEARCH(Data[[#This Row],[gen_e]],Data[[#This Row],[gen_c]])),"/","-")))</f>
        <v>o</v>
      </c>
      <c r="J1250" t="str">
        <f>IF(Data[[#This Row],[sp_c]]="","o",IF(Data[[#This Row],[sp_e]]=Data[[#This Row],[sp_c]],"+",IF(ISNUMBER(SEARCH(Data[[#This Row],[sp_e]],Data[[#This Row],[sp_c]])),"/","-")))</f>
        <v>+</v>
      </c>
      <c r="K12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51" spans="1:11" x14ac:dyDescent="0.25">
      <c r="A1251">
        <v>32</v>
      </c>
      <c r="B1251">
        <v>0</v>
      </c>
      <c r="C1251">
        <v>5</v>
      </c>
      <c r="D1251">
        <f>Data[[#This Row],[run]]+100*Data[[#This Row],[k]]</f>
        <v>500</v>
      </c>
      <c r="E1251" t="s">
        <v>5</v>
      </c>
      <c r="F1251" t="s">
        <v>3</v>
      </c>
      <c r="G1251" t="s">
        <v>5</v>
      </c>
      <c r="H1251" t="s">
        <v>3</v>
      </c>
      <c r="I1251" t="str">
        <f>IF(Data[[#This Row],[gen_c]]="","o",IF(Data[[#This Row],[gen_e]]=Data[[#This Row],[gen_c]],"+",IF(ISNUMBER(SEARCH(Data[[#This Row],[gen_e]],Data[[#This Row],[gen_c]])),"/","-")))</f>
        <v>+</v>
      </c>
      <c r="J1251" t="str">
        <f>IF(Data[[#This Row],[sp_c]]="","o",IF(Data[[#This Row],[sp_e]]=Data[[#This Row],[sp_c]],"+",IF(ISNUMBER(SEARCH(Data[[#This Row],[sp_e]],Data[[#This Row],[sp_c]])),"/","-")))</f>
        <v>+</v>
      </c>
      <c r="K12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52" spans="1:11" x14ac:dyDescent="0.25">
      <c r="A1252">
        <v>34</v>
      </c>
      <c r="B1252">
        <v>2</v>
      </c>
      <c r="C1252">
        <v>5</v>
      </c>
      <c r="D1252">
        <f>Data[[#This Row],[run]]+100*Data[[#This Row],[k]]</f>
        <v>502</v>
      </c>
      <c r="E1252" t="s">
        <v>5</v>
      </c>
      <c r="F1252" t="s">
        <v>3</v>
      </c>
      <c r="G1252" t="s">
        <v>5</v>
      </c>
      <c r="H1252" t="s">
        <v>3</v>
      </c>
      <c r="I1252" t="str">
        <f>IF(Data[[#This Row],[gen_c]]="","o",IF(Data[[#This Row],[gen_e]]=Data[[#This Row],[gen_c]],"+",IF(ISNUMBER(SEARCH(Data[[#This Row],[gen_e]],Data[[#This Row],[gen_c]])),"/","-")))</f>
        <v>+</v>
      </c>
      <c r="J1252" t="str">
        <f>IF(Data[[#This Row],[sp_c]]="","o",IF(Data[[#This Row],[sp_e]]=Data[[#This Row],[sp_c]],"+",IF(ISNUMBER(SEARCH(Data[[#This Row],[sp_e]],Data[[#This Row],[sp_c]])),"/","-")))</f>
        <v>+</v>
      </c>
      <c r="K12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53" spans="1:11" x14ac:dyDescent="0.25">
      <c r="A1253">
        <v>35</v>
      </c>
      <c r="B1253">
        <v>2</v>
      </c>
      <c r="C1253">
        <v>5</v>
      </c>
      <c r="D1253">
        <f>Data[[#This Row],[run]]+100*Data[[#This Row],[k]]</f>
        <v>502</v>
      </c>
      <c r="E1253" t="s">
        <v>5</v>
      </c>
      <c r="F1253" t="s">
        <v>3</v>
      </c>
      <c r="G1253" t="s">
        <v>5</v>
      </c>
      <c r="H1253" t="s">
        <v>3</v>
      </c>
      <c r="I1253" t="str">
        <f>IF(Data[[#This Row],[gen_c]]="","o",IF(Data[[#This Row],[gen_e]]=Data[[#This Row],[gen_c]],"+",IF(ISNUMBER(SEARCH(Data[[#This Row],[gen_e]],Data[[#This Row],[gen_c]])),"/","-")))</f>
        <v>+</v>
      </c>
      <c r="J1253" t="str">
        <f>IF(Data[[#This Row],[sp_c]]="","o",IF(Data[[#This Row],[sp_e]]=Data[[#This Row],[sp_c]],"+",IF(ISNUMBER(SEARCH(Data[[#This Row],[sp_e]],Data[[#This Row],[sp_c]])),"/","-")))</f>
        <v>+</v>
      </c>
      <c r="K12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54" spans="1:11" x14ac:dyDescent="0.25">
      <c r="A1254">
        <v>30</v>
      </c>
      <c r="B1254">
        <v>0</v>
      </c>
      <c r="C1254">
        <v>5</v>
      </c>
      <c r="D1254">
        <f>Data[[#This Row],[run]]+100*Data[[#This Row],[k]]</f>
        <v>500</v>
      </c>
      <c r="E1254" t="s">
        <v>5</v>
      </c>
      <c r="F1254" t="s">
        <v>3</v>
      </c>
      <c r="G1254" t="s">
        <v>11</v>
      </c>
      <c r="H1254" t="s">
        <v>3</v>
      </c>
      <c r="I1254" t="str">
        <f>IF(Data[[#This Row],[gen_c]]="","o",IF(Data[[#This Row],[gen_e]]=Data[[#This Row],[gen_c]],"+",IF(ISNUMBER(SEARCH(Data[[#This Row],[gen_e]],Data[[#This Row],[gen_c]])),"/","-")))</f>
        <v>-</v>
      </c>
      <c r="J1254" t="str">
        <f>IF(Data[[#This Row],[sp_c]]="","o",IF(Data[[#This Row],[sp_e]]=Data[[#This Row],[sp_c]],"+",IF(ISNUMBER(SEARCH(Data[[#This Row],[sp_e]],Data[[#This Row],[sp_c]])),"/","-")))</f>
        <v>+</v>
      </c>
      <c r="K12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255" spans="1:11" x14ac:dyDescent="0.25">
      <c r="A1255">
        <v>33</v>
      </c>
      <c r="B1255">
        <v>0</v>
      </c>
      <c r="C1255">
        <v>5</v>
      </c>
      <c r="D1255">
        <f>Data[[#This Row],[run]]+100*Data[[#This Row],[k]]</f>
        <v>500</v>
      </c>
      <c r="E1255" t="s">
        <v>5</v>
      </c>
      <c r="F1255" t="s">
        <v>3</v>
      </c>
      <c r="G1255" t="s">
        <v>11</v>
      </c>
      <c r="H1255" t="s">
        <v>3</v>
      </c>
      <c r="I1255" t="str">
        <f>IF(Data[[#This Row],[gen_c]]="","o",IF(Data[[#This Row],[gen_e]]=Data[[#This Row],[gen_c]],"+",IF(ISNUMBER(SEARCH(Data[[#This Row],[gen_e]],Data[[#This Row],[gen_c]])),"/","-")))</f>
        <v>-</v>
      </c>
      <c r="J1255" t="str">
        <f>IF(Data[[#This Row],[sp_c]]="","o",IF(Data[[#This Row],[sp_e]]=Data[[#This Row],[sp_c]],"+",IF(ISNUMBER(SEARCH(Data[[#This Row],[sp_e]],Data[[#This Row],[sp_c]])),"/","-")))</f>
        <v>+</v>
      </c>
      <c r="K12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256" spans="1:11" x14ac:dyDescent="0.25">
      <c r="A1256">
        <v>28</v>
      </c>
      <c r="B1256">
        <v>0</v>
      </c>
      <c r="C1256">
        <v>5</v>
      </c>
      <c r="D1256">
        <f>Data[[#This Row],[run]]+100*Data[[#This Row],[k]]</f>
        <v>500</v>
      </c>
      <c r="E1256" t="s">
        <v>5</v>
      </c>
      <c r="F1256" t="s">
        <v>3</v>
      </c>
      <c r="H1256" t="s">
        <v>3</v>
      </c>
      <c r="I1256" t="str">
        <f>IF(Data[[#This Row],[gen_c]]="","o",IF(Data[[#This Row],[gen_e]]=Data[[#This Row],[gen_c]],"+",IF(ISNUMBER(SEARCH(Data[[#This Row],[gen_e]],Data[[#This Row],[gen_c]])),"/","-")))</f>
        <v>o</v>
      </c>
      <c r="J1256" t="str">
        <f>IF(Data[[#This Row],[sp_c]]="","o",IF(Data[[#This Row],[sp_e]]=Data[[#This Row],[sp_c]],"+",IF(ISNUMBER(SEARCH(Data[[#This Row],[sp_e]],Data[[#This Row],[sp_c]])),"/","-")))</f>
        <v>+</v>
      </c>
      <c r="K12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57" spans="1:11" x14ac:dyDescent="0.25">
      <c r="A1257">
        <v>29</v>
      </c>
      <c r="B1257">
        <v>0</v>
      </c>
      <c r="C1257">
        <v>5</v>
      </c>
      <c r="D1257">
        <f>Data[[#This Row],[run]]+100*Data[[#This Row],[k]]</f>
        <v>500</v>
      </c>
      <c r="E1257" t="s">
        <v>5</v>
      </c>
      <c r="F1257" t="s">
        <v>3</v>
      </c>
      <c r="H1257" t="s">
        <v>3</v>
      </c>
      <c r="I1257" t="str">
        <f>IF(Data[[#This Row],[gen_c]]="","o",IF(Data[[#This Row],[gen_e]]=Data[[#This Row],[gen_c]],"+",IF(ISNUMBER(SEARCH(Data[[#This Row],[gen_e]],Data[[#This Row],[gen_c]])),"/","-")))</f>
        <v>o</v>
      </c>
      <c r="J1257" t="str">
        <f>IF(Data[[#This Row],[sp_c]]="","o",IF(Data[[#This Row],[sp_e]]=Data[[#This Row],[sp_c]],"+",IF(ISNUMBER(SEARCH(Data[[#This Row],[sp_e]],Data[[#This Row],[sp_c]])),"/","-")))</f>
        <v>+</v>
      </c>
      <c r="K12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58" spans="1:11" x14ac:dyDescent="0.25">
      <c r="A1258">
        <v>31</v>
      </c>
      <c r="B1258">
        <v>0</v>
      </c>
      <c r="C1258">
        <v>5</v>
      </c>
      <c r="D1258">
        <f>Data[[#This Row],[run]]+100*Data[[#This Row],[k]]</f>
        <v>500</v>
      </c>
      <c r="E1258" t="s">
        <v>5</v>
      </c>
      <c r="F1258" t="s">
        <v>3</v>
      </c>
      <c r="H1258" t="s">
        <v>3</v>
      </c>
      <c r="I1258" t="str">
        <f>IF(Data[[#This Row],[gen_c]]="","o",IF(Data[[#This Row],[gen_e]]=Data[[#This Row],[gen_c]],"+",IF(ISNUMBER(SEARCH(Data[[#This Row],[gen_e]],Data[[#This Row],[gen_c]])),"/","-")))</f>
        <v>o</v>
      </c>
      <c r="J1258" t="str">
        <f>IF(Data[[#This Row],[sp_c]]="","o",IF(Data[[#This Row],[sp_e]]=Data[[#This Row],[sp_c]],"+",IF(ISNUMBER(SEARCH(Data[[#This Row],[sp_e]],Data[[#This Row],[sp_c]])),"/","-")))</f>
        <v>+</v>
      </c>
      <c r="K12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59" spans="1:11" x14ac:dyDescent="0.25">
      <c r="A1259">
        <v>36</v>
      </c>
      <c r="B1259">
        <v>3</v>
      </c>
      <c r="C1259">
        <v>5</v>
      </c>
      <c r="D1259">
        <f>Data[[#This Row],[run]]+100*Data[[#This Row],[k]]</f>
        <v>503</v>
      </c>
      <c r="E1259" t="s">
        <v>5</v>
      </c>
      <c r="F1259" t="s">
        <v>3</v>
      </c>
      <c r="H1259" t="s">
        <v>3</v>
      </c>
      <c r="I1259" t="str">
        <f>IF(Data[[#This Row],[gen_c]]="","o",IF(Data[[#This Row],[gen_e]]=Data[[#This Row],[gen_c]],"+",IF(ISNUMBER(SEARCH(Data[[#This Row],[gen_e]],Data[[#This Row],[gen_c]])),"/","-")))</f>
        <v>o</v>
      </c>
      <c r="J1259" t="str">
        <f>IF(Data[[#This Row],[sp_c]]="","o",IF(Data[[#This Row],[sp_e]]=Data[[#This Row],[sp_c]],"+",IF(ISNUMBER(SEARCH(Data[[#This Row],[sp_e]],Data[[#This Row],[sp_c]])),"/","-")))</f>
        <v>+</v>
      </c>
      <c r="K12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60" spans="1:11" x14ac:dyDescent="0.25">
      <c r="A1260">
        <v>37</v>
      </c>
      <c r="B1260">
        <v>3</v>
      </c>
      <c r="C1260">
        <v>5</v>
      </c>
      <c r="D1260">
        <f>Data[[#This Row],[run]]+100*Data[[#This Row],[k]]</f>
        <v>503</v>
      </c>
      <c r="E1260" t="s">
        <v>5</v>
      </c>
      <c r="F1260" t="s">
        <v>3</v>
      </c>
      <c r="H1260" t="s">
        <v>3</v>
      </c>
      <c r="I1260" t="str">
        <f>IF(Data[[#This Row],[gen_c]]="","o",IF(Data[[#This Row],[gen_e]]=Data[[#This Row],[gen_c]],"+",IF(ISNUMBER(SEARCH(Data[[#This Row],[gen_e]],Data[[#This Row],[gen_c]])),"/","-")))</f>
        <v>o</v>
      </c>
      <c r="J1260" t="str">
        <f>IF(Data[[#This Row],[sp_c]]="","o",IF(Data[[#This Row],[sp_e]]=Data[[#This Row],[sp_c]],"+",IF(ISNUMBER(SEARCH(Data[[#This Row],[sp_e]],Data[[#This Row],[sp_c]])),"/","-")))</f>
        <v>+</v>
      </c>
      <c r="K12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61" spans="1:11" x14ac:dyDescent="0.25">
      <c r="A1261">
        <v>38</v>
      </c>
      <c r="B1261">
        <v>4</v>
      </c>
      <c r="C1261">
        <v>5</v>
      </c>
      <c r="D1261">
        <f>Data[[#This Row],[run]]+100*Data[[#This Row],[k]]</f>
        <v>504</v>
      </c>
      <c r="E1261" t="s">
        <v>5</v>
      </c>
      <c r="F1261" t="s">
        <v>3</v>
      </c>
      <c r="H1261" t="s">
        <v>3</v>
      </c>
      <c r="I1261" t="str">
        <f>IF(Data[[#This Row],[gen_c]]="","o",IF(Data[[#This Row],[gen_e]]=Data[[#This Row],[gen_c]],"+",IF(ISNUMBER(SEARCH(Data[[#This Row],[gen_e]],Data[[#This Row],[gen_c]])),"/","-")))</f>
        <v>o</v>
      </c>
      <c r="J1261" t="str">
        <f>IF(Data[[#This Row],[sp_c]]="","o",IF(Data[[#This Row],[sp_e]]=Data[[#This Row],[sp_c]],"+",IF(ISNUMBER(SEARCH(Data[[#This Row],[sp_e]],Data[[#This Row],[sp_c]])),"/","-")))</f>
        <v>+</v>
      </c>
      <c r="K12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62" spans="1:11" x14ac:dyDescent="0.25">
      <c r="A1262">
        <v>39</v>
      </c>
      <c r="B1262">
        <v>4</v>
      </c>
      <c r="C1262">
        <v>5</v>
      </c>
      <c r="D1262">
        <f>Data[[#This Row],[run]]+100*Data[[#This Row],[k]]</f>
        <v>504</v>
      </c>
      <c r="E1262" t="s">
        <v>5</v>
      </c>
      <c r="F1262" t="s">
        <v>3</v>
      </c>
      <c r="H1262" t="s">
        <v>3</v>
      </c>
      <c r="I1262" t="str">
        <f>IF(Data[[#This Row],[gen_c]]="","o",IF(Data[[#This Row],[gen_e]]=Data[[#This Row],[gen_c]],"+",IF(ISNUMBER(SEARCH(Data[[#This Row],[gen_e]],Data[[#This Row],[gen_c]])),"/","-")))</f>
        <v>o</v>
      </c>
      <c r="J1262" t="str">
        <f>IF(Data[[#This Row],[sp_c]]="","o",IF(Data[[#This Row],[sp_e]]=Data[[#This Row],[sp_c]],"+",IF(ISNUMBER(SEARCH(Data[[#This Row],[sp_e]],Data[[#This Row],[sp_c]])),"/","-")))</f>
        <v>+</v>
      </c>
      <c r="K12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63" spans="1:11" x14ac:dyDescent="0.25">
      <c r="A1263">
        <v>285</v>
      </c>
      <c r="B1263">
        <v>0</v>
      </c>
      <c r="C1263">
        <v>5</v>
      </c>
      <c r="D1263">
        <f>Data[[#This Row],[run]]+100*Data[[#This Row],[k]]</f>
        <v>500</v>
      </c>
      <c r="E1263" t="s">
        <v>21</v>
      </c>
      <c r="F1263" t="s">
        <v>3</v>
      </c>
      <c r="G1263" t="s">
        <v>21</v>
      </c>
      <c r="H1263" t="s">
        <v>3</v>
      </c>
      <c r="I1263" t="str">
        <f>IF(Data[[#This Row],[gen_c]]="","o",IF(Data[[#This Row],[gen_e]]=Data[[#This Row],[gen_c]],"+",IF(ISNUMBER(SEARCH(Data[[#This Row],[gen_e]],Data[[#This Row],[gen_c]])),"/","-")))</f>
        <v>+</v>
      </c>
      <c r="J1263" t="str">
        <f>IF(Data[[#This Row],[sp_c]]="","o",IF(Data[[#This Row],[sp_e]]=Data[[#This Row],[sp_c]],"+",IF(ISNUMBER(SEARCH(Data[[#This Row],[sp_e]],Data[[#This Row],[sp_c]])),"/","-")))</f>
        <v>+</v>
      </c>
      <c r="K12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64" spans="1:11" x14ac:dyDescent="0.25">
      <c r="A1264">
        <v>286</v>
      </c>
      <c r="B1264">
        <v>1</v>
      </c>
      <c r="C1264">
        <v>5</v>
      </c>
      <c r="D1264">
        <f>Data[[#This Row],[run]]+100*Data[[#This Row],[k]]</f>
        <v>501</v>
      </c>
      <c r="E1264" t="s">
        <v>21</v>
      </c>
      <c r="F1264" t="s">
        <v>3</v>
      </c>
      <c r="G1264" t="s">
        <v>21</v>
      </c>
      <c r="H1264" t="s">
        <v>3</v>
      </c>
      <c r="I1264" t="str">
        <f>IF(Data[[#This Row],[gen_c]]="","o",IF(Data[[#This Row],[gen_e]]=Data[[#This Row],[gen_c]],"+",IF(ISNUMBER(SEARCH(Data[[#This Row],[gen_e]],Data[[#This Row],[gen_c]])),"/","-")))</f>
        <v>+</v>
      </c>
      <c r="J1264" t="str">
        <f>IF(Data[[#This Row],[sp_c]]="","o",IF(Data[[#This Row],[sp_e]]=Data[[#This Row],[sp_c]],"+",IF(ISNUMBER(SEARCH(Data[[#This Row],[sp_e]],Data[[#This Row],[sp_c]])),"/","-")))</f>
        <v>+</v>
      </c>
      <c r="K12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65" spans="1:11" x14ac:dyDescent="0.25">
      <c r="A1265">
        <v>288</v>
      </c>
      <c r="B1265">
        <v>2</v>
      </c>
      <c r="C1265">
        <v>5</v>
      </c>
      <c r="D1265">
        <f>Data[[#This Row],[run]]+100*Data[[#This Row],[k]]</f>
        <v>502</v>
      </c>
      <c r="E1265" t="s">
        <v>21</v>
      </c>
      <c r="F1265" t="s">
        <v>3</v>
      </c>
      <c r="G1265" t="s">
        <v>21</v>
      </c>
      <c r="H1265" t="s">
        <v>3</v>
      </c>
      <c r="I1265" t="str">
        <f>IF(Data[[#This Row],[gen_c]]="","o",IF(Data[[#This Row],[gen_e]]=Data[[#This Row],[gen_c]],"+",IF(ISNUMBER(SEARCH(Data[[#This Row],[gen_e]],Data[[#This Row],[gen_c]])),"/","-")))</f>
        <v>+</v>
      </c>
      <c r="J1265" t="str">
        <f>IF(Data[[#This Row],[sp_c]]="","o",IF(Data[[#This Row],[sp_e]]=Data[[#This Row],[sp_c]],"+",IF(ISNUMBER(SEARCH(Data[[#This Row],[sp_e]],Data[[#This Row],[sp_c]])),"/","-")))</f>
        <v>+</v>
      </c>
      <c r="K12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66" spans="1:11" x14ac:dyDescent="0.25">
      <c r="A1266">
        <v>289</v>
      </c>
      <c r="B1266">
        <v>2</v>
      </c>
      <c r="C1266">
        <v>5</v>
      </c>
      <c r="D1266">
        <f>Data[[#This Row],[run]]+100*Data[[#This Row],[k]]</f>
        <v>502</v>
      </c>
      <c r="E1266" t="s">
        <v>21</v>
      </c>
      <c r="F1266" t="s">
        <v>3</v>
      </c>
      <c r="G1266" t="s">
        <v>21</v>
      </c>
      <c r="H1266" t="s">
        <v>3</v>
      </c>
      <c r="I1266" t="str">
        <f>IF(Data[[#This Row],[gen_c]]="","o",IF(Data[[#This Row],[gen_e]]=Data[[#This Row],[gen_c]],"+",IF(ISNUMBER(SEARCH(Data[[#This Row],[gen_e]],Data[[#This Row],[gen_c]])),"/","-")))</f>
        <v>+</v>
      </c>
      <c r="J1266" t="str">
        <f>IF(Data[[#This Row],[sp_c]]="","o",IF(Data[[#This Row],[sp_e]]=Data[[#This Row],[sp_c]],"+",IF(ISNUMBER(SEARCH(Data[[#This Row],[sp_e]],Data[[#This Row],[sp_c]])),"/","-")))</f>
        <v>+</v>
      </c>
      <c r="K12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67" spans="1:11" x14ac:dyDescent="0.25">
      <c r="A1267">
        <v>290</v>
      </c>
      <c r="B1267">
        <v>3</v>
      </c>
      <c r="C1267">
        <v>5</v>
      </c>
      <c r="D1267">
        <f>Data[[#This Row],[run]]+100*Data[[#This Row],[k]]</f>
        <v>503</v>
      </c>
      <c r="E1267" t="s">
        <v>21</v>
      </c>
      <c r="F1267" t="s">
        <v>3</v>
      </c>
      <c r="G1267" t="s">
        <v>21</v>
      </c>
      <c r="H1267" t="s">
        <v>3</v>
      </c>
      <c r="I1267" t="str">
        <f>IF(Data[[#This Row],[gen_c]]="","o",IF(Data[[#This Row],[gen_e]]=Data[[#This Row],[gen_c]],"+",IF(ISNUMBER(SEARCH(Data[[#This Row],[gen_e]],Data[[#This Row],[gen_c]])),"/","-")))</f>
        <v>+</v>
      </c>
      <c r="J1267" t="str">
        <f>IF(Data[[#This Row],[sp_c]]="","o",IF(Data[[#This Row],[sp_e]]=Data[[#This Row],[sp_c]],"+",IF(ISNUMBER(SEARCH(Data[[#This Row],[sp_e]],Data[[#This Row],[sp_c]])),"/","-")))</f>
        <v>+</v>
      </c>
      <c r="K12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68" spans="1:11" x14ac:dyDescent="0.25">
      <c r="A1268">
        <v>292</v>
      </c>
      <c r="B1268">
        <v>4</v>
      </c>
      <c r="C1268">
        <v>5</v>
      </c>
      <c r="D1268">
        <f>Data[[#This Row],[run]]+100*Data[[#This Row],[k]]</f>
        <v>504</v>
      </c>
      <c r="E1268" t="s">
        <v>21</v>
      </c>
      <c r="F1268" t="s">
        <v>3</v>
      </c>
      <c r="G1268" t="s">
        <v>21</v>
      </c>
      <c r="H1268" t="s">
        <v>3</v>
      </c>
      <c r="I1268" t="str">
        <f>IF(Data[[#This Row],[gen_c]]="","o",IF(Data[[#This Row],[gen_e]]=Data[[#This Row],[gen_c]],"+",IF(ISNUMBER(SEARCH(Data[[#This Row],[gen_e]],Data[[#This Row],[gen_c]])),"/","-")))</f>
        <v>+</v>
      </c>
      <c r="J1268" t="str">
        <f>IF(Data[[#This Row],[sp_c]]="","o",IF(Data[[#This Row],[sp_e]]=Data[[#This Row],[sp_c]],"+",IF(ISNUMBER(SEARCH(Data[[#This Row],[sp_e]],Data[[#This Row],[sp_c]])),"/","-")))</f>
        <v>+</v>
      </c>
      <c r="K12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69" spans="1:11" x14ac:dyDescent="0.25">
      <c r="A1269">
        <v>284</v>
      </c>
      <c r="B1269">
        <v>0</v>
      </c>
      <c r="C1269">
        <v>5</v>
      </c>
      <c r="D1269">
        <f>Data[[#This Row],[run]]+100*Data[[#This Row],[k]]</f>
        <v>500</v>
      </c>
      <c r="E1269" t="s">
        <v>21</v>
      </c>
      <c r="F1269" t="s">
        <v>3</v>
      </c>
      <c r="H1269" t="s">
        <v>3</v>
      </c>
      <c r="I1269" t="str">
        <f>IF(Data[[#This Row],[gen_c]]="","o",IF(Data[[#This Row],[gen_e]]=Data[[#This Row],[gen_c]],"+",IF(ISNUMBER(SEARCH(Data[[#This Row],[gen_e]],Data[[#This Row],[gen_c]])),"/","-")))</f>
        <v>o</v>
      </c>
      <c r="J1269" t="str">
        <f>IF(Data[[#This Row],[sp_c]]="","o",IF(Data[[#This Row],[sp_e]]=Data[[#This Row],[sp_c]],"+",IF(ISNUMBER(SEARCH(Data[[#This Row],[sp_e]],Data[[#This Row],[sp_c]])),"/","-")))</f>
        <v>+</v>
      </c>
      <c r="K12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70" spans="1:11" x14ac:dyDescent="0.25">
      <c r="A1270">
        <v>287</v>
      </c>
      <c r="B1270">
        <v>1</v>
      </c>
      <c r="C1270">
        <v>5</v>
      </c>
      <c r="D1270">
        <f>Data[[#This Row],[run]]+100*Data[[#This Row],[k]]</f>
        <v>501</v>
      </c>
      <c r="E1270" t="s">
        <v>21</v>
      </c>
      <c r="F1270" t="s">
        <v>3</v>
      </c>
      <c r="H1270" t="s">
        <v>3</v>
      </c>
      <c r="I1270" t="str">
        <f>IF(Data[[#This Row],[gen_c]]="","o",IF(Data[[#This Row],[gen_e]]=Data[[#This Row],[gen_c]],"+",IF(ISNUMBER(SEARCH(Data[[#This Row],[gen_e]],Data[[#This Row],[gen_c]])),"/","-")))</f>
        <v>o</v>
      </c>
      <c r="J1270" t="str">
        <f>IF(Data[[#This Row],[sp_c]]="","o",IF(Data[[#This Row],[sp_e]]=Data[[#This Row],[sp_c]],"+",IF(ISNUMBER(SEARCH(Data[[#This Row],[sp_e]],Data[[#This Row],[sp_c]])),"/","-")))</f>
        <v>+</v>
      </c>
      <c r="K12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71" spans="1:11" x14ac:dyDescent="0.25">
      <c r="A1271">
        <v>291</v>
      </c>
      <c r="B1271">
        <v>3</v>
      </c>
      <c r="C1271">
        <v>5</v>
      </c>
      <c r="D1271">
        <f>Data[[#This Row],[run]]+100*Data[[#This Row],[k]]</f>
        <v>503</v>
      </c>
      <c r="E1271" t="s">
        <v>21</v>
      </c>
      <c r="F1271" t="s">
        <v>3</v>
      </c>
      <c r="H1271" t="s">
        <v>3</v>
      </c>
      <c r="I1271" t="str">
        <f>IF(Data[[#This Row],[gen_c]]="","o",IF(Data[[#This Row],[gen_e]]=Data[[#This Row],[gen_c]],"+",IF(ISNUMBER(SEARCH(Data[[#This Row],[gen_e]],Data[[#This Row],[gen_c]])),"/","-")))</f>
        <v>o</v>
      </c>
      <c r="J1271" t="str">
        <f>IF(Data[[#This Row],[sp_c]]="","o",IF(Data[[#This Row],[sp_e]]=Data[[#This Row],[sp_c]],"+",IF(ISNUMBER(SEARCH(Data[[#This Row],[sp_e]],Data[[#This Row],[sp_c]])),"/","-")))</f>
        <v>+</v>
      </c>
      <c r="K12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72" spans="1:11" x14ac:dyDescent="0.25">
      <c r="A1272">
        <v>329</v>
      </c>
      <c r="B1272">
        <v>0</v>
      </c>
      <c r="C1272">
        <v>5</v>
      </c>
      <c r="D1272">
        <f>Data[[#This Row],[run]]+100*Data[[#This Row],[k]]</f>
        <v>500</v>
      </c>
      <c r="E1272" t="s">
        <v>25</v>
      </c>
      <c r="F1272" t="s">
        <v>3</v>
      </c>
      <c r="G1272" t="s">
        <v>25</v>
      </c>
      <c r="H1272" t="s">
        <v>3</v>
      </c>
      <c r="I1272" t="str">
        <f>IF(Data[[#This Row],[gen_c]]="","o",IF(Data[[#This Row],[gen_e]]=Data[[#This Row],[gen_c]],"+",IF(ISNUMBER(SEARCH(Data[[#This Row],[gen_e]],Data[[#This Row],[gen_c]])),"/","-")))</f>
        <v>+</v>
      </c>
      <c r="J1272" t="str">
        <f>IF(Data[[#This Row],[sp_c]]="","o",IF(Data[[#This Row],[sp_e]]=Data[[#This Row],[sp_c]],"+",IF(ISNUMBER(SEARCH(Data[[#This Row],[sp_e]],Data[[#This Row],[sp_c]])),"/","-")))</f>
        <v>+</v>
      </c>
      <c r="K12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73" spans="1:11" x14ac:dyDescent="0.25">
      <c r="A1273">
        <v>330</v>
      </c>
      <c r="B1273">
        <v>1</v>
      </c>
      <c r="C1273">
        <v>5</v>
      </c>
      <c r="D1273">
        <f>Data[[#This Row],[run]]+100*Data[[#This Row],[k]]</f>
        <v>501</v>
      </c>
      <c r="E1273" t="s">
        <v>25</v>
      </c>
      <c r="F1273" t="s">
        <v>3</v>
      </c>
      <c r="G1273" t="s">
        <v>25</v>
      </c>
      <c r="H1273" t="s">
        <v>3</v>
      </c>
      <c r="I1273" t="str">
        <f>IF(Data[[#This Row],[gen_c]]="","o",IF(Data[[#This Row],[gen_e]]=Data[[#This Row],[gen_c]],"+",IF(ISNUMBER(SEARCH(Data[[#This Row],[gen_e]],Data[[#This Row],[gen_c]])),"/","-")))</f>
        <v>+</v>
      </c>
      <c r="J1273" t="str">
        <f>IF(Data[[#This Row],[sp_c]]="","o",IF(Data[[#This Row],[sp_e]]=Data[[#This Row],[sp_c]],"+",IF(ISNUMBER(SEARCH(Data[[#This Row],[sp_e]],Data[[#This Row],[sp_c]])),"/","-")))</f>
        <v>+</v>
      </c>
      <c r="K12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74" spans="1:11" x14ac:dyDescent="0.25">
      <c r="A1274">
        <v>331</v>
      </c>
      <c r="B1274">
        <v>1</v>
      </c>
      <c r="C1274">
        <v>5</v>
      </c>
      <c r="D1274">
        <f>Data[[#This Row],[run]]+100*Data[[#This Row],[k]]</f>
        <v>501</v>
      </c>
      <c r="E1274" t="s">
        <v>25</v>
      </c>
      <c r="F1274" t="s">
        <v>3</v>
      </c>
      <c r="G1274" t="s">
        <v>25</v>
      </c>
      <c r="H1274" t="s">
        <v>3</v>
      </c>
      <c r="I1274" t="str">
        <f>IF(Data[[#This Row],[gen_c]]="","o",IF(Data[[#This Row],[gen_e]]=Data[[#This Row],[gen_c]],"+",IF(ISNUMBER(SEARCH(Data[[#This Row],[gen_e]],Data[[#This Row],[gen_c]])),"/","-")))</f>
        <v>+</v>
      </c>
      <c r="J1274" t="str">
        <f>IF(Data[[#This Row],[sp_c]]="","o",IF(Data[[#This Row],[sp_e]]=Data[[#This Row],[sp_c]],"+",IF(ISNUMBER(SEARCH(Data[[#This Row],[sp_e]],Data[[#This Row],[sp_c]])),"/","-")))</f>
        <v>+</v>
      </c>
      <c r="K12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75" spans="1:11" x14ac:dyDescent="0.25">
      <c r="A1275">
        <v>332</v>
      </c>
      <c r="B1275">
        <v>2</v>
      </c>
      <c r="C1275">
        <v>5</v>
      </c>
      <c r="D1275">
        <f>Data[[#This Row],[run]]+100*Data[[#This Row],[k]]</f>
        <v>502</v>
      </c>
      <c r="E1275" t="s">
        <v>25</v>
      </c>
      <c r="F1275" t="s">
        <v>3</v>
      </c>
      <c r="G1275" t="s">
        <v>25</v>
      </c>
      <c r="H1275" t="s">
        <v>3</v>
      </c>
      <c r="I1275" t="str">
        <f>IF(Data[[#This Row],[gen_c]]="","o",IF(Data[[#This Row],[gen_e]]=Data[[#This Row],[gen_c]],"+",IF(ISNUMBER(SEARCH(Data[[#This Row],[gen_e]],Data[[#This Row],[gen_c]])),"/","-")))</f>
        <v>+</v>
      </c>
      <c r="J1275" t="str">
        <f>IF(Data[[#This Row],[sp_c]]="","o",IF(Data[[#This Row],[sp_e]]=Data[[#This Row],[sp_c]],"+",IF(ISNUMBER(SEARCH(Data[[#This Row],[sp_e]],Data[[#This Row],[sp_c]])),"/","-")))</f>
        <v>+</v>
      </c>
      <c r="K12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76" spans="1:11" x14ac:dyDescent="0.25">
      <c r="A1276">
        <v>334</v>
      </c>
      <c r="B1276">
        <v>3</v>
      </c>
      <c r="C1276">
        <v>5</v>
      </c>
      <c r="D1276">
        <f>Data[[#This Row],[run]]+100*Data[[#This Row],[k]]</f>
        <v>503</v>
      </c>
      <c r="E1276" t="s">
        <v>25</v>
      </c>
      <c r="F1276" t="s">
        <v>3</v>
      </c>
      <c r="G1276" t="s">
        <v>25</v>
      </c>
      <c r="H1276" t="s">
        <v>3</v>
      </c>
      <c r="I1276" t="str">
        <f>IF(Data[[#This Row],[gen_c]]="","o",IF(Data[[#This Row],[gen_e]]=Data[[#This Row],[gen_c]],"+",IF(ISNUMBER(SEARCH(Data[[#This Row],[gen_e]],Data[[#This Row],[gen_c]])),"/","-")))</f>
        <v>+</v>
      </c>
      <c r="J1276" t="str">
        <f>IF(Data[[#This Row],[sp_c]]="","o",IF(Data[[#This Row],[sp_e]]=Data[[#This Row],[sp_c]],"+",IF(ISNUMBER(SEARCH(Data[[#This Row],[sp_e]],Data[[#This Row],[sp_c]])),"/","-")))</f>
        <v>+</v>
      </c>
      <c r="K12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77" spans="1:11" x14ac:dyDescent="0.25">
      <c r="A1277">
        <v>328</v>
      </c>
      <c r="B1277">
        <v>0</v>
      </c>
      <c r="C1277">
        <v>5</v>
      </c>
      <c r="D1277">
        <f>Data[[#This Row],[run]]+100*Data[[#This Row],[k]]</f>
        <v>500</v>
      </c>
      <c r="E1277" t="s">
        <v>25</v>
      </c>
      <c r="F1277" t="s">
        <v>3</v>
      </c>
      <c r="H1277" t="s">
        <v>3</v>
      </c>
      <c r="I1277" t="str">
        <f>IF(Data[[#This Row],[gen_c]]="","o",IF(Data[[#This Row],[gen_e]]=Data[[#This Row],[gen_c]],"+",IF(ISNUMBER(SEARCH(Data[[#This Row],[gen_e]],Data[[#This Row],[gen_c]])),"/","-")))</f>
        <v>o</v>
      </c>
      <c r="J1277" t="str">
        <f>IF(Data[[#This Row],[sp_c]]="","o",IF(Data[[#This Row],[sp_e]]=Data[[#This Row],[sp_c]],"+",IF(ISNUMBER(SEARCH(Data[[#This Row],[sp_e]],Data[[#This Row],[sp_c]])),"/","-")))</f>
        <v>+</v>
      </c>
      <c r="K12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78" spans="1:11" x14ac:dyDescent="0.25">
      <c r="A1278">
        <v>333</v>
      </c>
      <c r="B1278">
        <v>2</v>
      </c>
      <c r="C1278">
        <v>5</v>
      </c>
      <c r="D1278">
        <f>Data[[#This Row],[run]]+100*Data[[#This Row],[k]]</f>
        <v>502</v>
      </c>
      <c r="E1278" t="s">
        <v>25</v>
      </c>
      <c r="F1278" t="s">
        <v>3</v>
      </c>
      <c r="H1278" t="s">
        <v>3</v>
      </c>
      <c r="I1278" t="str">
        <f>IF(Data[[#This Row],[gen_c]]="","o",IF(Data[[#This Row],[gen_e]]=Data[[#This Row],[gen_c]],"+",IF(ISNUMBER(SEARCH(Data[[#This Row],[gen_e]],Data[[#This Row],[gen_c]])),"/","-")))</f>
        <v>o</v>
      </c>
      <c r="J1278" t="str">
        <f>IF(Data[[#This Row],[sp_c]]="","o",IF(Data[[#This Row],[sp_e]]=Data[[#This Row],[sp_c]],"+",IF(ISNUMBER(SEARCH(Data[[#This Row],[sp_e]],Data[[#This Row],[sp_c]])),"/","-")))</f>
        <v>+</v>
      </c>
      <c r="K12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79" spans="1:11" x14ac:dyDescent="0.25">
      <c r="A1279">
        <v>335</v>
      </c>
      <c r="B1279">
        <v>3</v>
      </c>
      <c r="C1279">
        <v>5</v>
      </c>
      <c r="D1279">
        <f>Data[[#This Row],[run]]+100*Data[[#This Row],[k]]</f>
        <v>503</v>
      </c>
      <c r="E1279" t="s">
        <v>25</v>
      </c>
      <c r="F1279" t="s">
        <v>3</v>
      </c>
      <c r="H1279" t="s">
        <v>3</v>
      </c>
      <c r="I1279" t="str">
        <f>IF(Data[[#This Row],[gen_c]]="","o",IF(Data[[#This Row],[gen_e]]=Data[[#This Row],[gen_c]],"+",IF(ISNUMBER(SEARCH(Data[[#This Row],[gen_e]],Data[[#This Row],[gen_c]])),"/","-")))</f>
        <v>o</v>
      </c>
      <c r="J1279" t="str">
        <f>IF(Data[[#This Row],[sp_c]]="","o",IF(Data[[#This Row],[sp_e]]=Data[[#This Row],[sp_c]],"+",IF(ISNUMBER(SEARCH(Data[[#This Row],[sp_e]],Data[[#This Row],[sp_c]])),"/","-")))</f>
        <v>+</v>
      </c>
      <c r="K12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80" spans="1:11" x14ac:dyDescent="0.25">
      <c r="A1280">
        <v>336</v>
      </c>
      <c r="B1280">
        <v>4</v>
      </c>
      <c r="C1280">
        <v>5</v>
      </c>
      <c r="D1280">
        <f>Data[[#This Row],[run]]+100*Data[[#This Row],[k]]</f>
        <v>504</v>
      </c>
      <c r="E1280" t="s">
        <v>25</v>
      </c>
      <c r="F1280" t="s">
        <v>3</v>
      </c>
      <c r="H1280" t="s">
        <v>3</v>
      </c>
      <c r="I1280" t="str">
        <f>IF(Data[[#This Row],[gen_c]]="","o",IF(Data[[#This Row],[gen_e]]=Data[[#This Row],[gen_c]],"+",IF(ISNUMBER(SEARCH(Data[[#This Row],[gen_e]],Data[[#This Row],[gen_c]])),"/","-")))</f>
        <v>o</v>
      </c>
      <c r="J1280" t="str">
        <f>IF(Data[[#This Row],[sp_c]]="","o",IF(Data[[#This Row],[sp_e]]=Data[[#This Row],[sp_c]],"+",IF(ISNUMBER(SEARCH(Data[[#This Row],[sp_e]],Data[[#This Row],[sp_c]])),"/","-")))</f>
        <v>+</v>
      </c>
      <c r="K12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81" spans="1:11" x14ac:dyDescent="0.25">
      <c r="A1281">
        <v>41</v>
      </c>
      <c r="B1281">
        <v>0</v>
      </c>
      <c r="C1281">
        <v>5</v>
      </c>
      <c r="D1281">
        <f>Data[[#This Row],[run]]+100*Data[[#This Row],[k]]</f>
        <v>500</v>
      </c>
      <c r="E1281" t="s">
        <v>6</v>
      </c>
      <c r="F1281" t="s">
        <v>3</v>
      </c>
      <c r="G1281" t="s">
        <v>67</v>
      </c>
      <c r="H1281" t="s">
        <v>3</v>
      </c>
      <c r="I1281" t="str">
        <f>IF(Data[[#This Row],[gen_c]]="","o",IF(Data[[#This Row],[gen_e]]=Data[[#This Row],[gen_c]],"+",IF(ISNUMBER(SEARCH(Data[[#This Row],[gen_e]],Data[[#This Row],[gen_c]])),"/","-")))</f>
        <v>/</v>
      </c>
      <c r="J1281" t="str">
        <f>IF(Data[[#This Row],[sp_c]]="","o",IF(Data[[#This Row],[sp_e]]=Data[[#This Row],[sp_c]],"+",IF(ISNUMBER(SEARCH(Data[[#This Row],[sp_e]],Data[[#This Row],[sp_c]])),"/","-")))</f>
        <v>+</v>
      </c>
      <c r="K12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82" spans="1:11" x14ac:dyDescent="0.25">
      <c r="A1282">
        <v>40</v>
      </c>
      <c r="B1282">
        <v>0</v>
      </c>
      <c r="C1282">
        <v>5</v>
      </c>
      <c r="D1282">
        <f>Data[[#This Row],[run]]+100*Data[[#This Row],[k]]</f>
        <v>500</v>
      </c>
      <c r="E1282" t="s">
        <v>6</v>
      </c>
      <c r="F1282" t="s">
        <v>3</v>
      </c>
      <c r="G1282" t="s">
        <v>6</v>
      </c>
      <c r="H1282" t="s">
        <v>3</v>
      </c>
      <c r="I1282" t="str">
        <f>IF(Data[[#This Row],[gen_c]]="","o",IF(Data[[#This Row],[gen_e]]=Data[[#This Row],[gen_c]],"+",IF(ISNUMBER(SEARCH(Data[[#This Row],[gen_e]],Data[[#This Row],[gen_c]])),"/","-")))</f>
        <v>+</v>
      </c>
      <c r="J1282" t="str">
        <f>IF(Data[[#This Row],[sp_c]]="","o",IF(Data[[#This Row],[sp_e]]=Data[[#This Row],[sp_c]],"+",IF(ISNUMBER(SEARCH(Data[[#This Row],[sp_e]],Data[[#This Row],[sp_c]])),"/","-")))</f>
        <v>+</v>
      </c>
      <c r="K12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83" spans="1:11" x14ac:dyDescent="0.25">
      <c r="A1283">
        <v>43</v>
      </c>
      <c r="B1283">
        <v>0</v>
      </c>
      <c r="C1283">
        <v>5</v>
      </c>
      <c r="D1283">
        <f>Data[[#This Row],[run]]+100*Data[[#This Row],[k]]</f>
        <v>500</v>
      </c>
      <c r="E1283" t="s">
        <v>6</v>
      </c>
      <c r="F1283" t="s">
        <v>3</v>
      </c>
      <c r="G1283" t="s">
        <v>6</v>
      </c>
      <c r="H1283" t="s">
        <v>3</v>
      </c>
      <c r="I1283" t="str">
        <f>IF(Data[[#This Row],[gen_c]]="","o",IF(Data[[#This Row],[gen_e]]=Data[[#This Row],[gen_c]],"+",IF(ISNUMBER(SEARCH(Data[[#This Row],[gen_e]],Data[[#This Row],[gen_c]])),"/","-")))</f>
        <v>+</v>
      </c>
      <c r="J1283" t="str">
        <f>IF(Data[[#This Row],[sp_c]]="","o",IF(Data[[#This Row],[sp_e]]=Data[[#This Row],[sp_c]],"+",IF(ISNUMBER(SEARCH(Data[[#This Row],[sp_e]],Data[[#This Row],[sp_c]])),"/","-")))</f>
        <v>+</v>
      </c>
      <c r="K12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84" spans="1:11" x14ac:dyDescent="0.25">
      <c r="A1284">
        <v>46</v>
      </c>
      <c r="B1284">
        <v>3</v>
      </c>
      <c r="C1284">
        <v>5</v>
      </c>
      <c r="D1284">
        <f>Data[[#This Row],[run]]+100*Data[[#This Row],[k]]</f>
        <v>503</v>
      </c>
      <c r="E1284" t="s">
        <v>6</v>
      </c>
      <c r="F1284" t="s">
        <v>3</v>
      </c>
      <c r="G1284" t="s">
        <v>6</v>
      </c>
      <c r="H1284" t="s">
        <v>3</v>
      </c>
      <c r="I1284" t="str">
        <f>IF(Data[[#This Row],[gen_c]]="","o",IF(Data[[#This Row],[gen_e]]=Data[[#This Row],[gen_c]],"+",IF(ISNUMBER(SEARCH(Data[[#This Row],[gen_e]],Data[[#This Row],[gen_c]])),"/","-")))</f>
        <v>+</v>
      </c>
      <c r="J1284" t="str">
        <f>IF(Data[[#This Row],[sp_c]]="","o",IF(Data[[#This Row],[sp_e]]=Data[[#This Row],[sp_c]],"+",IF(ISNUMBER(SEARCH(Data[[#This Row],[sp_e]],Data[[#This Row],[sp_c]])),"/","-")))</f>
        <v>+</v>
      </c>
      <c r="K12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85" spans="1:11" x14ac:dyDescent="0.25">
      <c r="A1285">
        <v>47</v>
      </c>
      <c r="B1285">
        <v>4</v>
      </c>
      <c r="C1285">
        <v>5</v>
      </c>
      <c r="D1285">
        <f>Data[[#This Row],[run]]+100*Data[[#This Row],[k]]</f>
        <v>504</v>
      </c>
      <c r="E1285" t="s">
        <v>6</v>
      </c>
      <c r="F1285" t="s">
        <v>3</v>
      </c>
      <c r="G1285" t="s">
        <v>6</v>
      </c>
      <c r="H1285" t="s">
        <v>3</v>
      </c>
      <c r="I1285" t="str">
        <f>IF(Data[[#This Row],[gen_c]]="","o",IF(Data[[#This Row],[gen_e]]=Data[[#This Row],[gen_c]],"+",IF(ISNUMBER(SEARCH(Data[[#This Row],[gen_e]],Data[[#This Row],[gen_c]])),"/","-")))</f>
        <v>+</v>
      </c>
      <c r="J1285" t="str">
        <f>IF(Data[[#This Row],[sp_c]]="","o",IF(Data[[#This Row],[sp_e]]=Data[[#This Row],[sp_c]],"+",IF(ISNUMBER(SEARCH(Data[[#This Row],[sp_e]],Data[[#This Row],[sp_c]])),"/","-")))</f>
        <v>+</v>
      </c>
      <c r="K12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86" spans="1:11" x14ac:dyDescent="0.25">
      <c r="A1286">
        <v>42</v>
      </c>
      <c r="B1286">
        <v>0</v>
      </c>
      <c r="C1286">
        <v>5</v>
      </c>
      <c r="D1286">
        <f>Data[[#This Row],[run]]+100*Data[[#This Row],[k]]</f>
        <v>500</v>
      </c>
      <c r="E1286" t="s">
        <v>6</v>
      </c>
      <c r="F1286" t="s">
        <v>3</v>
      </c>
      <c r="H1286" t="s">
        <v>3</v>
      </c>
      <c r="I1286" t="str">
        <f>IF(Data[[#This Row],[gen_c]]="","o",IF(Data[[#This Row],[gen_e]]=Data[[#This Row],[gen_c]],"+",IF(ISNUMBER(SEARCH(Data[[#This Row],[gen_e]],Data[[#This Row],[gen_c]])),"/","-")))</f>
        <v>o</v>
      </c>
      <c r="J1286" t="str">
        <f>IF(Data[[#This Row],[sp_c]]="","o",IF(Data[[#This Row],[sp_e]]=Data[[#This Row],[sp_c]],"+",IF(ISNUMBER(SEARCH(Data[[#This Row],[sp_e]],Data[[#This Row],[sp_c]])),"/","-")))</f>
        <v>+</v>
      </c>
      <c r="K12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87" spans="1:11" x14ac:dyDescent="0.25">
      <c r="A1287">
        <v>44</v>
      </c>
      <c r="B1287">
        <v>2</v>
      </c>
      <c r="C1287">
        <v>5</v>
      </c>
      <c r="D1287">
        <f>Data[[#This Row],[run]]+100*Data[[#This Row],[k]]</f>
        <v>502</v>
      </c>
      <c r="E1287" t="s">
        <v>6</v>
      </c>
      <c r="F1287" t="s">
        <v>3</v>
      </c>
      <c r="H1287" t="s">
        <v>3</v>
      </c>
      <c r="I1287" t="str">
        <f>IF(Data[[#This Row],[gen_c]]="","o",IF(Data[[#This Row],[gen_e]]=Data[[#This Row],[gen_c]],"+",IF(ISNUMBER(SEARCH(Data[[#This Row],[gen_e]],Data[[#This Row],[gen_c]])),"/","-")))</f>
        <v>o</v>
      </c>
      <c r="J1287" t="str">
        <f>IF(Data[[#This Row],[sp_c]]="","o",IF(Data[[#This Row],[sp_e]]=Data[[#This Row],[sp_c]],"+",IF(ISNUMBER(SEARCH(Data[[#This Row],[sp_e]],Data[[#This Row],[sp_c]])),"/","-")))</f>
        <v>+</v>
      </c>
      <c r="K12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88" spans="1:11" x14ac:dyDescent="0.25">
      <c r="A1288">
        <v>45</v>
      </c>
      <c r="B1288">
        <v>2</v>
      </c>
      <c r="C1288">
        <v>5</v>
      </c>
      <c r="D1288">
        <f>Data[[#This Row],[run]]+100*Data[[#This Row],[k]]</f>
        <v>502</v>
      </c>
      <c r="E1288" t="s">
        <v>6</v>
      </c>
      <c r="F1288" t="s">
        <v>3</v>
      </c>
      <c r="H1288" t="s">
        <v>3</v>
      </c>
      <c r="I1288" t="str">
        <f>IF(Data[[#This Row],[gen_c]]="","o",IF(Data[[#This Row],[gen_e]]=Data[[#This Row],[gen_c]],"+",IF(ISNUMBER(SEARCH(Data[[#This Row],[gen_e]],Data[[#This Row],[gen_c]])),"/","-")))</f>
        <v>o</v>
      </c>
      <c r="J1288" t="str">
        <f>IF(Data[[#This Row],[sp_c]]="","o",IF(Data[[#This Row],[sp_e]]=Data[[#This Row],[sp_c]],"+",IF(ISNUMBER(SEARCH(Data[[#This Row],[sp_e]],Data[[#This Row],[sp_c]])),"/","-")))</f>
        <v>+</v>
      </c>
      <c r="K12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289" spans="1:11" x14ac:dyDescent="0.25">
      <c r="A1289">
        <v>67</v>
      </c>
      <c r="B1289">
        <v>0</v>
      </c>
      <c r="C1289">
        <v>5</v>
      </c>
      <c r="D1289" s="13">
        <f>Data[[#This Row],[run]]+100*Data[[#This Row],[k]]</f>
        <v>500</v>
      </c>
      <c r="E1289" t="s">
        <v>11</v>
      </c>
      <c r="F1289" t="s">
        <v>12</v>
      </c>
      <c r="G1289" t="s">
        <v>11</v>
      </c>
      <c r="H1289" t="s">
        <v>68</v>
      </c>
      <c r="I1289" t="str">
        <f>IF(Data[[#This Row],[gen_c]]="","o",IF(Data[[#This Row],[gen_e]]=Data[[#This Row],[gen_c]],"+",IF(ISNUMBER(SEARCH(Data[[#This Row],[gen_e]],Data[[#This Row],[gen_c]])),"/","-")))</f>
        <v>+</v>
      </c>
      <c r="J1289" t="str">
        <f>IF(Data[[#This Row],[sp_c]]="","o",IF(Data[[#This Row],[sp_e]]=Data[[#This Row],[sp_c]],"+",IF(ISNUMBER(SEARCH(Data[[#This Row],[sp_e]],Data[[#This Row],[sp_c]])),"/","-")))</f>
        <v>/</v>
      </c>
      <c r="K12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290" spans="1:11" x14ac:dyDescent="0.25">
      <c r="A1290">
        <v>65</v>
      </c>
      <c r="B1290">
        <v>0</v>
      </c>
      <c r="C1290">
        <v>5</v>
      </c>
      <c r="D1290" s="13">
        <f>Data[[#This Row],[run]]+100*Data[[#This Row],[k]]</f>
        <v>500</v>
      </c>
      <c r="E1290" t="s">
        <v>11</v>
      </c>
      <c r="F1290" t="s">
        <v>12</v>
      </c>
      <c r="G1290" t="s">
        <v>11</v>
      </c>
      <c r="H1290" t="s">
        <v>12</v>
      </c>
      <c r="I1290" t="str">
        <f>IF(Data[[#This Row],[gen_c]]="","o",IF(Data[[#This Row],[gen_e]]=Data[[#This Row],[gen_c]],"+",IF(ISNUMBER(SEARCH(Data[[#This Row],[gen_e]],Data[[#This Row],[gen_c]])),"/","-")))</f>
        <v>+</v>
      </c>
      <c r="J1290" t="str">
        <f>IF(Data[[#This Row],[sp_c]]="","o",IF(Data[[#This Row],[sp_e]]=Data[[#This Row],[sp_c]],"+",IF(ISNUMBER(SEARCH(Data[[#This Row],[sp_e]],Data[[#This Row],[sp_c]])),"/","-")))</f>
        <v>+</v>
      </c>
      <c r="K12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91" spans="1:11" x14ac:dyDescent="0.25">
      <c r="A1291">
        <v>68</v>
      </c>
      <c r="B1291">
        <v>0</v>
      </c>
      <c r="C1291">
        <v>5</v>
      </c>
      <c r="D1291" s="13">
        <f>Data[[#This Row],[run]]+100*Data[[#This Row],[k]]</f>
        <v>500</v>
      </c>
      <c r="E1291" t="s">
        <v>11</v>
      </c>
      <c r="F1291" t="s">
        <v>12</v>
      </c>
      <c r="G1291" t="s">
        <v>11</v>
      </c>
      <c r="H1291" t="s">
        <v>12</v>
      </c>
      <c r="I1291" t="str">
        <f>IF(Data[[#This Row],[gen_c]]="","o",IF(Data[[#This Row],[gen_e]]=Data[[#This Row],[gen_c]],"+",IF(ISNUMBER(SEARCH(Data[[#This Row],[gen_e]],Data[[#This Row],[gen_c]])),"/","-")))</f>
        <v>+</v>
      </c>
      <c r="J1291" t="str">
        <f>IF(Data[[#This Row],[sp_c]]="","o",IF(Data[[#This Row],[sp_e]]=Data[[#This Row],[sp_c]],"+",IF(ISNUMBER(SEARCH(Data[[#This Row],[sp_e]],Data[[#This Row],[sp_c]])),"/","-")))</f>
        <v>+</v>
      </c>
      <c r="K12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92" spans="1:11" x14ac:dyDescent="0.25">
      <c r="A1292">
        <v>69</v>
      </c>
      <c r="B1292">
        <v>0</v>
      </c>
      <c r="C1292">
        <v>5</v>
      </c>
      <c r="D1292" s="13">
        <f>Data[[#This Row],[run]]+100*Data[[#This Row],[k]]</f>
        <v>500</v>
      </c>
      <c r="E1292" t="s">
        <v>11</v>
      </c>
      <c r="F1292" t="s">
        <v>12</v>
      </c>
      <c r="G1292" t="s">
        <v>11</v>
      </c>
      <c r="H1292" t="s">
        <v>12</v>
      </c>
      <c r="I1292" t="str">
        <f>IF(Data[[#This Row],[gen_c]]="","o",IF(Data[[#This Row],[gen_e]]=Data[[#This Row],[gen_c]],"+",IF(ISNUMBER(SEARCH(Data[[#This Row],[gen_e]],Data[[#This Row],[gen_c]])),"/","-")))</f>
        <v>+</v>
      </c>
      <c r="J1292" t="str">
        <f>IF(Data[[#This Row],[sp_c]]="","o",IF(Data[[#This Row],[sp_e]]=Data[[#This Row],[sp_c]],"+",IF(ISNUMBER(SEARCH(Data[[#This Row],[sp_e]],Data[[#This Row],[sp_c]])),"/","-")))</f>
        <v>+</v>
      </c>
      <c r="K12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93" spans="1:11" x14ac:dyDescent="0.25">
      <c r="A1293">
        <v>70</v>
      </c>
      <c r="B1293">
        <v>0</v>
      </c>
      <c r="C1293">
        <v>5</v>
      </c>
      <c r="D1293" s="13">
        <f>Data[[#This Row],[run]]+100*Data[[#This Row],[k]]</f>
        <v>500</v>
      </c>
      <c r="E1293" t="s">
        <v>11</v>
      </c>
      <c r="F1293" t="s">
        <v>12</v>
      </c>
      <c r="G1293" t="s">
        <v>11</v>
      </c>
      <c r="H1293" t="s">
        <v>12</v>
      </c>
      <c r="I1293" t="str">
        <f>IF(Data[[#This Row],[gen_c]]="","o",IF(Data[[#This Row],[gen_e]]=Data[[#This Row],[gen_c]],"+",IF(ISNUMBER(SEARCH(Data[[#This Row],[gen_e]],Data[[#This Row],[gen_c]])),"/","-")))</f>
        <v>+</v>
      </c>
      <c r="J1293" t="str">
        <f>IF(Data[[#This Row],[sp_c]]="","o",IF(Data[[#This Row],[sp_e]]=Data[[#This Row],[sp_c]],"+",IF(ISNUMBER(SEARCH(Data[[#This Row],[sp_e]],Data[[#This Row],[sp_c]])),"/","-")))</f>
        <v>+</v>
      </c>
      <c r="K12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94" spans="1:11" x14ac:dyDescent="0.25">
      <c r="A1294">
        <v>71</v>
      </c>
      <c r="B1294">
        <v>0</v>
      </c>
      <c r="C1294">
        <v>5</v>
      </c>
      <c r="D1294" s="13">
        <f>Data[[#This Row],[run]]+100*Data[[#This Row],[k]]</f>
        <v>500</v>
      </c>
      <c r="E1294" t="s">
        <v>11</v>
      </c>
      <c r="F1294" t="s">
        <v>12</v>
      </c>
      <c r="G1294" t="s">
        <v>11</v>
      </c>
      <c r="H1294" t="s">
        <v>12</v>
      </c>
      <c r="I1294" t="str">
        <f>IF(Data[[#This Row],[gen_c]]="","o",IF(Data[[#This Row],[gen_e]]=Data[[#This Row],[gen_c]],"+",IF(ISNUMBER(SEARCH(Data[[#This Row],[gen_e]],Data[[#This Row],[gen_c]])),"/","-")))</f>
        <v>+</v>
      </c>
      <c r="J1294" t="str">
        <f>IF(Data[[#This Row],[sp_c]]="","o",IF(Data[[#This Row],[sp_e]]=Data[[#This Row],[sp_c]],"+",IF(ISNUMBER(SEARCH(Data[[#This Row],[sp_e]],Data[[#This Row],[sp_c]])),"/","-")))</f>
        <v>+</v>
      </c>
      <c r="K12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95" spans="1:11" x14ac:dyDescent="0.25">
      <c r="A1295">
        <v>72</v>
      </c>
      <c r="B1295">
        <v>0</v>
      </c>
      <c r="C1295">
        <v>5</v>
      </c>
      <c r="D1295" s="13">
        <f>Data[[#This Row],[run]]+100*Data[[#This Row],[k]]</f>
        <v>500</v>
      </c>
      <c r="E1295" t="s">
        <v>11</v>
      </c>
      <c r="F1295" t="s">
        <v>12</v>
      </c>
      <c r="G1295" t="s">
        <v>11</v>
      </c>
      <c r="H1295" t="s">
        <v>12</v>
      </c>
      <c r="I1295" t="str">
        <f>IF(Data[[#This Row],[gen_c]]="","o",IF(Data[[#This Row],[gen_e]]=Data[[#This Row],[gen_c]],"+",IF(ISNUMBER(SEARCH(Data[[#This Row],[gen_e]],Data[[#This Row],[gen_c]])),"/","-")))</f>
        <v>+</v>
      </c>
      <c r="J1295" t="str">
        <f>IF(Data[[#This Row],[sp_c]]="","o",IF(Data[[#This Row],[sp_e]]=Data[[#This Row],[sp_c]],"+",IF(ISNUMBER(SEARCH(Data[[#This Row],[sp_e]],Data[[#This Row],[sp_c]])),"/","-")))</f>
        <v>+</v>
      </c>
      <c r="K12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96" spans="1:11" x14ac:dyDescent="0.25">
      <c r="A1296">
        <v>73</v>
      </c>
      <c r="B1296">
        <v>0</v>
      </c>
      <c r="C1296">
        <v>5</v>
      </c>
      <c r="D1296" s="13">
        <f>Data[[#This Row],[run]]+100*Data[[#This Row],[k]]</f>
        <v>500</v>
      </c>
      <c r="E1296" t="s">
        <v>11</v>
      </c>
      <c r="F1296" t="s">
        <v>12</v>
      </c>
      <c r="G1296" t="s">
        <v>11</v>
      </c>
      <c r="H1296" t="s">
        <v>12</v>
      </c>
      <c r="I1296" t="str">
        <f>IF(Data[[#This Row],[gen_c]]="","o",IF(Data[[#This Row],[gen_e]]=Data[[#This Row],[gen_c]],"+",IF(ISNUMBER(SEARCH(Data[[#This Row],[gen_e]],Data[[#This Row],[gen_c]])),"/","-")))</f>
        <v>+</v>
      </c>
      <c r="J1296" t="str">
        <f>IF(Data[[#This Row],[sp_c]]="","o",IF(Data[[#This Row],[sp_e]]=Data[[#This Row],[sp_c]],"+",IF(ISNUMBER(SEARCH(Data[[#This Row],[sp_e]],Data[[#This Row],[sp_c]])),"/","-")))</f>
        <v>+</v>
      </c>
      <c r="K12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97" spans="1:11" x14ac:dyDescent="0.25">
      <c r="A1297">
        <v>75</v>
      </c>
      <c r="B1297">
        <v>1</v>
      </c>
      <c r="C1297">
        <v>5</v>
      </c>
      <c r="D1297" s="13">
        <f>Data[[#This Row],[run]]+100*Data[[#This Row],[k]]</f>
        <v>501</v>
      </c>
      <c r="E1297" t="s">
        <v>11</v>
      </c>
      <c r="F1297" t="s">
        <v>12</v>
      </c>
      <c r="G1297" t="s">
        <v>11</v>
      </c>
      <c r="H1297" t="s">
        <v>12</v>
      </c>
      <c r="I1297" t="str">
        <f>IF(Data[[#This Row],[gen_c]]="","o",IF(Data[[#This Row],[gen_e]]=Data[[#This Row],[gen_c]],"+",IF(ISNUMBER(SEARCH(Data[[#This Row],[gen_e]],Data[[#This Row],[gen_c]])),"/","-")))</f>
        <v>+</v>
      </c>
      <c r="J1297" t="str">
        <f>IF(Data[[#This Row],[sp_c]]="","o",IF(Data[[#This Row],[sp_e]]=Data[[#This Row],[sp_c]],"+",IF(ISNUMBER(SEARCH(Data[[#This Row],[sp_e]],Data[[#This Row],[sp_c]])),"/","-")))</f>
        <v>+</v>
      </c>
      <c r="K12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98" spans="1:11" x14ac:dyDescent="0.25">
      <c r="A1298">
        <v>76</v>
      </c>
      <c r="B1298">
        <v>1</v>
      </c>
      <c r="C1298">
        <v>5</v>
      </c>
      <c r="D1298" s="13">
        <f>Data[[#This Row],[run]]+100*Data[[#This Row],[k]]</f>
        <v>501</v>
      </c>
      <c r="E1298" t="s">
        <v>11</v>
      </c>
      <c r="F1298" t="s">
        <v>12</v>
      </c>
      <c r="G1298" t="s">
        <v>11</v>
      </c>
      <c r="H1298" t="s">
        <v>12</v>
      </c>
      <c r="I1298" t="str">
        <f>IF(Data[[#This Row],[gen_c]]="","o",IF(Data[[#This Row],[gen_e]]=Data[[#This Row],[gen_c]],"+",IF(ISNUMBER(SEARCH(Data[[#This Row],[gen_e]],Data[[#This Row],[gen_c]])),"/","-")))</f>
        <v>+</v>
      </c>
      <c r="J1298" t="str">
        <f>IF(Data[[#This Row],[sp_c]]="","o",IF(Data[[#This Row],[sp_e]]=Data[[#This Row],[sp_c]],"+",IF(ISNUMBER(SEARCH(Data[[#This Row],[sp_e]],Data[[#This Row],[sp_c]])),"/","-")))</f>
        <v>+</v>
      </c>
      <c r="K12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299" spans="1:11" x14ac:dyDescent="0.25">
      <c r="A1299">
        <v>77</v>
      </c>
      <c r="B1299">
        <v>1</v>
      </c>
      <c r="C1299">
        <v>5</v>
      </c>
      <c r="D1299" s="13">
        <f>Data[[#This Row],[run]]+100*Data[[#This Row],[k]]</f>
        <v>501</v>
      </c>
      <c r="E1299" t="s">
        <v>11</v>
      </c>
      <c r="F1299" t="s">
        <v>12</v>
      </c>
      <c r="G1299" t="s">
        <v>11</v>
      </c>
      <c r="H1299" t="s">
        <v>12</v>
      </c>
      <c r="I1299" t="str">
        <f>IF(Data[[#This Row],[gen_c]]="","o",IF(Data[[#This Row],[gen_e]]=Data[[#This Row],[gen_c]],"+",IF(ISNUMBER(SEARCH(Data[[#This Row],[gen_e]],Data[[#This Row],[gen_c]])),"/","-")))</f>
        <v>+</v>
      </c>
      <c r="J1299" t="str">
        <f>IF(Data[[#This Row],[sp_c]]="","o",IF(Data[[#This Row],[sp_e]]=Data[[#This Row],[sp_c]],"+",IF(ISNUMBER(SEARCH(Data[[#This Row],[sp_e]],Data[[#This Row],[sp_c]])),"/","-")))</f>
        <v>+</v>
      </c>
      <c r="K12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0" spans="1:11" x14ac:dyDescent="0.25">
      <c r="A1300">
        <v>78</v>
      </c>
      <c r="B1300">
        <v>1</v>
      </c>
      <c r="C1300">
        <v>5</v>
      </c>
      <c r="D1300" s="13">
        <f>Data[[#This Row],[run]]+100*Data[[#This Row],[k]]</f>
        <v>501</v>
      </c>
      <c r="E1300" t="s">
        <v>11</v>
      </c>
      <c r="F1300" t="s">
        <v>12</v>
      </c>
      <c r="G1300" t="s">
        <v>11</v>
      </c>
      <c r="H1300" t="s">
        <v>12</v>
      </c>
      <c r="I1300" t="str">
        <f>IF(Data[[#This Row],[gen_c]]="","o",IF(Data[[#This Row],[gen_e]]=Data[[#This Row],[gen_c]],"+",IF(ISNUMBER(SEARCH(Data[[#This Row],[gen_e]],Data[[#This Row],[gen_c]])),"/","-")))</f>
        <v>+</v>
      </c>
      <c r="J1300" t="str">
        <f>IF(Data[[#This Row],[sp_c]]="","o",IF(Data[[#This Row],[sp_e]]=Data[[#This Row],[sp_c]],"+",IF(ISNUMBER(SEARCH(Data[[#This Row],[sp_e]],Data[[#This Row],[sp_c]])),"/","-")))</f>
        <v>+</v>
      </c>
      <c r="K13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1" spans="1:11" x14ac:dyDescent="0.25">
      <c r="A1301">
        <v>79</v>
      </c>
      <c r="B1301">
        <v>1</v>
      </c>
      <c r="C1301">
        <v>5</v>
      </c>
      <c r="D1301" s="13">
        <f>Data[[#This Row],[run]]+100*Data[[#This Row],[k]]</f>
        <v>501</v>
      </c>
      <c r="E1301" t="s">
        <v>11</v>
      </c>
      <c r="F1301" t="s">
        <v>12</v>
      </c>
      <c r="G1301" t="s">
        <v>11</v>
      </c>
      <c r="H1301" t="s">
        <v>12</v>
      </c>
      <c r="I1301" t="str">
        <f>IF(Data[[#This Row],[gen_c]]="","o",IF(Data[[#This Row],[gen_e]]=Data[[#This Row],[gen_c]],"+",IF(ISNUMBER(SEARCH(Data[[#This Row],[gen_e]],Data[[#This Row],[gen_c]])),"/","-")))</f>
        <v>+</v>
      </c>
      <c r="J1301" t="str">
        <f>IF(Data[[#This Row],[sp_c]]="","o",IF(Data[[#This Row],[sp_e]]=Data[[#This Row],[sp_c]],"+",IF(ISNUMBER(SEARCH(Data[[#This Row],[sp_e]],Data[[#This Row],[sp_c]])),"/","-")))</f>
        <v>+</v>
      </c>
      <c r="K13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2" spans="1:11" x14ac:dyDescent="0.25">
      <c r="A1302">
        <v>80</v>
      </c>
      <c r="B1302">
        <v>1</v>
      </c>
      <c r="C1302">
        <v>5</v>
      </c>
      <c r="D1302" s="13">
        <f>Data[[#This Row],[run]]+100*Data[[#This Row],[k]]</f>
        <v>501</v>
      </c>
      <c r="E1302" t="s">
        <v>11</v>
      </c>
      <c r="F1302" t="s">
        <v>12</v>
      </c>
      <c r="G1302" t="s">
        <v>11</v>
      </c>
      <c r="H1302" t="s">
        <v>12</v>
      </c>
      <c r="I1302" t="str">
        <f>IF(Data[[#This Row],[gen_c]]="","o",IF(Data[[#This Row],[gen_e]]=Data[[#This Row],[gen_c]],"+",IF(ISNUMBER(SEARCH(Data[[#This Row],[gen_e]],Data[[#This Row],[gen_c]])),"/","-")))</f>
        <v>+</v>
      </c>
      <c r="J1302" t="str">
        <f>IF(Data[[#This Row],[sp_c]]="","o",IF(Data[[#This Row],[sp_e]]=Data[[#This Row],[sp_c]],"+",IF(ISNUMBER(SEARCH(Data[[#This Row],[sp_e]],Data[[#This Row],[sp_c]])),"/","-")))</f>
        <v>+</v>
      </c>
      <c r="K13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3" spans="1:11" x14ac:dyDescent="0.25">
      <c r="A1303">
        <v>82</v>
      </c>
      <c r="B1303">
        <v>1</v>
      </c>
      <c r="C1303">
        <v>5</v>
      </c>
      <c r="D1303" s="13">
        <f>Data[[#This Row],[run]]+100*Data[[#This Row],[k]]</f>
        <v>501</v>
      </c>
      <c r="E1303" t="s">
        <v>11</v>
      </c>
      <c r="F1303" t="s">
        <v>12</v>
      </c>
      <c r="G1303" t="s">
        <v>11</v>
      </c>
      <c r="H1303" t="s">
        <v>12</v>
      </c>
      <c r="I1303" t="str">
        <f>IF(Data[[#This Row],[gen_c]]="","o",IF(Data[[#This Row],[gen_e]]=Data[[#This Row],[gen_c]],"+",IF(ISNUMBER(SEARCH(Data[[#This Row],[gen_e]],Data[[#This Row],[gen_c]])),"/","-")))</f>
        <v>+</v>
      </c>
      <c r="J1303" t="str">
        <f>IF(Data[[#This Row],[sp_c]]="","o",IF(Data[[#This Row],[sp_e]]=Data[[#This Row],[sp_c]],"+",IF(ISNUMBER(SEARCH(Data[[#This Row],[sp_e]],Data[[#This Row],[sp_c]])),"/","-")))</f>
        <v>+</v>
      </c>
      <c r="K13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4" spans="1:11" x14ac:dyDescent="0.25">
      <c r="A1304">
        <v>83</v>
      </c>
      <c r="B1304">
        <v>1</v>
      </c>
      <c r="C1304">
        <v>5</v>
      </c>
      <c r="D1304" s="13">
        <f>Data[[#This Row],[run]]+100*Data[[#This Row],[k]]</f>
        <v>501</v>
      </c>
      <c r="E1304" t="s">
        <v>11</v>
      </c>
      <c r="F1304" t="s">
        <v>12</v>
      </c>
      <c r="G1304" t="s">
        <v>11</v>
      </c>
      <c r="H1304" t="s">
        <v>12</v>
      </c>
      <c r="I1304" t="str">
        <f>IF(Data[[#This Row],[gen_c]]="","o",IF(Data[[#This Row],[gen_e]]=Data[[#This Row],[gen_c]],"+",IF(ISNUMBER(SEARCH(Data[[#This Row],[gen_e]],Data[[#This Row],[gen_c]])),"/","-")))</f>
        <v>+</v>
      </c>
      <c r="J1304" t="str">
        <f>IF(Data[[#This Row],[sp_c]]="","o",IF(Data[[#This Row],[sp_e]]=Data[[#This Row],[sp_c]],"+",IF(ISNUMBER(SEARCH(Data[[#This Row],[sp_e]],Data[[#This Row],[sp_c]])),"/","-")))</f>
        <v>+</v>
      </c>
      <c r="K13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5" spans="1:11" x14ac:dyDescent="0.25">
      <c r="A1305">
        <v>84</v>
      </c>
      <c r="B1305">
        <v>2</v>
      </c>
      <c r="C1305">
        <v>5</v>
      </c>
      <c r="D1305" s="13">
        <f>Data[[#This Row],[run]]+100*Data[[#This Row],[k]]</f>
        <v>502</v>
      </c>
      <c r="E1305" t="s">
        <v>11</v>
      </c>
      <c r="F1305" t="s">
        <v>12</v>
      </c>
      <c r="G1305" t="s">
        <v>11</v>
      </c>
      <c r="H1305" t="s">
        <v>12</v>
      </c>
      <c r="I1305" t="str">
        <f>IF(Data[[#This Row],[gen_c]]="","o",IF(Data[[#This Row],[gen_e]]=Data[[#This Row],[gen_c]],"+",IF(ISNUMBER(SEARCH(Data[[#This Row],[gen_e]],Data[[#This Row],[gen_c]])),"/","-")))</f>
        <v>+</v>
      </c>
      <c r="J1305" t="str">
        <f>IF(Data[[#This Row],[sp_c]]="","o",IF(Data[[#This Row],[sp_e]]=Data[[#This Row],[sp_c]],"+",IF(ISNUMBER(SEARCH(Data[[#This Row],[sp_e]],Data[[#This Row],[sp_c]])),"/","-")))</f>
        <v>+</v>
      </c>
      <c r="K13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6" spans="1:11" x14ac:dyDescent="0.25">
      <c r="A1306">
        <v>86</v>
      </c>
      <c r="B1306">
        <v>2</v>
      </c>
      <c r="C1306">
        <v>5</v>
      </c>
      <c r="D1306" s="13">
        <f>Data[[#This Row],[run]]+100*Data[[#This Row],[k]]</f>
        <v>502</v>
      </c>
      <c r="E1306" t="s">
        <v>11</v>
      </c>
      <c r="F1306" t="s">
        <v>12</v>
      </c>
      <c r="G1306" t="s">
        <v>11</v>
      </c>
      <c r="H1306" t="s">
        <v>12</v>
      </c>
      <c r="I1306" t="str">
        <f>IF(Data[[#This Row],[gen_c]]="","o",IF(Data[[#This Row],[gen_e]]=Data[[#This Row],[gen_c]],"+",IF(ISNUMBER(SEARCH(Data[[#This Row],[gen_e]],Data[[#This Row],[gen_c]])),"/","-")))</f>
        <v>+</v>
      </c>
      <c r="J1306" t="str">
        <f>IF(Data[[#This Row],[sp_c]]="","o",IF(Data[[#This Row],[sp_e]]=Data[[#This Row],[sp_c]],"+",IF(ISNUMBER(SEARCH(Data[[#This Row],[sp_e]],Data[[#This Row],[sp_c]])),"/","-")))</f>
        <v>+</v>
      </c>
      <c r="K13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7" spans="1:11" x14ac:dyDescent="0.25">
      <c r="A1307">
        <v>87</v>
      </c>
      <c r="B1307">
        <v>2</v>
      </c>
      <c r="C1307">
        <v>5</v>
      </c>
      <c r="D1307" s="13">
        <f>Data[[#This Row],[run]]+100*Data[[#This Row],[k]]</f>
        <v>502</v>
      </c>
      <c r="E1307" t="s">
        <v>11</v>
      </c>
      <c r="F1307" t="s">
        <v>12</v>
      </c>
      <c r="G1307" t="s">
        <v>11</v>
      </c>
      <c r="H1307" t="s">
        <v>12</v>
      </c>
      <c r="I1307" t="str">
        <f>IF(Data[[#This Row],[gen_c]]="","o",IF(Data[[#This Row],[gen_e]]=Data[[#This Row],[gen_c]],"+",IF(ISNUMBER(SEARCH(Data[[#This Row],[gen_e]],Data[[#This Row],[gen_c]])),"/","-")))</f>
        <v>+</v>
      </c>
      <c r="J1307" t="str">
        <f>IF(Data[[#This Row],[sp_c]]="","o",IF(Data[[#This Row],[sp_e]]=Data[[#This Row],[sp_c]],"+",IF(ISNUMBER(SEARCH(Data[[#This Row],[sp_e]],Data[[#This Row],[sp_c]])),"/","-")))</f>
        <v>+</v>
      </c>
      <c r="K13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8" spans="1:11" x14ac:dyDescent="0.25">
      <c r="A1308">
        <v>89</v>
      </c>
      <c r="B1308">
        <v>2</v>
      </c>
      <c r="C1308">
        <v>5</v>
      </c>
      <c r="D1308" s="13">
        <f>Data[[#This Row],[run]]+100*Data[[#This Row],[k]]</f>
        <v>502</v>
      </c>
      <c r="E1308" t="s">
        <v>11</v>
      </c>
      <c r="F1308" t="s">
        <v>12</v>
      </c>
      <c r="G1308" t="s">
        <v>11</v>
      </c>
      <c r="H1308" t="s">
        <v>12</v>
      </c>
      <c r="I1308" t="str">
        <f>IF(Data[[#This Row],[gen_c]]="","o",IF(Data[[#This Row],[gen_e]]=Data[[#This Row],[gen_c]],"+",IF(ISNUMBER(SEARCH(Data[[#This Row],[gen_e]],Data[[#This Row],[gen_c]])),"/","-")))</f>
        <v>+</v>
      </c>
      <c r="J1308" t="str">
        <f>IF(Data[[#This Row],[sp_c]]="","o",IF(Data[[#This Row],[sp_e]]=Data[[#This Row],[sp_c]],"+",IF(ISNUMBER(SEARCH(Data[[#This Row],[sp_e]],Data[[#This Row],[sp_c]])),"/","-")))</f>
        <v>+</v>
      </c>
      <c r="K13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09" spans="1:11" x14ac:dyDescent="0.25">
      <c r="A1309">
        <v>90</v>
      </c>
      <c r="B1309">
        <v>2</v>
      </c>
      <c r="C1309">
        <v>5</v>
      </c>
      <c r="D1309" s="13">
        <f>Data[[#This Row],[run]]+100*Data[[#This Row],[k]]</f>
        <v>502</v>
      </c>
      <c r="E1309" t="s">
        <v>11</v>
      </c>
      <c r="F1309" t="s">
        <v>12</v>
      </c>
      <c r="G1309" t="s">
        <v>11</v>
      </c>
      <c r="H1309" t="s">
        <v>12</v>
      </c>
      <c r="I1309" t="str">
        <f>IF(Data[[#This Row],[gen_c]]="","o",IF(Data[[#This Row],[gen_e]]=Data[[#This Row],[gen_c]],"+",IF(ISNUMBER(SEARCH(Data[[#This Row],[gen_e]],Data[[#This Row],[gen_c]])),"/","-")))</f>
        <v>+</v>
      </c>
      <c r="J1309" t="str">
        <f>IF(Data[[#This Row],[sp_c]]="","o",IF(Data[[#This Row],[sp_e]]=Data[[#This Row],[sp_c]],"+",IF(ISNUMBER(SEARCH(Data[[#This Row],[sp_e]],Data[[#This Row],[sp_c]])),"/","-")))</f>
        <v>+</v>
      </c>
      <c r="K13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0" spans="1:11" x14ac:dyDescent="0.25">
      <c r="A1310">
        <v>91</v>
      </c>
      <c r="B1310">
        <v>2</v>
      </c>
      <c r="C1310">
        <v>5</v>
      </c>
      <c r="D1310" s="13">
        <f>Data[[#This Row],[run]]+100*Data[[#This Row],[k]]</f>
        <v>502</v>
      </c>
      <c r="E1310" t="s">
        <v>11</v>
      </c>
      <c r="F1310" t="s">
        <v>12</v>
      </c>
      <c r="G1310" t="s">
        <v>11</v>
      </c>
      <c r="H1310" t="s">
        <v>12</v>
      </c>
      <c r="I1310" t="str">
        <f>IF(Data[[#This Row],[gen_c]]="","o",IF(Data[[#This Row],[gen_e]]=Data[[#This Row],[gen_c]],"+",IF(ISNUMBER(SEARCH(Data[[#This Row],[gen_e]],Data[[#This Row],[gen_c]])),"/","-")))</f>
        <v>+</v>
      </c>
      <c r="J1310" t="str">
        <f>IF(Data[[#This Row],[sp_c]]="","o",IF(Data[[#This Row],[sp_e]]=Data[[#This Row],[sp_c]],"+",IF(ISNUMBER(SEARCH(Data[[#This Row],[sp_e]],Data[[#This Row],[sp_c]])),"/","-")))</f>
        <v>+</v>
      </c>
      <c r="K13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1" spans="1:11" x14ac:dyDescent="0.25">
      <c r="A1311">
        <v>93</v>
      </c>
      <c r="B1311">
        <v>2</v>
      </c>
      <c r="C1311">
        <v>5</v>
      </c>
      <c r="D1311" s="13">
        <f>Data[[#This Row],[run]]+100*Data[[#This Row],[k]]</f>
        <v>502</v>
      </c>
      <c r="E1311" t="s">
        <v>11</v>
      </c>
      <c r="F1311" t="s">
        <v>12</v>
      </c>
      <c r="G1311" t="s">
        <v>11</v>
      </c>
      <c r="H1311" t="s">
        <v>12</v>
      </c>
      <c r="I1311" t="str">
        <f>IF(Data[[#This Row],[gen_c]]="","o",IF(Data[[#This Row],[gen_e]]=Data[[#This Row],[gen_c]],"+",IF(ISNUMBER(SEARCH(Data[[#This Row],[gen_e]],Data[[#This Row],[gen_c]])),"/","-")))</f>
        <v>+</v>
      </c>
      <c r="J1311" t="str">
        <f>IF(Data[[#This Row],[sp_c]]="","o",IF(Data[[#This Row],[sp_e]]=Data[[#This Row],[sp_c]],"+",IF(ISNUMBER(SEARCH(Data[[#This Row],[sp_e]],Data[[#This Row],[sp_c]])),"/","-")))</f>
        <v>+</v>
      </c>
      <c r="K13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2" spans="1:11" x14ac:dyDescent="0.25">
      <c r="A1312">
        <v>94</v>
      </c>
      <c r="B1312">
        <v>3</v>
      </c>
      <c r="C1312">
        <v>5</v>
      </c>
      <c r="D1312" s="13">
        <f>Data[[#This Row],[run]]+100*Data[[#This Row],[k]]</f>
        <v>503</v>
      </c>
      <c r="E1312" t="s">
        <v>11</v>
      </c>
      <c r="F1312" t="s">
        <v>12</v>
      </c>
      <c r="G1312" t="s">
        <v>11</v>
      </c>
      <c r="H1312" t="s">
        <v>12</v>
      </c>
      <c r="I1312" t="str">
        <f>IF(Data[[#This Row],[gen_c]]="","o",IF(Data[[#This Row],[gen_e]]=Data[[#This Row],[gen_c]],"+",IF(ISNUMBER(SEARCH(Data[[#This Row],[gen_e]],Data[[#This Row],[gen_c]])),"/","-")))</f>
        <v>+</v>
      </c>
      <c r="J1312" t="str">
        <f>IF(Data[[#This Row],[sp_c]]="","o",IF(Data[[#This Row],[sp_e]]=Data[[#This Row],[sp_c]],"+",IF(ISNUMBER(SEARCH(Data[[#This Row],[sp_e]],Data[[#This Row],[sp_c]])),"/","-")))</f>
        <v>+</v>
      </c>
      <c r="K13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3" spans="1:11" x14ac:dyDescent="0.25">
      <c r="A1313">
        <v>95</v>
      </c>
      <c r="B1313">
        <v>3</v>
      </c>
      <c r="C1313">
        <v>5</v>
      </c>
      <c r="D1313" s="13">
        <f>Data[[#This Row],[run]]+100*Data[[#This Row],[k]]</f>
        <v>503</v>
      </c>
      <c r="E1313" t="s">
        <v>11</v>
      </c>
      <c r="F1313" t="s">
        <v>12</v>
      </c>
      <c r="G1313" t="s">
        <v>11</v>
      </c>
      <c r="H1313" t="s">
        <v>12</v>
      </c>
      <c r="I1313" t="str">
        <f>IF(Data[[#This Row],[gen_c]]="","o",IF(Data[[#This Row],[gen_e]]=Data[[#This Row],[gen_c]],"+",IF(ISNUMBER(SEARCH(Data[[#This Row],[gen_e]],Data[[#This Row],[gen_c]])),"/","-")))</f>
        <v>+</v>
      </c>
      <c r="J1313" t="str">
        <f>IF(Data[[#This Row],[sp_c]]="","o",IF(Data[[#This Row],[sp_e]]=Data[[#This Row],[sp_c]],"+",IF(ISNUMBER(SEARCH(Data[[#This Row],[sp_e]],Data[[#This Row],[sp_c]])),"/","-")))</f>
        <v>+</v>
      </c>
      <c r="K13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4" spans="1:11" x14ac:dyDescent="0.25">
      <c r="A1314">
        <v>96</v>
      </c>
      <c r="B1314">
        <v>3</v>
      </c>
      <c r="C1314">
        <v>5</v>
      </c>
      <c r="D1314" s="13">
        <f>Data[[#This Row],[run]]+100*Data[[#This Row],[k]]</f>
        <v>503</v>
      </c>
      <c r="E1314" t="s">
        <v>11</v>
      </c>
      <c r="F1314" t="s">
        <v>12</v>
      </c>
      <c r="G1314" t="s">
        <v>11</v>
      </c>
      <c r="H1314" t="s">
        <v>12</v>
      </c>
      <c r="I1314" t="str">
        <f>IF(Data[[#This Row],[gen_c]]="","o",IF(Data[[#This Row],[gen_e]]=Data[[#This Row],[gen_c]],"+",IF(ISNUMBER(SEARCH(Data[[#This Row],[gen_e]],Data[[#This Row],[gen_c]])),"/","-")))</f>
        <v>+</v>
      </c>
      <c r="J1314" t="str">
        <f>IF(Data[[#This Row],[sp_c]]="","o",IF(Data[[#This Row],[sp_e]]=Data[[#This Row],[sp_c]],"+",IF(ISNUMBER(SEARCH(Data[[#This Row],[sp_e]],Data[[#This Row],[sp_c]])),"/","-")))</f>
        <v>+</v>
      </c>
      <c r="K13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5" spans="1:11" x14ac:dyDescent="0.25">
      <c r="A1315">
        <v>97</v>
      </c>
      <c r="B1315">
        <v>3</v>
      </c>
      <c r="C1315">
        <v>5</v>
      </c>
      <c r="D1315" s="13">
        <f>Data[[#This Row],[run]]+100*Data[[#This Row],[k]]</f>
        <v>503</v>
      </c>
      <c r="E1315" t="s">
        <v>11</v>
      </c>
      <c r="F1315" t="s">
        <v>12</v>
      </c>
      <c r="G1315" t="s">
        <v>11</v>
      </c>
      <c r="H1315" t="s">
        <v>12</v>
      </c>
      <c r="I1315" t="str">
        <f>IF(Data[[#This Row],[gen_c]]="","o",IF(Data[[#This Row],[gen_e]]=Data[[#This Row],[gen_c]],"+",IF(ISNUMBER(SEARCH(Data[[#This Row],[gen_e]],Data[[#This Row],[gen_c]])),"/","-")))</f>
        <v>+</v>
      </c>
      <c r="J1315" t="str">
        <f>IF(Data[[#This Row],[sp_c]]="","o",IF(Data[[#This Row],[sp_e]]=Data[[#This Row],[sp_c]],"+",IF(ISNUMBER(SEARCH(Data[[#This Row],[sp_e]],Data[[#This Row],[sp_c]])),"/","-")))</f>
        <v>+</v>
      </c>
      <c r="K13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6" spans="1:11" x14ac:dyDescent="0.25">
      <c r="A1316">
        <v>98</v>
      </c>
      <c r="B1316">
        <v>3</v>
      </c>
      <c r="C1316">
        <v>5</v>
      </c>
      <c r="D1316" s="13">
        <f>Data[[#This Row],[run]]+100*Data[[#This Row],[k]]</f>
        <v>503</v>
      </c>
      <c r="E1316" t="s">
        <v>11</v>
      </c>
      <c r="F1316" t="s">
        <v>12</v>
      </c>
      <c r="G1316" t="s">
        <v>11</v>
      </c>
      <c r="H1316" t="s">
        <v>12</v>
      </c>
      <c r="I1316" t="str">
        <f>IF(Data[[#This Row],[gen_c]]="","o",IF(Data[[#This Row],[gen_e]]=Data[[#This Row],[gen_c]],"+",IF(ISNUMBER(SEARCH(Data[[#This Row],[gen_e]],Data[[#This Row],[gen_c]])),"/","-")))</f>
        <v>+</v>
      </c>
      <c r="J1316" t="str">
        <f>IF(Data[[#This Row],[sp_c]]="","o",IF(Data[[#This Row],[sp_e]]=Data[[#This Row],[sp_c]],"+",IF(ISNUMBER(SEARCH(Data[[#This Row],[sp_e]],Data[[#This Row],[sp_c]])),"/","-")))</f>
        <v>+</v>
      </c>
      <c r="K13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7" spans="1:11" x14ac:dyDescent="0.25">
      <c r="A1317">
        <v>99</v>
      </c>
      <c r="B1317">
        <v>3</v>
      </c>
      <c r="C1317">
        <v>5</v>
      </c>
      <c r="D1317" s="13">
        <f>Data[[#This Row],[run]]+100*Data[[#This Row],[k]]</f>
        <v>503</v>
      </c>
      <c r="E1317" t="s">
        <v>11</v>
      </c>
      <c r="F1317" t="s">
        <v>12</v>
      </c>
      <c r="G1317" t="s">
        <v>11</v>
      </c>
      <c r="H1317" t="s">
        <v>12</v>
      </c>
      <c r="I1317" t="str">
        <f>IF(Data[[#This Row],[gen_c]]="","o",IF(Data[[#This Row],[gen_e]]=Data[[#This Row],[gen_c]],"+",IF(ISNUMBER(SEARCH(Data[[#This Row],[gen_e]],Data[[#This Row],[gen_c]])),"/","-")))</f>
        <v>+</v>
      </c>
      <c r="J1317" t="str">
        <f>IF(Data[[#This Row],[sp_c]]="","o",IF(Data[[#This Row],[sp_e]]=Data[[#This Row],[sp_c]],"+",IF(ISNUMBER(SEARCH(Data[[#This Row],[sp_e]],Data[[#This Row],[sp_c]])),"/","-")))</f>
        <v>+</v>
      </c>
      <c r="K13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8" spans="1:11" x14ac:dyDescent="0.25">
      <c r="A1318">
        <v>100</v>
      </c>
      <c r="B1318">
        <v>3</v>
      </c>
      <c r="C1318">
        <v>5</v>
      </c>
      <c r="D1318" s="13">
        <f>Data[[#This Row],[run]]+100*Data[[#This Row],[k]]</f>
        <v>503</v>
      </c>
      <c r="E1318" t="s">
        <v>11</v>
      </c>
      <c r="F1318" t="s">
        <v>12</v>
      </c>
      <c r="G1318" t="s">
        <v>11</v>
      </c>
      <c r="H1318" t="s">
        <v>12</v>
      </c>
      <c r="I1318" t="str">
        <f>IF(Data[[#This Row],[gen_c]]="","o",IF(Data[[#This Row],[gen_e]]=Data[[#This Row],[gen_c]],"+",IF(ISNUMBER(SEARCH(Data[[#This Row],[gen_e]],Data[[#This Row],[gen_c]])),"/","-")))</f>
        <v>+</v>
      </c>
      <c r="J1318" t="str">
        <f>IF(Data[[#This Row],[sp_c]]="","o",IF(Data[[#This Row],[sp_e]]=Data[[#This Row],[sp_c]],"+",IF(ISNUMBER(SEARCH(Data[[#This Row],[sp_e]],Data[[#This Row],[sp_c]])),"/","-")))</f>
        <v>+</v>
      </c>
      <c r="K13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19" spans="1:11" x14ac:dyDescent="0.25">
      <c r="A1319">
        <v>102</v>
      </c>
      <c r="B1319">
        <v>3</v>
      </c>
      <c r="C1319">
        <v>5</v>
      </c>
      <c r="D1319" s="13">
        <f>Data[[#This Row],[run]]+100*Data[[#This Row],[k]]</f>
        <v>503</v>
      </c>
      <c r="E1319" t="s">
        <v>11</v>
      </c>
      <c r="F1319" t="s">
        <v>12</v>
      </c>
      <c r="G1319" t="s">
        <v>11</v>
      </c>
      <c r="H1319" t="s">
        <v>12</v>
      </c>
      <c r="I1319" t="str">
        <f>IF(Data[[#This Row],[gen_c]]="","o",IF(Data[[#This Row],[gen_e]]=Data[[#This Row],[gen_c]],"+",IF(ISNUMBER(SEARCH(Data[[#This Row],[gen_e]],Data[[#This Row],[gen_c]])),"/","-")))</f>
        <v>+</v>
      </c>
      <c r="J1319" t="str">
        <f>IF(Data[[#This Row],[sp_c]]="","o",IF(Data[[#This Row],[sp_e]]=Data[[#This Row],[sp_c]],"+",IF(ISNUMBER(SEARCH(Data[[#This Row],[sp_e]],Data[[#This Row],[sp_c]])),"/","-")))</f>
        <v>+</v>
      </c>
      <c r="K13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0" spans="1:11" x14ac:dyDescent="0.25">
      <c r="A1320">
        <v>104</v>
      </c>
      <c r="B1320">
        <v>4</v>
      </c>
      <c r="C1320">
        <v>5</v>
      </c>
      <c r="D1320" s="13">
        <f>Data[[#This Row],[run]]+100*Data[[#This Row],[k]]</f>
        <v>504</v>
      </c>
      <c r="E1320" t="s">
        <v>11</v>
      </c>
      <c r="F1320" t="s">
        <v>12</v>
      </c>
      <c r="G1320" t="s">
        <v>11</v>
      </c>
      <c r="H1320" t="s">
        <v>12</v>
      </c>
      <c r="I1320" t="str">
        <f>IF(Data[[#This Row],[gen_c]]="","o",IF(Data[[#This Row],[gen_e]]=Data[[#This Row],[gen_c]],"+",IF(ISNUMBER(SEARCH(Data[[#This Row],[gen_e]],Data[[#This Row],[gen_c]])),"/","-")))</f>
        <v>+</v>
      </c>
      <c r="J1320" t="str">
        <f>IF(Data[[#This Row],[sp_c]]="","o",IF(Data[[#This Row],[sp_e]]=Data[[#This Row],[sp_c]],"+",IF(ISNUMBER(SEARCH(Data[[#This Row],[sp_e]],Data[[#This Row],[sp_c]])),"/","-")))</f>
        <v>+</v>
      </c>
      <c r="K13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1" spans="1:11" x14ac:dyDescent="0.25">
      <c r="A1321">
        <v>105</v>
      </c>
      <c r="B1321">
        <v>4</v>
      </c>
      <c r="C1321">
        <v>5</v>
      </c>
      <c r="D1321" s="13">
        <f>Data[[#This Row],[run]]+100*Data[[#This Row],[k]]</f>
        <v>504</v>
      </c>
      <c r="E1321" t="s">
        <v>11</v>
      </c>
      <c r="F1321" t="s">
        <v>12</v>
      </c>
      <c r="G1321" t="s">
        <v>11</v>
      </c>
      <c r="H1321" t="s">
        <v>12</v>
      </c>
      <c r="I1321" t="str">
        <f>IF(Data[[#This Row],[gen_c]]="","o",IF(Data[[#This Row],[gen_e]]=Data[[#This Row],[gen_c]],"+",IF(ISNUMBER(SEARCH(Data[[#This Row],[gen_e]],Data[[#This Row],[gen_c]])),"/","-")))</f>
        <v>+</v>
      </c>
      <c r="J1321" t="str">
        <f>IF(Data[[#This Row],[sp_c]]="","o",IF(Data[[#This Row],[sp_e]]=Data[[#This Row],[sp_c]],"+",IF(ISNUMBER(SEARCH(Data[[#This Row],[sp_e]],Data[[#This Row],[sp_c]])),"/","-")))</f>
        <v>+</v>
      </c>
      <c r="K13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2" spans="1:11" x14ac:dyDescent="0.25">
      <c r="A1322">
        <v>106</v>
      </c>
      <c r="B1322">
        <v>4</v>
      </c>
      <c r="C1322">
        <v>5</v>
      </c>
      <c r="D1322" s="13">
        <f>Data[[#This Row],[run]]+100*Data[[#This Row],[k]]</f>
        <v>504</v>
      </c>
      <c r="E1322" t="s">
        <v>11</v>
      </c>
      <c r="F1322" t="s">
        <v>12</v>
      </c>
      <c r="G1322" t="s">
        <v>11</v>
      </c>
      <c r="H1322" t="s">
        <v>12</v>
      </c>
      <c r="I1322" t="str">
        <f>IF(Data[[#This Row],[gen_c]]="","o",IF(Data[[#This Row],[gen_e]]=Data[[#This Row],[gen_c]],"+",IF(ISNUMBER(SEARCH(Data[[#This Row],[gen_e]],Data[[#This Row],[gen_c]])),"/","-")))</f>
        <v>+</v>
      </c>
      <c r="J1322" t="str">
        <f>IF(Data[[#This Row],[sp_c]]="","o",IF(Data[[#This Row],[sp_e]]=Data[[#This Row],[sp_c]],"+",IF(ISNUMBER(SEARCH(Data[[#This Row],[sp_e]],Data[[#This Row],[sp_c]])),"/","-")))</f>
        <v>+</v>
      </c>
      <c r="K13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3" spans="1:11" x14ac:dyDescent="0.25">
      <c r="A1323">
        <v>107</v>
      </c>
      <c r="B1323">
        <v>4</v>
      </c>
      <c r="C1323">
        <v>5</v>
      </c>
      <c r="D1323" s="13">
        <f>Data[[#This Row],[run]]+100*Data[[#This Row],[k]]</f>
        <v>504</v>
      </c>
      <c r="E1323" t="s">
        <v>11</v>
      </c>
      <c r="F1323" t="s">
        <v>12</v>
      </c>
      <c r="G1323" t="s">
        <v>11</v>
      </c>
      <c r="H1323" t="s">
        <v>12</v>
      </c>
      <c r="I1323" t="str">
        <f>IF(Data[[#This Row],[gen_c]]="","o",IF(Data[[#This Row],[gen_e]]=Data[[#This Row],[gen_c]],"+",IF(ISNUMBER(SEARCH(Data[[#This Row],[gen_e]],Data[[#This Row],[gen_c]])),"/","-")))</f>
        <v>+</v>
      </c>
      <c r="J1323" t="str">
        <f>IF(Data[[#This Row],[sp_c]]="","o",IF(Data[[#This Row],[sp_e]]=Data[[#This Row],[sp_c]],"+",IF(ISNUMBER(SEARCH(Data[[#This Row],[sp_e]],Data[[#This Row],[sp_c]])),"/","-")))</f>
        <v>+</v>
      </c>
      <c r="K13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4" spans="1:11" x14ac:dyDescent="0.25">
      <c r="A1324">
        <v>110</v>
      </c>
      <c r="B1324">
        <v>4</v>
      </c>
      <c r="C1324">
        <v>5</v>
      </c>
      <c r="D1324" s="13">
        <f>Data[[#This Row],[run]]+100*Data[[#This Row],[k]]</f>
        <v>504</v>
      </c>
      <c r="E1324" t="s">
        <v>11</v>
      </c>
      <c r="F1324" t="s">
        <v>12</v>
      </c>
      <c r="G1324" t="s">
        <v>11</v>
      </c>
      <c r="H1324" t="s">
        <v>12</v>
      </c>
      <c r="I1324" t="str">
        <f>IF(Data[[#This Row],[gen_c]]="","o",IF(Data[[#This Row],[gen_e]]=Data[[#This Row],[gen_c]],"+",IF(ISNUMBER(SEARCH(Data[[#This Row],[gen_e]],Data[[#This Row],[gen_c]])),"/","-")))</f>
        <v>+</v>
      </c>
      <c r="J1324" t="str">
        <f>IF(Data[[#This Row],[sp_c]]="","o",IF(Data[[#This Row],[sp_e]]=Data[[#This Row],[sp_c]],"+",IF(ISNUMBER(SEARCH(Data[[#This Row],[sp_e]],Data[[#This Row],[sp_c]])),"/","-")))</f>
        <v>+</v>
      </c>
      <c r="K13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5" spans="1:11" x14ac:dyDescent="0.25">
      <c r="A1325">
        <v>111</v>
      </c>
      <c r="B1325">
        <v>4</v>
      </c>
      <c r="C1325">
        <v>5</v>
      </c>
      <c r="D1325" s="13">
        <f>Data[[#This Row],[run]]+100*Data[[#This Row],[k]]</f>
        <v>504</v>
      </c>
      <c r="E1325" t="s">
        <v>11</v>
      </c>
      <c r="F1325" t="s">
        <v>12</v>
      </c>
      <c r="G1325" t="s">
        <v>11</v>
      </c>
      <c r="H1325" t="s">
        <v>12</v>
      </c>
      <c r="I1325" t="str">
        <f>IF(Data[[#This Row],[gen_c]]="","o",IF(Data[[#This Row],[gen_e]]=Data[[#This Row],[gen_c]],"+",IF(ISNUMBER(SEARCH(Data[[#This Row],[gen_e]],Data[[#This Row],[gen_c]])),"/","-")))</f>
        <v>+</v>
      </c>
      <c r="J1325" t="str">
        <f>IF(Data[[#This Row],[sp_c]]="","o",IF(Data[[#This Row],[sp_e]]=Data[[#This Row],[sp_c]],"+",IF(ISNUMBER(SEARCH(Data[[#This Row],[sp_e]],Data[[#This Row],[sp_c]])),"/","-")))</f>
        <v>+</v>
      </c>
      <c r="K13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6" spans="1:11" x14ac:dyDescent="0.25">
      <c r="A1326">
        <v>112</v>
      </c>
      <c r="B1326">
        <v>4</v>
      </c>
      <c r="C1326">
        <v>5</v>
      </c>
      <c r="D1326" s="13">
        <f>Data[[#This Row],[run]]+100*Data[[#This Row],[k]]</f>
        <v>504</v>
      </c>
      <c r="E1326" t="s">
        <v>11</v>
      </c>
      <c r="F1326" t="s">
        <v>12</v>
      </c>
      <c r="G1326" t="s">
        <v>11</v>
      </c>
      <c r="H1326" t="s">
        <v>12</v>
      </c>
      <c r="I1326" t="str">
        <f>IF(Data[[#This Row],[gen_c]]="","o",IF(Data[[#This Row],[gen_e]]=Data[[#This Row],[gen_c]],"+",IF(ISNUMBER(SEARCH(Data[[#This Row],[gen_e]],Data[[#This Row],[gen_c]])),"/","-")))</f>
        <v>+</v>
      </c>
      <c r="J1326" t="str">
        <f>IF(Data[[#This Row],[sp_c]]="","o",IF(Data[[#This Row],[sp_e]]=Data[[#This Row],[sp_c]],"+",IF(ISNUMBER(SEARCH(Data[[#This Row],[sp_e]],Data[[#This Row],[sp_c]])),"/","-")))</f>
        <v>+</v>
      </c>
      <c r="K13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7" spans="1:11" x14ac:dyDescent="0.25">
      <c r="A1327">
        <v>113</v>
      </c>
      <c r="B1327">
        <v>4</v>
      </c>
      <c r="C1327">
        <v>5</v>
      </c>
      <c r="D1327" s="13">
        <f>Data[[#This Row],[run]]+100*Data[[#This Row],[k]]</f>
        <v>504</v>
      </c>
      <c r="E1327" t="s">
        <v>11</v>
      </c>
      <c r="F1327" t="s">
        <v>12</v>
      </c>
      <c r="G1327" t="s">
        <v>11</v>
      </c>
      <c r="H1327" t="s">
        <v>12</v>
      </c>
      <c r="I1327" t="str">
        <f>IF(Data[[#This Row],[gen_c]]="","o",IF(Data[[#This Row],[gen_e]]=Data[[#This Row],[gen_c]],"+",IF(ISNUMBER(SEARCH(Data[[#This Row],[gen_e]],Data[[#This Row],[gen_c]])),"/","-")))</f>
        <v>+</v>
      </c>
      <c r="J1327" t="str">
        <f>IF(Data[[#This Row],[sp_c]]="","o",IF(Data[[#This Row],[sp_e]]=Data[[#This Row],[sp_c]],"+",IF(ISNUMBER(SEARCH(Data[[#This Row],[sp_e]],Data[[#This Row],[sp_c]])),"/","-")))</f>
        <v>+</v>
      </c>
      <c r="K13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28" spans="1:11" x14ac:dyDescent="0.25">
      <c r="A1328">
        <v>64</v>
      </c>
      <c r="B1328">
        <v>0</v>
      </c>
      <c r="C1328">
        <v>5</v>
      </c>
      <c r="D1328" s="13">
        <f>Data[[#This Row],[run]]+100*Data[[#This Row],[k]]</f>
        <v>500</v>
      </c>
      <c r="E1328" t="s">
        <v>11</v>
      </c>
      <c r="F1328" t="s">
        <v>12</v>
      </c>
      <c r="G1328" t="s">
        <v>11</v>
      </c>
      <c r="I1328" t="str">
        <f>IF(Data[[#This Row],[gen_c]]="","o",IF(Data[[#This Row],[gen_e]]=Data[[#This Row],[gen_c]],"+",IF(ISNUMBER(SEARCH(Data[[#This Row],[gen_e]],Data[[#This Row],[gen_c]])),"/","-")))</f>
        <v>+</v>
      </c>
      <c r="J1328" t="str">
        <f>IF(Data[[#This Row],[sp_c]]="","o",IF(Data[[#This Row],[sp_e]]=Data[[#This Row],[sp_c]],"+",IF(ISNUMBER(SEARCH(Data[[#This Row],[sp_e]],Data[[#This Row],[sp_c]])),"/","-")))</f>
        <v>o</v>
      </c>
      <c r="K13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29" spans="1:11" x14ac:dyDescent="0.25">
      <c r="A1329">
        <v>66</v>
      </c>
      <c r="B1329">
        <v>0</v>
      </c>
      <c r="C1329">
        <v>5</v>
      </c>
      <c r="D1329" s="13">
        <f>Data[[#This Row],[run]]+100*Data[[#This Row],[k]]</f>
        <v>500</v>
      </c>
      <c r="E1329" t="s">
        <v>11</v>
      </c>
      <c r="F1329" t="s">
        <v>12</v>
      </c>
      <c r="G1329" t="s">
        <v>11</v>
      </c>
      <c r="I1329" t="str">
        <f>IF(Data[[#This Row],[gen_c]]="","o",IF(Data[[#This Row],[gen_e]]=Data[[#This Row],[gen_c]],"+",IF(ISNUMBER(SEARCH(Data[[#This Row],[gen_e]],Data[[#This Row],[gen_c]])),"/","-")))</f>
        <v>+</v>
      </c>
      <c r="J1329" t="str">
        <f>IF(Data[[#This Row],[sp_c]]="","o",IF(Data[[#This Row],[sp_e]]=Data[[#This Row],[sp_c]],"+",IF(ISNUMBER(SEARCH(Data[[#This Row],[sp_e]],Data[[#This Row],[sp_c]])),"/","-")))</f>
        <v>o</v>
      </c>
      <c r="K13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30" spans="1:11" x14ac:dyDescent="0.25">
      <c r="A1330">
        <v>88</v>
      </c>
      <c r="B1330">
        <v>2</v>
      </c>
      <c r="C1330">
        <v>5</v>
      </c>
      <c r="D1330" s="13">
        <f>Data[[#This Row],[run]]+100*Data[[#This Row],[k]]</f>
        <v>502</v>
      </c>
      <c r="E1330" t="s">
        <v>11</v>
      </c>
      <c r="F1330" t="s">
        <v>12</v>
      </c>
      <c r="G1330" t="s">
        <v>11</v>
      </c>
      <c r="I1330" t="str">
        <f>IF(Data[[#This Row],[gen_c]]="","o",IF(Data[[#This Row],[gen_e]]=Data[[#This Row],[gen_c]],"+",IF(ISNUMBER(SEARCH(Data[[#This Row],[gen_e]],Data[[#This Row],[gen_c]])),"/","-")))</f>
        <v>+</v>
      </c>
      <c r="J1330" t="str">
        <f>IF(Data[[#This Row],[sp_c]]="","o",IF(Data[[#This Row],[sp_e]]=Data[[#This Row],[sp_c]],"+",IF(ISNUMBER(SEARCH(Data[[#This Row],[sp_e]],Data[[#This Row],[sp_c]])),"/","-")))</f>
        <v>o</v>
      </c>
      <c r="K13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31" spans="1:11" x14ac:dyDescent="0.25">
      <c r="A1331">
        <v>92</v>
      </c>
      <c r="B1331">
        <v>2</v>
      </c>
      <c r="C1331">
        <v>5</v>
      </c>
      <c r="D1331" s="13">
        <f>Data[[#This Row],[run]]+100*Data[[#This Row],[k]]</f>
        <v>502</v>
      </c>
      <c r="E1331" t="s">
        <v>11</v>
      </c>
      <c r="F1331" t="s">
        <v>12</v>
      </c>
      <c r="G1331" t="s">
        <v>11</v>
      </c>
      <c r="I1331" t="str">
        <f>IF(Data[[#This Row],[gen_c]]="","o",IF(Data[[#This Row],[gen_e]]=Data[[#This Row],[gen_c]],"+",IF(ISNUMBER(SEARCH(Data[[#This Row],[gen_e]],Data[[#This Row],[gen_c]])),"/","-")))</f>
        <v>+</v>
      </c>
      <c r="J1331" t="str">
        <f>IF(Data[[#This Row],[sp_c]]="","o",IF(Data[[#This Row],[sp_e]]=Data[[#This Row],[sp_c]],"+",IF(ISNUMBER(SEARCH(Data[[#This Row],[sp_e]],Data[[#This Row],[sp_c]])),"/","-")))</f>
        <v>o</v>
      </c>
      <c r="K13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32" spans="1:11" x14ac:dyDescent="0.25">
      <c r="A1332">
        <v>108</v>
      </c>
      <c r="B1332">
        <v>4</v>
      </c>
      <c r="C1332">
        <v>5</v>
      </c>
      <c r="D1332" s="13">
        <f>Data[[#This Row],[run]]+100*Data[[#This Row],[k]]</f>
        <v>504</v>
      </c>
      <c r="E1332" t="s">
        <v>11</v>
      </c>
      <c r="F1332" t="s">
        <v>12</v>
      </c>
      <c r="G1332" t="s">
        <v>11</v>
      </c>
      <c r="I1332" t="str">
        <f>IF(Data[[#This Row],[gen_c]]="","o",IF(Data[[#This Row],[gen_e]]=Data[[#This Row],[gen_c]],"+",IF(ISNUMBER(SEARCH(Data[[#This Row],[gen_e]],Data[[#This Row],[gen_c]])),"/","-")))</f>
        <v>+</v>
      </c>
      <c r="J1332" t="str">
        <f>IF(Data[[#This Row],[sp_c]]="","o",IF(Data[[#This Row],[sp_e]]=Data[[#This Row],[sp_c]],"+",IF(ISNUMBER(SEARCH(Data[[#This Row],[sp_e]],Data[[#This Row],[sp_c]])),"/","-")))</f>
        <v>o</v>
      </c>
      <c r="K13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33" spans="1:11" x14ac:dyDescent="0.25">
      <c r="A1333">
        <v>109</v>
      </c>
      <c r="B1333">
        <v>4</v>
      </c>
      <c r="C1333">
        <v>5</v>
      </c>
      <c r="D1333" s="13">
        <f>Data[[#This Row],[run]]+100*Data[[#This Row],[k]]</f>
        <v>504</v>
      </c>
      <c r="E1333" t="s">
        <v>11</v>
      </c>
      <c r="F1333" t="s">
        <v>12</v>
      </c>
      <c r="G1333" t="s">
        <v>11</v>
      </c>
      <c r="I1333" t="str">
        <f>IF(Data[[#This Row],[gen_c]]="","o",IF(Data[[#This Row],[gen_e]]=Data[[#This Row],[gen_c]],"+",IF(ISNUMBER(SEARCH(Data[[#This Row],[gen_e]],Data[[#This Row],[gen_c]])),"/","-")))</f>
        <v>+</v>
      </c>
      <c r="J1333" t="str">
        <f>IF(Data[[#This Row],[sp_c]]="","o",IF(Data[[#This Row],[sp_e]]=Data[[#This Row],[sp_c]],"+",IF(ISNUMBER(SEARCH(Data[[#This Row],[sp_e]],Data[[#This Row],[sp_c]])),"/","-")))</f>
        <v>o</v>
      </c>
      <c r="K13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34" spans="1:11" x14ac:dyDescent="0.25">
      <c r="A1334">
        <v>74</v>
      </c>
      <c r="B1334">
        <v>1</v>
      </c>
      <c r="C1334">
        <v>5</v>
      </c>
      <c r="D1334" s="13">
        <f>Data[[#This Row],[run]]+100*Data[[#This Row],[k]]</f>
        <v>501</v>
      </c>
      <c r="E1334" t="s">
        <v>11</v>
      </c>
      <c r="F1334" t="s">
        <v>12</v>
      </c>
      <c r="H1334" t="s">
        <v>12</v>
      </c>
      <c r="I1334" t="str">
        <f>IF(Data[[#This Row],[gen_c]]="","o",IF(Data[[#This Row],[gen_e]]=Data[[#This Row],[gen_c]],"+",IF(ISNUMBER(SEARCH(Data[[#This Row],[gen_e]],Data[[#This Row],[gen_c]])),"/","-")))</f>
        <v>o</v>
      </c>
      <c r="J1334" t="str">
        <f>IF(Data[[#This Row],[sp_c]]="","o",IF(Data[[#This Row],[sp_e]]=Data[[#This Row],[sp_c]],"+",IF(ISNUMBER(SEARCH(Data[[#This Row],[sp_e]],Data[[#This Row],[sp_c]])),"/","-")))</f>
        <v>+</v>
      </c>
      <c r="K13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35" spans="1:11" x14ac:dyDescent="0.25">
      <c r="A1335">
        <v>81</v>
      </c>
      <c r="B1335">
        <v>1</v>
      </c>
      <c r="C1335">
        <v>5</v>
      </c>
      <c r="D1335" s="13">
        <f>Data[[#This Row],[run]]+100*Data[[#This Row],[k]]</f>
        <v>501</v>
      </c>
      <c r="E1335" t="s">
        <v>11</v>
      </c>
      <c r="F1335" t="s">
        <v>12</v>
      </c>
      <c r="H1335" t="s">
        <v>12</v>
      </c>
      <c r="I1335" t="str">
        <f>IF(Data[[#This Row],[gen_c]]="","o",IF(Data[[#This Row],[gen_e]]=Data[[#This Row],[gen_c]],"+",IF(ISNUMBER(SEARCH(Data[[#This Row],[gen_e]],Data[[#This Row],[gen_c]])),"/","-")))</f>
        <v>o</v>
      </c>
      <c r="J1335" t="str">
        <f>IF(Data[[#This Row],[sp_c]]="","o",IF(Data[[#This Row],[sp_e]]=Data[[#This Row],[sp_c]],"+",IF(ISNUMBER(SEARCH(Data[[#This Row],[sp_e]],Data[[#This Row],[sp_c]])),"/","-")))</f>
        <v>+</v>
      </c>
      <c r="K13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36" spans="1:11" x14ac:dyDescent="0.25">
      <c r="A1336">
        <v>85</v>
      </c>
      <c r="B1336">
        <v>2</v>
      </c>
      <c r="C1336">
        <v>5</v>
      </c>
      <c r="D1336" s="13">
        <f>Data[[#This Row],[run]]+100*Data[[#This Row],[k]]</f>
        <v>502</v>
      </c>
      <c r="E1336" t="s">
        <v>11</v>
      </c>
      <c r="F1336" t="s">
        <v>12</v>
      </c>
      <c r="H1336" t="s">
        <v>12</v>
      </c>
      <c r="I1336" t="str">
        <f>IF(Data[[#This Row],[gen_c]]="","o",IF(Data[[#This Row],[gen_e]]=Data[[#This Row],[gen_c]],"+",IF(ISNUMBER(SEARCH(Data[[#This Row],[gen_e]],Data[[#This Row],[gen_c]])),"/","-")))</f>
        <v>o</v>
      </c>
      <c r="J1336" t="str">
        <f>IF(Data[[#This Row],[sp_c]]="","o",IF(Data[[#This Row],[sp_e]]=Data[[#This Row],[sp_c]],"+",IF(ISNUMBER(SEARCH(Data[[#This Row],[sp_e]],Data[[#This Row],[sp_c]])),"/","-")))</f>
        <v>+</v>
      </c>
      <c r="K13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37" spans="1:11" x14ac:dyDescent="0.25">
      <c r="A1337">
        <v>101</v>
      </c>
      <c r="B1337">
        <v>3</v>
      </c>
      <c r="C1337">
        <v>5</v>
      </c>
      <c r="D1337" s="13">
        <f>Data[[#This Row],[run]]+100*Data[[#This Row],[k]]</f>
        <v>503</v>
      </c>
      <c r="E1337" t="s">
        <v>11</v>
      </c>
      <c r="F1337" t="s">
        <v>12</v>
      </c>
      <c r="H1337" t="s">
        <v>12</v>
      </c>
      <c r="I1337" t="str">
        <f>IF(Data[[#This Row],[gen_c]]="","o",IF(Data[[#This Row],[gen_e]]=Data[[#This Row],[gen_c]],"+",IF(ISNUMBER(SEARCH(Data[[#This Row],[gen_e]],Data[[#This Row],[gen_c]])),"/","-")))</f>
        <v>o</v>
      </c>
      <c r="J1337" t="str">
        <f>IF(Data[[#This Row],[sp_c]]="","o",IF(Data[[#This Row],[sp_e]]=Data[[#This Row],[sp_c]],"+",IF(ISNUMBER(SEARCH(Data[[#This Row],[sp_e]],Data[[#This Row],[sp_c]])),"/","-")))</f>
        <v>+</v>
      </c>
      <c r="K13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38" spans="1:11" x14ac:dyDescent="0.25">
      <c r="A1338">
        <v>103</v>
      </c>
      <c r="B1338">
        <v>3</v>
      </c>
      <c r="C1338">
        <v>5</v>
      </c>
      <c r="D1338" s="13">
        <f>Data[[#This Row],[run]]+100*Data[[#This Row],[k]]</f>
        <v>503</v>
      </c>
      <c r="E1338" t="s">
        <v>11</v>
      </c>
      <c r="F1338" t="s">
        <v>12</v>
      </c>
      <c r="H1338" t="s">
        <v>12</v>
      </c>
      <c r="I1338" t="str">
        <f>IF(Data[[#This Row],[gen_c]]="","o",IF(Data[[#This Row],[gen_e]]=Data[[#This Row],[gen_c]],"+",IF(ISNUMBER(SEARCH(Data[[#This Row],[gen_e]],Data[[#This Row],[gen_c]])),"/","-")))</f>
        <v>o</v>
      </c>
      <c r="J1338" t="str">
        <f>IF(Data[[#This Row],[sp_c]]="","o",IF(Data[[#This Row],[sp_e]]=Data[[#This Row],[sp_c]],"+",IF(ISNUMBER(SEARCH(Data[[#This Row],[sp_e]],Data[[#This Row],[sp_c]])),"/","-")))</f>
        <v>+</v>
      </c>
      <c r="K13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39" spans="1:11" x14ac:dyDescent="0.25">
      <c r="A1339">
        <v>124</v>
      </c>
      <c r="B1339">
        <v>0</v>
      </c>
      <c r="C1339">
        <v>5</v>
      </c>
      <c r="D1339" s="13">
        <f>Data[[#This Row],[run]]+100*Data[[#This Row],[k]]</f>
        <v>500</v>
      </c>
      <c r="E1339" t="s">
        <v>11</v>
      </c>
      <c r="F1339" t="s">
        <v>15</v>
      </c>
      <c r="G1339" t="s">
        <v>11</v>
      </c>
      <c r="H1339" t="s">
        <v>15</v>
      </c>
      <c r="I1339" t="str">
        <f>IF(Data[[#This Row],[gen_c]]="","o",IF(Data[[#This Row],[gen_e]]=Data[[#This Row],[gen_c]],"+",IF(ISNUMBER(SEARCH(Data[[#This Row],[gen_e]],Data[[#This Row],[gen_c]])),"/","-")))</f>
        <v>+</v>
      </c>
      <c r="J1339" t="str">
        <f>IF(Data[[#This Row],[sp_c]]="","o",IF(Data[[#This Row],[sp_e]]=Data[[#This Row],[sp_c]],"+",IF(ISNUMBER(SEARCH(Data[[#This Row],[sp_e]],Data[[#This Row],[sp_c]])),"/","-")))</f>
        <v>+</v>
      </c>
      <c r="K13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0" spans="1:11" x14ac:dyDescent="0.25">
      <c r="A1340">
        <v>126</v>
      </c>
      <c r="B1340">
        <v>0</v>
      </c>
      <c r="C1340">
        <v>5</v>
      </c>
      <c r="D1340" s="13">
        <f>Data[[#This Row],[run]]+100*Data[[#This Row],[k]]</f>
        <v>500</v>
      </c>
      <c r="E1340" t="s">
        <v>11</v>
      </c>
      <c r="F1340" t="s">
        <v>15</v>
      </c>
      <c r="G1340" t="s">
        <v>11</v>
      </c>
      <c r="H1340" t="s">
        <v>15</v>
      </c>
      <c r="I1340" t="str">
        <f>IF(Data[[#This Row],[gen_c]]="","o",IF(Data[[#This Row],[gen_e]]=Data[[#This Row],[gen_c]],"+",IF(ISNUMBER(SEARCH(Data[[#This Row],[gen_e]],Data[[#This Row],[gen_c]])),"/","-")))</f>
        <v>+</v>
      </c>
      <c r="J1340" t="str">
        <f>IF(Data[[#This Row],[sp_c]]="","o",IF(Data[[#This Row],[sp_e]]=Data[[#This Row],[sp_c]],"+",IF(ISNUMBER(SEARCH(Data[[#This Row],[sp_e]],Data[[#This Row],[sp_c]])),"/","-")))</f>
        <v>+</v>
      </c>
      <c r="K13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1" spans="1:11" x14ac:dyDescent="0.25">
      <c r="A1341">
        <v>127</v>
      </c>
      <c r="B1341">
        <v>0</v>
      </c>
      <c r="C1341">
        <v>5</v>
      </c>
      <c r="D1341" s="13">
        <f>Data[[#This Row],[run]]+100*Data[[#This Row],[k]]</f>
        <v>500</v>
      </c>
      <c r="E1341" t="s">
        <v>11</v>
      </c>
      <c r="F1341" t="s">
        <v>15</v>
      </c>
      <c r="G1341" t="s">
        <v>11</v>
      </c>
      <c r="H1341" t="s">
        <v>15</v>
      </c>
      <c r="I1341" t="str">
        <f>IF(Data[[#This Row],[gen_c]]="","o",IF(Data[[#This Row],[gen_e]]=Data[[#This Row],[gen_c]],"+",IF(ISNUMBER(SEARCH(Data[[#This Row],[gen_e]],Data[[#This Row],[gen_c]])),"/","-")))</f>
        <v>+</v>
      </c>
      <c r="J1341" t="str">
        <f>IF(Data[[#This Row],[sp_c]]="","o",IF(Data[[#This Row],[sp_e]]=Data[[#This Row],[sp_c]],"+",IF(ISNUMBER(SEARCH(Data[[#This Row],[sp_e]],Data[[#This Row],[sp_c]])),"/","-")))</f>
        <v>+</v>
      </c>
      <c r="K13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2" spans="1:11" x14ac:dyDescent="0.25">
      <c r="A1342">
        <v>129</v>
      </c>
      <c r="B1342">
        <v>1</v>
      </c>
      <c r="C1342">
        <v>5</v>
      </c>
      <c r="D1342" s="13">
        <f>Data[[#This Row],[run]]+100*Data[[#This Row],[k]]</f>
        <v>501</v>
      </c>
      <c r="E1342" t="s">
        <v>11</v>
      </c>
      <c r="F1342" t="s">
        <v>15</v>
      </c>
      <c r="G1342" t="s">
        <v>11</v>
      </c>
      <c r="H1342" t="s">
        <v>15</v>
      </c>
      <c r="I1342" t="str">
        <f>IF(Data[[#This Row],[gen_c]]="","o",IF(Data[[#This Row],[gen_e]]=Data[[#This Row],[gen_c]],"+",IF(ISNUMBER(SEARCH(Data[[#This Row],[gen_e]],Data[[#This Row],[gen_c]])),"/","-")))</f>
        <v>+</v>
      </c>
      <c r="J1342" t="str">
        <f>IF(Data[[#This Row],[sp_c]]="","o",IF(Data[[#This Row],[sp_e]]=Data[[#This Row],[sp_c]],"+",IF(ISNUMBER(SEARCH(Data[[#This Row],[sp_e]],Data[[#This Row],[sp_c]])),"/","-")))</f>
        <v>+</v>
      </c>
      <c r="K13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3" spans="1:11" x14ac:dyDescent="0.25">
      <c r="A1343">
        <v>132</v>
      </c>
      <c r="B1343">
        <v>1</v>
      </c>
      <c r="C1343">
        <v>5</v>
      </c>
      <c r="D1343" s="13">
        <f>Data[[#This Row],[run]]+100*Data[[#This Row],[k]]</f>
        <v>501</v>
      </c>
      <c r="E1343" t="s">
        <v>11</v>
      </c>
      <c r="F1343" t="s">
        <v>15</v>
      </c>
      <c r="G1343" t="s">
        <v>11</v>
      </c>
      <c r="H1343" t="s">
        <v>15</v>
      </c>
      <c r="I1343" t="str">
        <f>IF(Data[[#This Row],[gen_c]]="","o",IF(Data[[#This Row],[gen_e]]=Data[[#This Row],[gen_c]],"+",IF(ISNUMBER(SEARCH(Data[[#This Row],[gen_e]],Data[[#This Row],[gen_c]])),"/","-")))</f>
        <v>+</v>
      </c>
      <c r="J1343" t="str">
        <f>IF(Data[[#This Row],[sp_c]]="","o",IF(Data[[#This Row],[sp_e]]=Data[[#This Row],[sp_c]],"+",IF(ISNUMBER(SEARCH(Data[[#This Row],[sp_e]],Data[[#This Row],[sp_c]])),"/","-")))</f>
        <v>+</v>
      </c>
      <c r="K13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4" spans="1:11" x14ac:dyDescent="0.25">
      <c r="A1344">
        <v>133</v>
      </c>
      <c r="B1344">
        <v>1</v>
      </c>
      <c r="C1344">
        <v>5</v>
      </c>
      <c r="D1344" s="13">
        <f>Data[[#This Row],[run]]+100*Data[[#This Row],[k]]</f>
        <v>501</v>
      </c>
      <c r="E1344" t="s">
        <v>11</v>
      </c>
      <c r="F1344" t="s">
        <v>15</v>
      </c>
      <c r="G1344" t="s">
        <v>11</v>
      </c>
      <c r="H1344" t="s">
        <v>15</v>
      </c>
      <c r="I1344" t="str">
        <f>IF(Data[[#This Row],[gen_c]]="","o",IF(Data[[#This Row],[gen_e]]=Data[[#This Row],[gen_c]],"+",IF(ISNUMBER(SEARCH(Data[[#This Row],[gen_e]],Data[[#This Row],[gen_c]])),"/","-")))</f>
        <v>+</v>
      </c>
      <c r="J1344" t="str">
        <f>IF(Data[[#This Row],[sp_c]]="","o",IF(Data[[#This Row],[sp_e]]=Data[[#This Row],[sp_c]],"+",IF(ISNUMBER(SEARCH(Data[[#This Row],[sp_e]],Data[[#This Row],[sp_c]])),"/","-")))</f>
        <v>+</v>
      </c>
      <c r="K13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5" spans="1:11" x14ac:dyDescent="0.25">
      <c r="A1345">
        <v>135</v>
      </c>
      <c r="B1345">
        <v>2</v>
      </c>
      <c r="C1345">
        <v>5</v>
      </c>
      <c r="D1345" s="13">
        <f>Data[[#This Row],[run]]+100*Data[[#This Row],[k]]</f>
        <v>502</v>
      </c>
      <c r="E1345" t="s">
        <v>11</v>
      </c>
      <c r="F1345" t="s">
        <v>15</v>
      </c>
      <c r="G1345" t="s">
        <v>11</v>
      </c>
      <c r="H1345" t="s">
        <v>15</v>
      </c>
      <c r="I1345" t="str">
        <f>IF(Data[[#This Row],[gen_c]]="","o",IF(Data[[#This Row],[gen_e]]=Data[[#This Row],[gen_c]],"+",IF(ISNUMBER(SEARCH(Data[[#This Row],[gen_e]],Data[[#This Row],[gen_c]])),"/","-")))</f>
        <v>+</v>
      </c>
      <c r="J1345" t="str">
        <f>IF(Data[[#This Row],[sp_c]]="","o",IF(Data[[#This Row],[sp_e]]=Data[[#This Row],[sp_c]],"+",IF(ISNUMBER(SEARCH(Data[[#This Row],[sp_e]],Data[[#This Row],[sp_c]])),"/","-")))</f>
        <v>+</v>
      </c>
      <c r="K13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6" spans="1:11" x14ac:dyDescent="0.25">
      <c r="A1346">
        <v>136</v>
      </c>
      <c r="B1346">
        <v>2</v>
      </c>
      <c r="C1346">
        <v>5</v>
      </c>
      <c r="D1346" s="13">
        <f>Data[[#This Row],[run]]+100*Data[[#This Row],[k]]</f>
        <v>502</v>
      </c>
      <c r="E1346" t="s">
        <v>11</v>
      </c>
      <c r="F1346" t="s">
        <v>15</v>
      </c>
      <c r="G1346" t="s">
        <v>11</v>
      </c>
      <c r="H1346" t="s">
        <v>15</v>
      </c>
      <c r="I1346" t="str">
        <f>IF(Data[[#This Row],[gen_c]]="","o",IF(Data[[#This Row],[gen_e]]=Data[[#This Row],[gen_c]],"+",IF(ISNUMBER(SEARCH(Data[[#This Row],[gen_e]],Data[[#This Row],[gen_c]])),"/","-")))</f>
        <v>+</v>
      </c>
      <c r="J1346" t="str">
        <f>IF(Data[[#This Row],[sp_c]]="","o",IF(Data[[#This Row],[sp_e]]=Data[[#This Row],[sp_c]],"+",IF(ISNUMBER(SEARCH(Data[[#This Row],[sp_e]],Data[[#This Row],[sp_c]])),"/","-")))</f>
        <v>+</v>
      </c>
      <c r="K13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7" spans="1:11" x14ac:dyDescent="0.25">
      <c r="A1347">
        <v>137</v>
      </c>
      <c r="B1347">
        <v>2</v>
      </c>
      <c r="C1347">
        <v>5</v>
      </c>
      <c r="D1347" s="13">
        <f>Data[[#This Row],[run]]+100*Data[[#This Row],[k]]</f>
        <v>502</v>
      </c>
      <c r="E1347" t="s">
        <v>11</v>
      </c>
      <c r="F1347" t="s">
        <v>15</v>
      </c>
      <c r="G1347" t="s">
        <v>11</v>
      </c>
      <c r="H1347" t="s">
        <v>15</v>
      </c>
      <c r="I1347" t="str">
        <f>IF(Data[[#This Row],[gen_c]]="","o",IF(Data[[#This Row],[gen_e]]=Data[[#This Row],[gen_c]],"+",IF(ISNUMBER(SEARCH(Data[[#This Row],[gen_e]],Data[[#This Row],[gen_c]])),"/","-")))</f>
        <v>+</v>
      </c>
      <c r="J1347" t="str">
        <f>IF(Data[[#This Row],[sp_c]]="","o",IF(Data[[#This Row],[sp_e]]=Data[[#This Row],[sp_c]],"+",IF(ISNUMBER(SEARCH(Data[[#This Row],[sp_e]],Data[[#This Row],[sp_c]])),"/","-")))</f>
        <v>+</v>
      </c>
      <c r="K13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8" spans="1:11" x14ac:dyDescent="0.25">
      <c r="A1348">
        <v>139</v>
      </c>
      <c r="B1348">
        <v>2</v>
      </c>
      <c r="C1348">
        <v>5</v>
      </c>
      <c r="D1348" s="13">
        <f>Data[[#This Row],[run]]+100*Data[[#This Row],[k]]</f>
        <v>502</v>
      </c>
      <c r="E1348" t="s">
        <v>11</v>
      </c>
      <c r="F1348" t="s">
        <v>15</v>
      </c>
      <c r="G1348" t="s">
        <v>11</v>
      </c>
      <c r="H1348" t="s">
        <v>15</v>
      </c>
      <c r="I1348" t="str">
        <f>IF(Data[[#This Row],[gen_c]]="","o",IF(Data[[#This Row],[gen_e]]=Data[[#This Row],[gen_c]],"+",IF(ISNUMBER(SEARCH(Data[[#This Row],[gen_e]],Data[[#This Row],[gen_c]])),"/","-")))</f>
        <v>+</v>
      </c>
      <c r="J1348" t="str">
        <f>IF(Data[[#This Row],[sp_c]]="","o",IF(Data[[#This Row],[sp_e]]=Data[[#This Row],[sp_c]],"+",IF(ISNUMBER(SEARCH(Data[[#This Row],[sp_e]],Data[[#This Row],[sp_c]])),"/","-")))</f>
        <v>+</v>
      </c>
      <c r="K13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49" spans="1:11" x14ac:dyDescent="0.25">
      <c r="A1349">
        <v>140</v>
      </c>
      <c r="B1349">
        <v>2</v>
      </c>
      <c r="C1349">
        <v>5</v>
      </c>
      <c r="D1349" s="13">
        <f>Data[[#This Row],[run]]+100*Data[[#This Row],[k]]</f>
        <v>502</v>
      </c>
      <c r="E1349" t="s">
        <v>11</v>
      </c>
      <c r="F1349" t="s">
        <v>15</v>
      </c>
      <c r="G1349" t="s">
        <v>11</v>
      </c>
      <c r="H1349" t="s">
        <v>15</v>
      </c>
      <c r="I1349" t="str">
        <f>IF(Data[[#This Row],[gen_c]]="","o",IF(Data[[#This Row],[gen_e]]=Data[[#This Row],[gen_c]],"+",IF(ISNUMBER(SEARCH(Data[[#This Row],[gen_e]],Data[[#This Row],[gen_c]])),"/","-")))</f>
        <v>+</v>
      </c>
      <c r="J1349" t="str">
        <f>IF(Data[[#This Row],[sp_c]]="","o",IF(Data[[#This Row],[sp_e]]=Data[[#This Row],[sp_c]],"+",IF(ISNUMBER(SEARCH(Data[[#This Row],[sp_e]],Data[[#This Row],[sp_c]])),"/","-")))</f>
        <v>+</v>
      </c>
      <c r="K13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0" spans="1:11" x14ac:dyDescent="0.25">
      <c r="A1350">
        <v>141</v>
      </c>
      <c r="B1350">
        <v>3</v>
      </c>
      <c r="C1350">
        <v>5</v>
      </c>
      <c r="D1350" s="13">
        <f>Data[[#This Row],[run]]+100*Data[[#This Row],[k]]</f>
        <v>503</v>
      </c>
      <c r="E1350" t="s">
        <v>11</v>
      </c>
      <c r="F1350" t="s">
        <v>15</v>
      </c>
      <c r="G1350" t="s">
        <v>11</v>
      </c>
      <c r="H1350" t="s">
        <v>15</v>
      </c>
      <c r="I1350" t="str">
        <f>IF(Data[[#This Row],[gen_c]]="","o",IF(Data[[#This Row],[gen_e]]=Data[[#This Row],[gen_c]],"+",IF(ISNUMBER(SEARCH(Data[[#This Row],[gen_e]],Data[[#This Row],[gen_c]])),"/","-")))</f>
        <v>+</v>
      </c>
      <c r="J1350" t="str">
        <f>IF(Data[[#This Row],[sp_c]]="","o",IF(Data[[#This Row],[sp_e]]=Data[[#This Row],[sp_c]],"+",IF(ISNUMBER(SEARCH(Data[[#This Row],[sp_e]],Data[[#This Row],[sp_c]])),"/","-")))</f>
        <v>+</v>
      </c>
      <c r="K13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1" spans="1:11" x14ac:dyDescent="0.25">
      <c r="A1351">
        <v>142</v>
      </c>
      <c r="B1351">
        <v>3</v>
      </c>
      <c r="C1351">
        <v>5</v>
      </c>
      <c r="D1351" s="13">
        <f>Data[[#This Row],[run]]+100*Data[[#This Row],[k]]</f>
        <v>503</v>
      </c>
      <c r="E1351" t="s">
        <v>11</v>
      </c>
      <c r="F1351" t="s">
        <v>15</v>
      </c>
      <c r="G1351" t="s">
        <v>11</v>
      </c>
      <c r="H1351" t="s">
        <v>15</v>
      </c>
      <c r="I1351" t="str">
        <f>IF(Data[[#This Row],[gen_c]]="","o",IF(Data[[#This Row],[gen_e]]=Data[[#This Row],[gen_c]],"+",IF(ISNUMBER(SEARCH(Data[[#This Row],[gen_e]],Data[[#This Row],[gen_c]])),"/","-")))</f>
        <v>+</v>
      </c>
      <c r="J1351" t="str">
        <f>IF(Data[[#This Row],[sp_c]]="","o",IF(Data[[#This Row],[sp_e]]=Data[[#This Row],[sp_c]],"+",IF(ISNUMBER(SEARCH(Data[[#This Row],[sp_e]],Data[[#This Row],[sp_c]])),"/","-")))</f>
        <v>+</v>
      </c>
      <c r="K13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2" spans="1:11" x14ac:dyDescent="0.25">
      <c r="A1352">
        <v>143</v>
      </c>
      <c r="B1352">
        <v>3</v>
      </c>
      <c r="C1352">
        <v>5</v>
      </c>
      <c r="D1352" s="13">
        <f>Data[[#This Row],[run]]+100*Data[[#This Row],[k]]</f>
        <v>503</v>
      </c>
      <c r="E1352" t="s">
        <v>11</v>
      </c>
      <c r="F1352" t="s">
        <v>15</v>
      </c>
      <c r="G1352" t="s">
        <v>11</v>
      </c>
      <c r="H1352" t="s">
        <v>15</v>
      </c>
      <c r="I1352" t="str">
        <f>IF(Data[[#This Row],[gen_c]]="","o",IF(Data[[#This Row],[gen_e]]=Data[[#This Row],[gen_c]],"+",IF(ISNUMBER(SEARCH(Data[[#This Row],[gen_e]],Data[[#This Row],[gen_c]])),"/","-")))</f>
        <v>+</v>
      </c>
      <c r="J1352" t="str">
        <f>IF(Data[[#This Row],[sp_c]]="","o",IF(Data[[#This Row],[sp_e]]=Data[[#This Row],[sp_c]],"+",IF(ISNUMBER(SEARCH(Data[[#This Row],[sp_e]],Data[[#This Row],[sp_c]])),"/","-")))</f>
        <v>+</v>
      </c>
      <c r="K13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3" spans="1:11" x14ac:dyDescent="0.25">
      <c r="A1353">
        <v>145</v>
      </c>
      <c r="B1353">
        <v>3</v>
      </c>
      <c r="C1353">
        <v>5</v>
      </c>
      <c r="D1353" s="13">
        <f>Data[[#This Row],[run]]+100*Data[[#This Row],[k]]</f>
        <v>503</v>
      </c>
      <c r="E1353" t="s">
        <v>11</v>
      </c>
      <c r="F1353" t="s">
        <v>15</v>
      </c>
      <c r="G1353" t="s">
        <v>11</v>
      </c>
      <c r="H1353" t="s">
        <v>15</v>
      </c>
      <c r="I1353" t="str">
        <f>IF(Data[[#This Row],[gen_c]]="","o",IF(Data[[#This Row],[gen_e]]=Data[[#This Row],[gen_c]],"+",IF(ISNUMBER(SEARCH(Data[[#This Row],[gen_e]],Data[[#This Row],[gen_c]])),"/","-")))</f>
        <v>+</v>
      </c>
      <c r="J1353" t="str">
        <f>IF(Data[[#This Row],[sp_c]]="","o",IF(Data[[#This Row],[sp_e]]=Data[[#This Row],[sp_c]],"+",IF(ISNUMBER(SEARCH(Data[[#This Row],[sp_e]],Data[[#This Row],[sp_c]])),"/","-")))</f>
        <v>+</v>
      </c>
      <c r="K13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4" spans="1:11" x14ac:dyDescent="0.25">
      <c r="A1354">
        <v>146</v>
      </c>
      <c r="B1354">
        <v>3</v>
      </c>
      <c r="C1354">
        <v>5</v>
      </c>
      <c r="D1354" s="13">
        <f>Data[[#This Row],[run]]+100*Data[[#This Row],[k]]</f>
        <v>503</v>
      </c>
      <c r="E1354" t="s">
        <v>11</v>
      </c>
      <c r="F1354" t="s">
        <v>15</v>
      </c>
      <c r="G1354" t="s">
        <v>11</v>
      </c>
      <c r="H1354" t="s">
        <v>15</v>
      </c>
      <c r="I1354" t="str">
        <f>IF(Data[[#This Row],[gen_c]]="","o",IF(Data[[#This Row],[gen_e]]=Data[[#This Row],[gen_c]],"+",IF(ISNUMBER(SEARCH(Data[[#This Row],[gen_e]],Data[[#This Row],[gen_c]])),"/","-")))</f>
        <v>+</v>
      </c>
      <c r="J1354" t="str">
        <f>IF(Data[[#This Row],[sp_c]]="","o",IF(Data[[#This Row],[sp_e]]=Data[[#This Row],[sp_c]],"+",IF(ISNUMBER(SEARCH(Data[[#This Row],[sp_e]],Data[[#This Row],[sp_c]])),"/","-")))</f>
        <v>+</v>
      </c>
      <c r="K13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5" spans="1:11" x14ac:dyDescent="0.25">
      <c r="A1355">
        <v>147</v>
      </c>
      <c r="B1355">
        <v>4</v>
      </c>
      <c r="C1355">
        <v>5</v>
      </c>
      <c r="D1355" s="13">
        <f>Data[[#This Row],[run]]+100*Data[[#This Row],[k]]</f>
        <v>504</v>
      </c>
      <c r="E1355" t="s">
        <v>11</v>
      </c>
      <c r="F1355" t="s">
        <v>15</v>
      </c>
      <c r="G1355" t="s">
        <v>11</v>
      </c>
      <c r="H1355" t="s">
        <v>15</v>
      </c>
      <c r="I1355" t="str">
        <f>IF(Data[[#This Row],[gen_c]]="","o",IF(Data[[#This Row],[gen_e]]=Data[[#This Row],[gen_c]],"+",IF(ISNUMBER(SEARCH(Data[[#This Row],[gen_e]],Data[[#This Row],[gen_c]])),"/","-")))</f>
        <v>+</v>
      </c>
      <c r="J1355" t="str">
        <f>IF(Data[[#This Row],[sp_c]]="","o",IF(Data[[#This Row],[sp_e]]=Data[[#This Row],[sp_c]],"+",IF(ISNUMBER(SEARCH(Data[[#This Row],[sp_e]],Data[[#This Row],[sp_c]])),"/","-")))</f>
        <v>+</v>
      </c>
      <c r="K13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6" spans="1:11" x14ac:dyDescent="0.25">
      <c r="A1356">
        <v>148</v>
      </c>
      <c r="B1356">
        <v>4</v>
      </c>
      <c r="C1356">
        <v>5</v>
      </c>
      <c r="D1356" s="13">
        <f>Data[[#This Row],[run]]+100*Data[[#This Row],[k]]</f>
        <v>504</v>
      </c>
      <c r="E1356" t="s">
        <v>11</v>
      </c>
      <c r="F1356" t="s">
        <v>15</v>
      </c>
      <c r="G1356" t="s">
        <v>11</v>
      </c>
      <c r="H1356" t="s">
        <v>15</v>
      </c>
      <c r="I1356" t="str">
        <f>IF(Data[[#This Row],[gen_c]]="","o",IF(Data[[#This Row],[gen_e]]=Data[[#This Row],[gen_c]],"+",IF(ISNUMBER(SEARCH(Data[[#This Row],[gen_e]],Data[[#This Row],[gen_c]])),"/","-")))</f>
        <v>+</v>
      </c>
      <c r="J1356" t="str">
        <f>IF(Data[[#This Row],[sp_c]]="","o",IF(Data[[#This Row],[sp_e]]=Data[[#This Row],[sp_c]],"+",IF(ISNUMBER(SEARCH(Data[[#This Row],[sp_e]],Data[[#This Row],[sp_c]])),"/","-")))</f>
        <v>+</v>
      </c>
      <c r="K13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7" spans="1:11" x14ac:dyDescent="0.25">
      <c r="A1357">
        <v>149</v>
      </c>
      <c r="B1357">
        <v>4</v>
      </c>
      <c r="C1357">
        <v>5</v>
      </c>
      <c r="D1357" s="13">
        <f>Data[[#This Row],[run]]+100*Data[[#This Row],[k]]</f>
        <v>504</v>
      </c>
      <c r="E1357" t="s">
        <v>11</v>
      </c>
      <c r="F1357" t="s">
        <v>15</v>
      </c>
      <c r="G1357" t="s">
        <v>11</v>
      </c>
      <c r="H1357" t="s">
        <v>15</v>
      </c>
      <c r="I1357" t="str">
        <f>IF(Data[[#This Row],[gen_c]]="","o",IF(Data[[#This Row],[gen_e]]=Data[[#This Row],[gen_c]],"+",IF(ISNUMBER(SEARCH(Data[[#This Row],[gen_e]],Data[[#This Row],[gen_c]])),"/","-")))</f>
        <v>+</v>
      </c>
      <c r="J1357" t="str">
        <f>IF(Data[[#This Row],[sp_c]]="","o",IF(Data[[#This Row],[sp_e]]=Data[[#This Row],[sp_c]],"+",IF(ISNUMBER(SEARCH(Data[[#This Row],[sp_e]],Data[[#This Row],[sp_c]])),"/","-")))</f>
        <v>+</v>
      </c>
      <c r="K13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8" spans="1:11" x14ac:dyDescent="0.25">
      <c r="A1358">
        <v>151</v>
      </c>
      <c r="B1358">
        <v>4</v>
      </c>
      <c r="C1358">
        <v>5</v>
      </c>
      <c r="D1358" s="13">
        <f>Data[[#This Row],[run]]+100*Data[[#This Row],[k]]</f>
        <v>504</v>
      </c>
      <c r="E1358" t="s">
        <v>11</v>
      </c>
      <c r="F1358" t="s">
        <v>15</v>
      </c>
      <c r="G1358" t="s">
        <v>11</v>
      </c>
      <c r="H1358" t="s">
        <v>15</v>
      </c>
      <c r="I1358" t="str">
        <f>IF(Data[[#This Row],[gen_c]]="","o",IF(Data[[#This Row],[gen_e]]=Data[[#This Row],[gen_c]],"+",IF(ISNUMBER(SEARCH(Data[[#This Row],[gen_e]],Data[[#This Row],[gen_c]])),"/","-")))</f>
        <v>+</v>
      </c>
      <c r="J1358" t="str">
        <f>IF(Data[[#This Row],[sp_c]]="","o",IF(Data[[#This Row],[sp_e]]=Data[[#This Row],[sp_c]],"+",IF(ISNUMBER(SEARCH(Data[[#This Row],[sp_e]],Data[[#This Row],[sp_c]])),"/","-")))</f>
        <v>+</v>
      </c>
      <c r="K13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59" spans="1:11" x14ac:dyDescent="0.25">
      <c r="A1359">
        <v>123</v>
      </c>
      <c r="B1359">
        <v>0</v>
      </c>
      <c r="C1359">
        <v>5</v>
      </c>
      <c r="D1359" s="13">
        <f>Data[[#This Row],[run]]+100*Data[[#This Row],[k]]</f>
        <v>500</v>
      </c>
      <c r="E1359" t="s">
        <v>11</v>
      </c>
      <c r="F1359" t="s">
        <v>15</v>
      </c>
      <c r="G1359" t="s">
        <v>11</v>
      </c>
      <c r="I1359" t="str">
        <f>IF(Data[[#This Row],[gen_c]]="","o",IF(Data[[#This Row],[gen_e]]=Data[[#This Row],[gen_c]],"+",IF(ISNUMBER(SEARCH(Data[[#This Row],[gen_e]],Data[[#This Row],[gen_c]])),"/","-")))</f>
        <v>+</v>
      </c>
      <c r="J1359" t="str">
        <f>IF(Data[[#This Row],[sp_c]]="","o",IF(Data[[#This Row],[sp_e]]=Data[[#This Row],[sp_c]],"+",IF(ISNUMBER(SEARCH(Data[[#This Row],[sp_e]],Data[[#This Row],[sp_c]])),"/","-")))</f>
        <v>o</v>
      </c>
      <c r="K13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60" spans="1:11" x14ac:dyDescent="0.25">
      <c r="A1360">
        <v>125</v>
      </c>
      <c r="B1360">
        <v>0</v>
      </c>
      <c r="C1360">
        <v>5</v>
      </c>
      <c r="D1360" s="13">
        <f>Data[[#This Row],[run]]+100*Data[[#This Row],[k]]</f>
        <v>500</v>
      </c>
      <c r="E1360" t="s">
        <v>11</v>
      </c>
      <c r="F1360" t="s">
        <v>15</v>
      </c>
      <c r="G1360" t="s">
        <v>11</v>
      </c>
      <c r="I1360" t="str">
        <f>IF(Data[[#This Row],[gen_c]]="","o",IF(Data[[#This Row],[gen_e]]=Data[[#This Row],[gen_c]],"+",IF(ISNUMBER(SEARCH(Data[[#This Row],[gen_e]],Data[[#This Row],[gen_c]])),"/","-")))</f>
        <v>+</v>
      </c>
      <c r="J1360" t="str">
        <f>IF(Data[[#This Row],[sp_c]]="","o",IF(Data[[#This Row],[sp_e]]=Data[[#This Row],[sp_c]],"+",IF(ISNUMBER(SEARCH(Data[[#This Row],[sp_e]],Data[[#This Row],[sp_c]])),"/","-")))</f>
        <v>o</v>
      </c>
      <c r="K13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61" spans="1:11" x14ac:dyDescent="0.25">
      <c r="A1361">
        <v>128</v>
      </c>
      <c r="B1361">
        <v>0</v>
      </c>
      <c r="C1361">
        <v>5</v>
      </c>
      <c r="D1361" s="13">
        <f>Data[[#This Row],[run]]+100*Data[[#This Row],[k]]</f>
        <v>500</v>
      </c>
      <c r="E1361" t="s">
        <v>11</v>
      </c>
      <c r="F1361" t="s">
        <v>15</v>
      </c>
      <c r="G1361" t="s">
        <v>11</v>
      </c>
      <c r="I1361" t="str">
        <f>IF(Data[[#This Row],[gen_c]]="","o",IF(Data[[#This Row],[gen_e]]=Data[[#This Row],[gen_c]],"+",IF(ISNUMBER(SEARCH(Data[[#This Row],[gen_e]],Data[[#This Row],[gen_c]])),"/","-")))</f>
        <v>+</v>
      </c>
      <c r="J1361" t="str">
        <f>IF(Data[[#This Row],[sp_c]]="","o",IF(Data[[#This Row],[sp_e]]=Data[[#This Row],[sp_c]],"+",IF(ISNUMBER(SEARCH(Data[[#This Row],[sp_e]],Data[[#This Row],[sp_c]])),"/","-")))</f>
        <v>o</v>
      </c>
      <c r="K13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62" spans="1:11" x14ac:dyDescent="0.25">
      <c r="A1362">
        <v>130</v>
      </c>
      <c r="B1362">
        <v>1</v>
      </c>
      <c r="C1362">
        <v>5</v>
      </c>
      <c r="D1362" s="13">
        <f>Data[[#This Row],[run]]+100*Data[[#This Row],[k]]</f>
        <v>501</v>
      </c>
      <c r="E1362" t="s">
        <v>11</v>
      </c>
      <c r="F1362" t="s">
        <v>15</v>
      </c>
      <c r="G1362" t="s">
        <v>11</v>
      </c>
      <c r="I1362" t="str">
        <f>IF(Data[[#This Row],[gen_c]]="","o",IF(Data[[#This Row],[gen_e]]=Data[[#This Row],[gen_c]],"+",IF(ISNUMBER(SEARCH(Data[[#This Row],[gen_e]],Data[[#This Row],[gen_c]])),"/","-")))</f>
        <v>+</v>
      </c>
      <c r="J1362" t="str">
        <f>IF(Data[[#This Row],[sp_c]]="","o",IF(Data[[#This Row],[sp_e]]=Data[[#This Row],[sp_c]],"+",IF(ISNUMBER(SEARCH(Data[[#This Row],[sp_e]],Data[[#This Row],[sp_c]])),"/","-")))</f>
        <v>o</v>
      </c>
      <c r="K13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63" spans="1:11" x14ac:dyDescent="0.25">
      <c r="A1363">
        <v>131</v>
      </c>
      <c r="B1363">
        <v>1</v>
      </c>
      <c r="C1363">
        <v>5</v>
      </c>
      <c r="D1363" s="13">
        <f>Data[[#This Row],[run]]+100*Data[[#This Row],[k]]</f>
        <v>501</v>
      </c>
      <c r="E1363" t="s">
        <v>11</v>
      </c>
      <c r="F1363" t="s">
        <v>15</v>
      </c>
      <c r="G1363" t="s">
        <v>11</v>
      </c>
      <c r="I1363" t="str">
        <f>IF(Data[[#This Row],[gen_c]]="","o",IF(Data[[#This Row],[gen_e]]=Data[[#This Row],[gen_c]],"+",IF(ISNUMBER(SEARCH(Data[[#This Row],[gen_e]],Data[[#This Row],[gen_c]])),"/","-")))</f>
        <v>+</v>
      </c>
      <c r="J1363" t="str">
        <f>IF(Data[[#This Row],[sp_c]]="","o",IF(Data[[#This Row],[sp_e]]=Data[[#This Row],[sp_c]],"+",IF(ISNUMBER(SEARCH(Data[[#This Row],[sp_e]],Data[[#This Row],[sp_c]])),"/","-")))</f>
        <v>o</v>
      </c>
      <c r="K13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64" spans="1:11" x14ac:dyDescent="0.25">
      <c r="A1364">
        <v>138</v>
      </c>
      <c r="B1364">
        <v>2</v>
      </c>
      <c r="C1364">
        <v>5</v>
      </c>
      <c r="D1364" s="13">
        <f>Data[[#This Row],[run]]+100*Data[[#This Row],[k]]</f>
        <v>502</v>
      </c>
      <c r="E1364" t="s">
        <v>11</v>
      </c>
      <c r="F1364" t="s">
        <v>15</v>
      </c>
      <c r="G1364" t="s">
        <v>11</v>
      </c>
      <c r="I1364" t="str">
        <f>IF(Data[[#This Row],[gen_c]]="","o",IF(Data[[#This Row],[gen_e]]=Data[[#This Row],[gen_c]],"+",IF(ISNUMBER(SEARCH(Data[[#This Row],[gen_e]],Data[[#This Row],[gen_c]])),"/","-")))</f>
        <v>+</v>
      </c>
      <c r="J1364" t="str">
        <f>IF(Data[[#This Row],[sp_c]]="","o",IF(Data[[#This Row],[sp_e]]=Data[[#This Row],[sp_c]],"+",IF(ISNUMBER(SEARCH(Data[[#This Row],[sp_e]],Data[[#This Row],[sp_c]])),"/","-")))</f>
        <v>o</v>
      </c>
      <c r="K13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65" spans="1:11" x14ac:dyDescent="0.25">
      <c r="A1365">
        <v>144</v>
      </c>
      <c r="B1365">
        <v>3</v>
      </c>
      <c r="C1365">
        <v>5</v>
      </c>
      <c r="D1365" s="13">
        <f>Data[[#This Row],[run]]+100*Data[[#This Row],[k]]</f>
        <v>503</v>
      </c>
      <c r="E1365" t="s">
        <v>11</v>
      </c>
      <c r="F1365" t="s">
        <v>15</v>
      </c>
      <c r="G1365" t="s">
        <v>11</v>
      </c>
      <c r="I1365" t="str">
        <f>IF(Data[[#This Row],[gen_c]]="","o",IF(Data[[#This Row],[gen_e]]=Data[[#This Row],[gen_c]],"+",IF(ISNUMBER(SEARCH(Data[[#This Row],[gen_e]],Data[[#This Row],[gen_c]])),"/","-")))</f>
        <v>+</v>
      </c>
      <c r="J1365" t="str">
        <f>IF(Data[[#This Row],[sp_c]]="","o",IF(Data[[#This Row],[sp_e]]=Data[[#This Row],[sp_c]],"+",IF(ISNUMBER(SEARCH(Data[[#This Row],[sp_e]],Data[[#This Row],[sp_c]])),"/","-")))</f>
        <v>o</v>
      </c>
      <c r="K13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66" spans="1:11" x14ac:dyDescent="0.25">
      <c r="A1366">
        <v>150</v>
      </c>
      <c r="B1366">
        <v>4</v>
      </c>
      <c r="C1366">
        <v>5</v>
      </c>
      <c r="D1366" s="13">
        <f>Data[[#This Row],[run]]+100*Data[[#This Row],[k]]</f>
        <v>504</v>
      </c>
      <c r="E1366" t="s">
        <v>11</v>
      </c>
      <c r="F1366" t="s">
        <v>15</v>
      </c>
      <c r="G1366" t="s">
        <v>11</v>
      </c>
      <c r="I1366" t="str">
        <f>IF(Data[[#This Row],[gen_c]]="","o",IF(Data[[#This Row],[gen_e]]=Data[[#This Row],[gen_c]],"+",IF(ISNUMBER(SEARCH(Data[[#This Row],[gen_e]],Data[[#This Row],[gen_c]])),"/","-")))</f>
        <v>+</v>
      </c>
      <c r="J1366" t="str">
        <f>IF(Data[[#This Row],[sp_c]]="","o",IF(Data[[#This Row],[sp_e]]=Data[[#This Row],[sp_c]],"+",IF(ISNUMBER(SEARCH(Data[[#This Row],[sp_e]],Data[[#This Row],[sp_c]])),"/","-")))</f>
        <v>o</v>
      </c>
      <c r="K13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67" spans="1:11" x14ac:dyDescent="0.25">
      <c r="A1367">
        <v>134</v>
      </c>
      <c r="B1367">
        <v>1</v>
      </c>
      <c r="C1367">
        <v>5</v>
      </c>
      <c r="D1367" s="13">
        <f>Data[[#This Row],[run]]+100*Data[[#This Row],[k]]</f>
        <v>501</v>
      </c>
      <c r="E1367" t="s">
        <v>11</v>
      </c>
      <c r="F1367" t="s">
        <v>15</v>
      </c>
      <c r="H1367" t="s">
        <v>15</v>
      </c>
      <c r="I1367" t="str">
        <f>IF(Data[[#This Row],[gen_c]]="","o",IF(Data[[#This Row],[gen_e]]=Data[[#This Row],[gen_c]],"+",IF(ISNUMBER(SEARCH(Data[[#This Row],[gen_e]],Data[[#This Row],[gen_c]])),"/","-")))</f>
        <v>o</v>
      </c>
      <c r="J1367" t="str">
        <f>IF(Data[[#This Row],[sp_c]]="","o",IF(Data[[#This Row],[sp_e]]=Data[[#This Row],[sp_c]],"+",IF(ISNUMBER(SEARCH(Data[[#This Row],[sp_e]],Data[[#This Row],[sp_c]])),"/","-")))</f>
        <v>+</v>
      </c>
      <c r="K13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68" spans="1:11" x14ac:dyDescent="0.25">
      <c r="A1368">
        <v>282</v>
      </c>
      <c r="B1368">
        <v>4</v>
      </c>
      <c r="C1368">
        <v>5</v>
      </c>
      <c r="D1368" s="13">
        <f>Data[[#This Row],[run]]+100*Data[[#This Row],[k]]</f>
        <v>504</v>
      </c>
      <c r="E1368" t="s">
        <v>11</v>
      </c>
      <c r="F1368" t="s">
        <v>20</v>
      </c>
      <c r="G1368" t="s">
        <v>11</v>
      </c>
      <c r="H1368" t="s">
        <v>79</v>
      </c>
      <c r="I1368" t="str">
        <f>IF(Data[[#This Row],[gen_c]]="","o",IF(Data[[#This Row],[gen_e]]=Data[[#This Row],[gen_c]],"+",IF(ISNUMBER(SEARCH(Data[[#This Row],[gen_e]],Data[[#This Row],[gen_c]])),"/","-")))</f>
        <v>+</v>
      </c>
      <c r="J1368" t="str">
        <f>IF(Data[[#This Row],[sp_c]]="","o",IF(Data[[#This Row],[sp_e]]=Data[[#This Row],[sp_c]],"+",IF(ISNUMBER(SEARCH(Data[[#This Row],[sp_e]],Data[[#This Row],[sp_c]])),"/","-")))</f>
        <v>/</v>
      </c>
      <c r="K13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369" spans="1:11" x14ac:dyDescent="0.25">
      <c r="A1369">
        <v>268</v>
      </c>
      <c r="B1369">
        <v>0</v>
      </c>
      <c r="C1369">
        <v>5</v>
      </c>
      <c r="D1369" s="13">
        <f>Data[[#This Row],[run]]+100*Data[[#This Row],[k]]</f>
        <v>500</v>
      </c>
      <c r="E1369" t="s">
        <v>11</v>
      </c>
      <c r="F1369" t="s">
        <v>20</v>
      </c>
      <c r="G1369" t="s">
        <v>11</v>
      </c>
      <c r="H1369" t="s">
        <v>20</v>
      </c>
      <c r="I1369" t="str">
        <f>IF(Data[[#This Row],[gen_c]]="","o",IF(Data[[#This Row],[gen_e]]=Data[[#This Row],[gen_c]],"+",IF(ISNUMBER(SEARCH(Data[[#This Row],[gen_e]],Data[[#This Row],[gen_c]])),"/","-")))</f>
        <v>+</v>
      </c>
      <c r="J1369" t="str">
        <f>IF(Data[[#This Row],[sp_c]]="","o",IF(Data[[#This Row],[sp_e]]=Data[[#This Row],[sp_c]],"+",IF(ISNUMBER(SEARCH(Data[[#This Row],[sp_e]],Data[[#This Row],[sp_c]])),"/","-")))</f>
        <v>+</v>
      </c>
      <c r="K13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0" spans="1:11" x14ac:dyDescent="0.25">
      <c r="A1370">
        <v>269</v>
      </c>
      <c r="B1370">
        <v>0</v>
      </c>
      <c r="C1370">
        <v>5</v>
      </c>
      <c r="D1370" s="13">
        <f>Data[[#This Row],[run]]+100*Data[[#This Row],[k]]</f>
        <v>500</v>
      </c>
      <c r="E1370" t="s">
        <v>11</v>
      </c>
      <c r="F1370" t="s">
        <v>20</v>
      </c>
      <c r="G1370" t="s">
        <v>11</v>
      </c>
      <c r="H1370" t="s">
        <v>20</v>
      </c>
      <c r="I1370" t="str">
        <f>IF(Data[[#This Row],[gen_c]]="","o",IF(Data[[#This Row],[gen_e]]=Data[[#This Row],[gen_c]],"+",IF(ISNUMBER(SEARCH(Data[[#This Row],[gen_e]],Data[[#This Row],[gen_c]])),"/","-")))</f>
        <v>+</v>
      </c>
      <c r="J1370" t="str">
        <f>IF(Data[[#This Row],[sp_c]]="","o",IF(Data[[#This Row],[sp_e]]=Data[[#This Row],[sp_c]],"+",IF(ISNUMBER(SEARCH(Data[[#This Row],[sp_e]],Data[[#This Row],[sp_c]])),"/","-")))</f>
        <v>+</v>
      </c>
      <c r="K13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1" spans="1:11" x14ac:dyDescent="0.25">
      <c r="A1371">
        <v>270</v>
      </c>
      <c r="B1371">
        <v>0</v>
      </c>
      <c r="C1371">
        <v>5</v>
      </c>
      <c r="D1371" s="13">
        <f>Data[[#This Row],[run]]+100*Data[[#This Row],[k]]</f>
        <v>500</v>
      </c>
      <c r="E1371" t="s">
        <v>11</v>
      </c>
      <c r="F1371" t="s">
        <v>20</v>
      </c>
      <c r="G1371" t="s">
        <v>11</v>
      </c>
      <c r="H1371" t="s">
        <v>20</v>
      </c>
      <c r="I1371" t="str">
        <f>IF(Data[[#This Row],[gen_c]]="","o",IF(Data[[#This Row],[gen_e]]=Data[[#This Row],[gen_c]],"+",IF(ISNUMBER(SEARCH(Data[[#This Row],[gen_e]],Data[[#This Row],[gen_c]])),"/","-")))</f>
        <v>+</v>
      </c>
      <c r="J1371" t="str">
        <f>IF(Data[[#This Row],[sp_c]]="","o",IF(Data[[#This Row],[sp_e]]=Data[[#This Row],[sp_c]],"+",IF(ISNUMBER(SEARCH(Data[[#This Row],[sp_e]],Data[[#This Row],[sp_c]])),"/","-")))</f>
        <v>+</v>
      </c>
      <c r="K13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2" spans="1:11" x14ac:dyDescent="0.25">
      <c r="A1372">
        <v>271</v>
      </c>
      <c r="B1372">
        <v>0</v>
      </c>
      <c r="C1372">
        <v>5</v>
      </c>
      <c r="D1372" s="13">
        <f>Data[[#This Row],[run]]+100*Data[[#This Row],[k]]</f>
        <v>500</v>
      </c>
      <c r="E1372" t="s">
        <v>11</v>
      </c>
      <c r="F1372" t="s">
        <v>20</v>
      </c>
      <c r="G1372" t="s">
        <v>11</v>
      </c>
      <c r="H1372" t="s">
        <v>20</v>
      </c>
      <c r="I1372" t="str">
        <f>IF(Data[[#This Row],[gen_c]]="","o",IF(Data[[#This Row],[gen_e]]=Data[[#This Row],[gen_c]],"+",IF(ISNUMBER(SEARCH(Data[[#This Row],[gen_e]],Data[[#This Row],[gen_c]])),"/","-")))</f>
        <v>+</v>
      </c>
      <c r="J1372" t="str">
        <f>IF(Data[[#This Row],[sp_c]]="","o",IF(Data[[#This Row],[sp_e]]=Data[[#This Row],[sp_c]],"+",IF(ISNUMBER(SEARCH(Data[[#This Row],[sp_e]],Data[[#This Row],[sp_c]])),"/","-")))</f>
        <v>+</v>
      </c>
      <c r="K13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3" spans="1:11" x14ac:dyDescent="0.25">
      <c r="A1373">
        <v>272</v>
      </c>
      <c r="B1373">
        <v>1</v>
      </c>
      <c r="C1373">
        <v>5</v>
      </c>
      <c r="D1373" s="13">
        <f>Data[[#This Row],[run]]+100*Data[[#This Row],[k]]</f>
        <v>501</v>
      </c>
      <c r="E1373" t="s">
        <v>11</v>
      </c>
      <c r="F1373" t="s">
        <v>20</v>
      </c>
      <c r="G1373" t="s">
        <v>11</v>
      </c>
      <c r="H1373" t="s">
        <v>20</v>
      </c>
      <c r="I1373" t="str">
        <f>IF(Data[[#This Row],[gen_c]]="","o",IF(Data[[#This Row],[gen_e]]=Data[[#This Row],[gen_c]],"+",IF(ISNUMBER(SEARCH(Data[[#This Row],[gen_e]],Data[[#This Row],[gen_c]])),"/","-")))</f>
        <v>+</v>
      </c>
      <c r="J1373" t="str">
        <f>IF(Data[[#This Row],[sp_c]]="","o",IF(Data[[#This Row],[sp_e]]=Data[[#This Row],[sp_c]],"+",IF(ISNUMBER(SEARCH(Data[[#This Row],[sp_e]],Data[[#This Row],[sp_c]])),"/","-")))</f>
        <v>+</v>
      </c>
      <c r="K13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4" spans="1:11" x14ac:dyDescent="0.25">
      <c r="A1374">
        <v>274</v>
      </c>
      <c r="B1374">
        <v>1</v>
      </c>
      <c r="C1374">
        <v>5</v>
      </c>
      <c r="D1374" s="13">
        <f>Data[[#This Row],[run]]+100*Data[[#This Row],[k]]</f>
        <v>501</v>
      </c>
      <c r="E1374" t="s">
        <v>11</v>
      </c>
      <c r="F1374" t="s">
        <v>20</v>
      </c>
      <c r="G1374" t="s">
        <v>11</v>
      </c>
      <c r="H1374" t="s">
        <v>20</v>
      </c>
      <c r="I1374" t="str">
        <f>IF(Data[[#This Row],[gen_c]]="","o",IF(Data[[#This Row],[gen_e]]=Data[[#This Row],[gen_c]],"+",IF(ISNUMBER(SEARCH(Data[[#This Row],[gen_e]],Data[[#This Row],[gen_c]])),"/","-")))</f>
        <v>+</v>
      </c>
      <c r="J1374" t="str">
        <f>IF(Data[[#This Row],[sp_c]]="","o",IF(Data[[#This Row],[sp_e]]=Data[[#This Row],[sp_c]],"+",IF(ISNUMBER(SEARCH(Data[[#This Row],[sp_e]],Data[[#This Row],[sp_c]])),"/","-")))</f>
        <v>+</v>
      </c>
      <c r="K13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5" spans="1:11" x14ac:dyDescent="0.25">
      <c r="A1375">
        <v>275</v>
      </c>
      <c r="B1375">
        <v>2</v>
      </c>
      <c r="C1375">
        <v>5</v>
      </c>
      <c r="D1375" s="13">
        <f>Data[[#This Row],[run]]+100*Data[[#This Row],[k]]</f>
        <v>502</v>
      </c>
      <c r="E1375" t="s">
        <v>11</v>
      </c>
      <c r="F1375" t="s">
        <v>20</v>
      </c>
      <c r="G1375" t="s">
        <v>11</v>
      </c>
      <c r="H1375" t="s">
        <v>20</v>
      </c>
      <c r="I1375" t="str">
        <f>IF(Data[[#This Row],[gen_c]]="","o",IF(Data[[#This Row],[gen_e]]=Data[[#This Row],[gen_c]],"+",IF(ISNUMBER(SEARCH(Data[[#This Row],[gen_e]],Data[[#This Row],[gen_c]])),"/","-")))</f>
        <v>+</v>
      </c>
      <c r="J1375" t="str">
        <f>IF(Data[[#This Row],[sp_c]]="","o",IF(Data[[#This Row],[sp_e]]=Data[[#This Row],[sp_c]],"+",IF(ISNUMBER(SEARCH(Data[[#This Row],[sp_e]],Data[[#This Row],[sp_c]])),"/","-")))</f>
        <v>+</v>
      </c>
      <c r="K13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6" spans="1:11" x14ac:dyDescent="0.25">
      <c r="A1376">
        <v>276</v>
      </c>
      <c r="B1376">
        <v>2</v>
      </c>
      <c r="C1376">
        <v>5</v>
      </c>
      <c r="D1376" s="13">
        <f>Data[[#This Row],[run]]+100*Data[[#This Row],[k]]</f>
        <v>502</v>
      </c>
      <c r="E1376" t="s">
        <v>11</v>
      </c>
      <c r="F1376" t="s">
        <v>20</v>
      </c>
      <c r="G1376" t="s">
        <v>11</v>
      </c>
      <c r="H1376" t="s">
        <v>20</v>
      </c>
      <c r="I1376" t="str">
        <f>IF(Data[[#This Row],[gen_c]]="","o",IF(Data[[#This Row],[gen_e]]=Data[[#This Row],[gen_c]],"+",IF(ISNUMBER(SEARCH(Data[[#This Row],[gen_e]],Data[[#This Row],[gen_c]])),"/","-")))</f>
        <v>+</v>
      </c>
      <c r="J1376" t="str">
        <f>IF(Data[[#This Row],[sp_c]]="","o",IF(Data[[#This Row],[sp_e]]=Data[[#This Row],[sp_c]],"+",IF(ISNUMBER(SEARCH(Data[[#This Row],[sp_e]],Data[[#This Row],[sp_c]])),"/","-")))</f>
        <v>+</v>
      </c>
      <c r="K13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7" spans="1:11" x14ac:dyDescent="0.25">
      <c r="A1377">
        <v>277</v>
      </c>
      <c r="B1377">
        <v>2</v>
      </c>
      <c r="C1377">
        <v>5</v>
      </c>
      <c r="D1377" s="13">
        <f>Data[[#This Row],[run]]+100*Data[[#This Row],[k]]</f>
        <v>502</v>
      </c>
      <c r="E1377" t="s">
        <v>11</v>
      </c>
      <c r="F1377" t="s">
        <v>20</v>
      </c>
      <c r="G1377" t="s">
        <v>11</v>
      </c>
      <c r="H1377" t="s">
        <v>20</v>
      </c>
      <c r="I1377" t="str">
        <f>IF(Data[[#This Row],[gen_c]]="","o",IF(Data[[#This Row],[gen_e]]=Data[[#This Row],[gen_c]],"+",IF(ISNUMBER(SEARCH(Data[[#This Row],[gen_e]],Data[[#This Row],[gen_c]])),"/","-")))</f>
        <v>+</v>
      </c>
      <c r="J1377" t="str">
        <f>IF(Data[[#This Row],[sp_c]]="","o",IF(Data[[#This Row],[sp_e]]=Data[[#This Row],[sp_c]],"+",IF(ISNUMBER(SEARCH(Data[[#This Row],[sp_e]],Data[[#This Row],[sp_c]])),"/","-")))</f>
        <v>+</v>
      </c>
      <c r="K13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8" spans="1:11" x14ac:dyDescent="0.25">
      <c r="A1378">
        <v>279</v>
      </c>
      <c r="B1378">
        <v>3</v>
      </c>
      <c r="C1378">
        <v>5</v>
      </c>
      <c r="D1378" s="13">
        <f>Data[[#This Row],[run]]+100*Data[[#This Row],[k]]</f>
        <v>503</v>
      </c>
      <c r="E1378" t="s">
        <v>11</v>
      </c>
      <c r="F1378" t="s">
        <v>20</v>
      </c>
      <c r="G1378" t="s">
        <v>11</v>
      </c>
      <c r="H1378" t="s">
        <v>20</v>
      </c>
      <c r="I1378" t="str">
        <f>IF(Data[[#This Row],[gen_c]]="","o",IF(Data[[#This Row],[gen_e]]=Data[[#This Row],[gen_c]],"+",IF(ISNUMBER(SEARCH(Data[[#This Row],[gen_e]],Data[[#This Row],[gen_c]])),"/","-")))</f>
        <v>+</v>
      </c>
      <c r="J1378" t="str">
        <f>IF(Data[[#This Row],[sp_c]]="","o",IF(Data[[#This Row],[sp_e]]=Data[[#This Row],[sp_c]],"+",IF(ISNUMBER(SEARCH(Data[[#This Row],[sp_e]],Data[[#This Row],[sp_c]])),"/","-")))</f>
        <v>+</v>
      </c>
      <c r="K13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79" spans="1:11" x14ac:dyDescent="0.25">
      <c r="A1379">
        <v>278</v>
      </c>
      <c r="B1379">
        <v>3</v>
      </c>
      <c r="C1379">
        <v>5</v>
      </c>
      <c r="D1379" s="13">
        <f>Data[[#This Row],[run]]+100*Data[[#This Row],[k]]</f>
        <v>503</v>
      </c>
      <c r="E1379" t="s">
        <v>11</v>
      </c>
      <c r="F1379" t="s">
        <v>20</v>
      </c>
      <c r="H1379" t="s">
        <v>20</v>
      </c>
      <c r="I1379" t="str">
        <f>IF(Data[[#This Row],[gen_c]]="","o",IF(Data[[#This Row],[gen_e]]=Data[[#This Row],[gen_c]],"+",IF(ISNUMBER(SEARCH(Data[[#This Row],[gen_e]],Data[[#This Row],[gen_c]])),"/","-")))</f>
        <v>o</v>
      </c>
      <c r="J1379" t="str">
        <f>IF(Data[[#This Row],[sp_c]]="","o",IF(Data[[#This Row],[sp_e]]=Data[[#This Row],[sp_c]],"+",IF(ISNUMBER(SEARCH(Data[[#This Row],[sp_e]],Data[[#This Row],[sp_c]])),"/","-")))</f>
        <v>+</v>
      </c>
      <c r="K13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80" spans="1:11" x14ac:dyDescent="0.25">
      <c r="A1380">
        <v>280</v>
      </c>
      <c r="B1380">
        <v>3</v>
      </c>
      <c r="C1380">
        <v>5</v>
      </c>
      <c r="D1380" s="13">
        <f>Data[[#This Row],[run]]+100*Data[[#This Row],[k]]</f>
        <v>503</v>
      </c>
      <c r="E1380" t="s">
        <v>11</v>
      </c>
      <c r="F1380" t="s">
        <v>20</v>
      </c>
      <c r="H1380" t="s">
        <v>20</v>
      </c>
      <c r="I1380" t="str">
        <f>IF(Data[[#This Row],[gen_c]]="","o",IF(Data[[#This Row],[gen_e]]=Data[[#This Row],[gen_c]],"+",IF(ISNUMBER(SEARCH(Data[[#This Row],[gen_e]],Data[[#This Row],[gen_c]])),"/","-")))</f>
        <v>o</v>
      </c>
      <c r="J1380" t="str">
        <f>IF(Data[[#This Row],[sp_c]]="","o",IF(Data[[#This Row],[sp_e]]=Data[[#This Row],[sp_c]],"+",IF(ISNUMBER(SEARCH(Data[[#This Row],[sp_e]],Data[[#This Row],[sp_c]])),"/","-")))</f>
        <v>+</v>
      </c>
      <c r="K13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81" spans="1:11" x14ac:dyDescent="0.25">
      <c r="A1381">
        <v>281</v>
      </c>
      <c r="B1381">
        <v>4</v>
      </c>
      <c r="C1381">
        <v>5</v>
      </c>
      <c r="D1381" s="13">
        <f>Data[[#This Row],[run]]+100*Data[[#This Row],[k]]</f>
        <v>504</v>
      </c>
      <c r="E1381" t="s">
        <v>11</v>
      </c>
      <c r="F1381" t="s">
        <v>20</v>
      </c>
      <c r="H1381" t="s">
        <v>20</v>
      </c>
      <c r="I1381" t="str">
        <f>IF(Data[[#This Row],[gen_c]]="","o",IF(Data[[#This Row],[gen_e]]=Data[[#This Row],[gen_c]],"+",IF(ISNUMBER(SEARCH(Data[[#This Row],[gen_e]],Data[[#This Row],[gen_c]])),"/","-")))</f>
        <v>o</v>
      </c>
      <c r="J1381" t="str">
        <f>IF(Data[[#This Row],[sp_c]]="","o",IF(Data[[#This Row],[sp_e]]=Data[[#This Row],[sp_c]],"+",IF(ISNUMBER(SEARCH(Data[[#This Row],[sp_e]],Data[[#This Row],[sp_c]])),"/","-")))</f>
        <v>+</v>
      </c>
      <c r="K13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82" spans="1:11" x14ac:dyDescent="0.25">
      <c r="A1382">
        <v>283</v>
      </c>
      <c r="B1382">
        <v>4</v>
      </c>
      <c r="C1382">
        <v>5</v>
      </c>
      <c r="D1382" s="13">
        <f>Data[[#This Row],[run]]+100*Data[[#This Row],[k]]</f>
        <v>504</v>
      </c>
      <c r="E1382" t="s">
        <v>11</v>
      </c>
      <c r="F1382" t="s">
        <v>20</v>
      </c>
      <c r="H1382" t="s">
        <v>20</v>
      </c>
      <c r="I1382" t="str">
        <f>IF(Data[[#This Row],[gen_c]]="","o",IF(Data[[#This Row],[gen_e]]=Data[[#This Row],[gen_c]],"+",IF(ISNUMBER(SEARCH(Data[[#This Row],[gen_e]],Data[[#This Row],[gen_c]])),"/","-")))</f>
        <v>o</v>
      </c>
      <c r="J1382" t="str">
        <f>IF(Data[[#This Row],[sp_c]]="","o",IF(Data[[#This Row],[sp_e]]=Data[[#This Row],[sp_c]],"+",IF(ISNUMBER(SEARCH(Data[[#This Row],[sp_e]],Data[[#This Row],[sp_c]])),"/","-")))</f>
        <v>+</v>
      </c>
      <c r="K13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83" spans="1:11" x14ac:dyDescent="0.25">
      <c r="A1383">
        <v>273</v>
      </c>
      <c r="B1383">
        <v>1</v>
      </c>
      <c r="C1383">
        <v>5</v>
      </c>
      <c r="D1383" s="13">
        <f>Data[[#This Row],[run]]+100*Data[[#This Row],[k]]</f>
        <v>501</v>
      </c>
      <c r="E1383" t="s">
        <v>11</v>
      </c>
      <c r="F1383" t="s">
        <v>20</v>
      </c>
      <c r="I1383" t="str">
        <f>IF(Data[[#This Row],[gen_c]]="","o",IF(Data[[#This Row],[gen_e]]=Data[[#This Row],[gen_c]],"+",IF(ISNUMBER(SEARCH(Data[[#This Row],[gen_e]],Data[[#This Row],[gen_c]])),"/","-")))</f>
        <v>o</v>
      </c>
      <c r="J1383" t="str">
        <f>IF(Data[[#This Row],[sp_c]]="","o",IF(Data[[#This Row],[sp_e]]=Data[[#This Row],[sp_c]],"+",IF(ISNUMBER(SEARCH(Data[[#This Row],[sp_e]],Data[[#This Row],[sp_c]])),"/","-")))</f>
        <v>o</v>
      </c>
      <c r="K13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384" spans="1:11" x14ac:dyDescent="0.25">
      <c r="A1384">
        <v>254</v>
      </c>
      <c r="B1384">
        <v>0</v>
      </c>
      <c r="C1384">
        <v>5</v>
      </c>
      <c r="D1384" s="13">
        <f>Data[[#This Row],[run]]+100*Data[[#This Row],[k]]</f>
        <v>500</v>
      </c>
      <c r="E1384" t="s">
        <v>11</v>
      </c>
      <c r="F1384" t="s">
        <v>19</v>
      </c>
      <c r="G1384" t="s">
        <v>11</v>
      </c>
      <c r="H1384" t="s">
        <v>69</v>
      </c>
      <c r="I1384" t="str">
        <f>IF(Data[[#This Row],[gen_c]]="","o",IF(Data[[#This Row],[gen_e]]=Data[[#This Row],[gen_c]],"+",IF(ISNUMBER(SEARCH(Data[[#This Row],[gen_e]],Data[[#This Row],[gen_c]])),"/","-")))</f>
        <v>+</v>
      </c>
      <c r="J1384" t="str">
        <f>IF(Data[[#This Row],[sp_c]]="","o",IF(Data[[#This Row],[sp_e]]=Data[[#This Row],[sp_c]],"+",IF(ISNUMBER(SEARCH(Data[[#This Row],[sp_e]],Data[[#This Row],[sp_c]])),"/","-")))</f>
        <v>/</v>
      </c>
      <c r="K13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385" spans="1:11" x14ac:dyDescent="0.25">
      <c r="A1385">
        <v>255</v>
      </c>
      <c r="B1385">
        <v>1</v>
      </c>
      <c r="C1385">
        <v>5</v>
      </c>
      <c r="D1385" s="13">
        <f>Data[[#This Row],[run]]+100*Data[[#This Row],[k]]</f>
        <v>501</v>
      </c>
      <c r="E1385" t="s">
        <v>11</v>
      </c>
      <c r="F1385" t="s">
        <v>19</v>
      </c>
      <c r="G1385" t="s">
        <v>11</v>
      </c>
      <c r="H1385" t="s">
        <v>73</v>
      </c>
      <c r="I1385" t="str">
        <f>IF(Data[[#This Row],[gen_c]]="","o",IF(Data[[#This Row],[gen_e]]=Data[[#This Row],[gen_c]],"+",IF(ISNUMBER(SEARCH(Data[[#This Row],[gen_e]],Data[[#This Row],[gen_c]])),"/","-")))</f>
        <v>+</v>
      </c>
      <c r="J1385" t="str">
        <f>IF(Data[[#This Row],[sp_c]]="","o",IF(Data[[#This Row],[sp_e]]=Data[[#This Row],[sp_c]],"+",IF(ISNUMBER(SEARCH(Data[[#This Row],[sp_e]],Data[[#This Row],[sp_c]])),"/","-")))</f>
        <v>/</v>
      </c>
      <c r="K13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386" spans="1:11" x14ac:dyDescent="0.25">
      <c r="A1386">
        <v>252</v>
      </c>
      <c r="B1386">
        <v>0</v>
      </c>
      <c r="C1386">
        <v>5</v>
      </c>
      <c r="D1386" s="13">
        <f>Data[[#This Row],[run]]+100*Data[[#This Row],[k]]</f>
        <v>500</v>
      </c>
      <c r="E1386" t="s">
        <v>11</v>
      </c>
      <c r="F1386" t="s">
        <v>19</v>
      </c>
      <c r="G1386" t="s">
        <v>11</v>
      </c>
      <c r="H1386" t="s">
        <v>19</v>
      </c>
      <c r="I1386" t="str">
        <f>IF(Data[[#This Row],[gen_c]]="","o",IF(Data[[#This Row],[gen_e]]=Data[[#This Row],[gen_c]],"+",IF(ISNUMBER(SEARCH(Data[[#This Row],[gen_e]],Data[[#This Row],[gen_c]])),"/","-")))</f>
        <v>+</v>
      </c>
      <c r="J1386" t="str">
        <f>IF(Data[[#This Row],[sp_c]]="","o",IF(Data[[#This Row],[sp_e]]=Data[[#This Row],[sp_c]],"+",IF(ISNUMBER(SEARCH(Data[[#This Row],[sp_e]],Data[[#This Row],[sp_c]])),"/","-")))</f>
        <v>+</v>
      </c>
      <c r="K13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87" spans="1:11" x14ac:dyDescent="0.25">
      <c r="A1387">
        <v>257</v>
      </c>
      <c r="B1387">
        <v>1</v>
      </c>
      <c r="C1387">
        <v>5</v>
      </c>
      <c r="D1387" s="13">
        <f>Data[[#This Row],[run]]+100*Data[[#This Row],[k]]</f>
        <v>501</v>
      </c>
      <c r="E1387" t="s">
        <v>11</v>
      </c>
      <c r="F1387" t="s">
        <v>19</v>
      </c>
      <c r="G1387" t="s">
        <v>11</v>
      </c>
      <c r="H1387" t="s">
        <v>19</v>
      </c>
      <c r="I1387" t="str">
        <f>IF(Data[[#This Row],[gen_c]]="","o",IF(Data[[#This Row],[gen_e]]=Data[[#This Row],[gen_c]],"+",IF(ISNUMBER(SEARCH(Data[[#This Row],[gen_e]],Data[[#This Row],[gen_c]])),"/","-")))</f>
        <v>+</v>
      </c>
      <c r="J1387" t="str">
        <f>IF(Data[[#This Row],[sp_c]]="","o",IF(Data[[#This Row],[sp_e]]=Data[[#This Row],[sp_c]],"+",IF(ISNUMBER(SEARCH(Data[[#This Row],[sp_e]],Data[[#This Row],[sp_c]])),"/","-")))</f>
        <v>+</v>
      </c>
      <c r="K13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88" spans="1:11" x14ac:dyDescent="0.25">
      <c r="A1388">
        <v>259</v>
      </c>
      <c r="B1388">
        <v>2</v>
      </c>
      <c r="C1388">
        <v>5</v>
      </c>
      <c r="D1388" s="13">
        <f>Data[[#This Row],[run]]+100*Data[[#This Row],[k]]</f>
        <v>502</v>
      </c>
      <c r="E1388" t="s">
        <v>11</v>
      </c>
      <c r="F1388" t="s">
        <v>19</v>
      </c>
      <c r="G1388" t="s">
        <v>11</v>
      </c>
      <c r="H1388" t="s">
        <v>19</v>
      </c>
      <c r="I1388" t="str">
        <f>IF(Data[[#This Row],[gen_c]]="","o",IF(Data[[#This Row],[gen_e]]=Data[[#This Row],[gen_c]],"+",IF(ISNUMBER(SEARCH(Data[[#This Row],[gen_e]],Data[[#This Row],[gen_c]])),"/","-")))</f>
        <v>+</v>
      </c>
      <c r="J1388" t="str">
        <f>IF(Data[[#This Row],[sp_c]]="","o",IF(Data[[#This Row],[sp_e]]=Data[[#This Row],[sp_c]],"+",IF(ISNUMBER(SEARCH(Data[[#This Row],[sp_e]],Data[[#This Row],[sp_c]])),"/","-")))</f>
        <v>+</v>
      </c>
      <c r="K13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89" spans="1:11" x14ac:dyDescent="0.25">
      <c r="A1389">
        <v>260</v>
      </c>
      <c r="B1389">
        <v>2</v>
      </c>
      <c r="C1389">
        <v>5</v>
      </c>
      <c r="D1389" s="13">
        <f>Data[[#This Row],[run]]+100*Data[[#This Row],[k]]</f>
        <v>502</v>
      </c>
      <c r="E1389" t="s">
        <v>11</v>
      </c>
      <c r="F1389" t="s">
        <v>19</v>
      </c>
      <c r="G1389" t="s">
        <v>11</v>
      </c>
      <c r="H1389" t="s">
        <v>19</v>
      </c>
      <c r="I1389" t="str">
        <f>IF(Data[[#This Row],[gen_c]]="","o",IF(Data[[#This Row],[gen_e]]=Data[[#This Row],[gen_c]],"+",IF(ISNUMBER(SEARCH(Data[[#This Row],[gen_e]],Data[[#This Row],[gen_c]])),"/","-")))</f>
        <v>+</v>
      </c>
      <c r="J1389" t="str">
        <f>IF(Data[[#This Row],[sp_c]]="","o",IF(Data[[#This Row],[sp_e]]=Data[[#This Row],[sp_c]],"+",IF(ISNUMBER(SEARCH(Data[[#This Row],[sp_e]],Data[[#This Row],[sp_c]])),"/","-")))</f>
        <v>+</v>
      </c>
      <c r="K13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90" spans="1:11" x14ac:dyDescent="0.25">
      <c r="A1390">
        <v>264</v>
      </c>
      <c r="B1390">
        <v>3</v>
      </c>
      <c r="C1390">
        <v>5</v>
      </c>
      <c r="D1390">
        <f>Data[[#This Row],[run]]+100*Data[[#This Row],[k]]</f>
        <v>503</v>
      </c>
      <c r="E1390" t="s">
        <v>11</v>
      </c>
      <c r="F1390" t="s">
        <v>19</v>
      </c>
      <c r="G1390" t="s">
        <v>11</v>
      </c>
      <c r="H1390" t="s">
        <v>19</v>
      </c>
      <c r="I1390" t="str">
        <f>IF(Data[[#This Row],[gen_c]]="","o",IF(Data[[#This Row],[gen_e]]=Data[[#This Row],[gen_c]],"+",IF(ISNUMBER(SEARCH(Data[[#This Row],[gen_e]],Data[[#This Row],[gen_c]])),"/","-")))</f>
        <v>+</v>
      </c>
      <c r="J1390" t="str">
        <f>IF(Data[[#This Row],[sp_c]]="","o",IF(Data[[#This Row],[sp_e]]=Data[[#This Row],[sp_c]],"+",IF(ISNUMBER(SEARCH(Data[[#This Row],[sp_e]],Data[[#This Row],[sp_c]])),"/","-")))</f>
        <v>+</v>
      </c>
      <c r="K13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91" spans="1:11" x14ac:dyDescent="0.25">
      <c r="A1391">
        <v>265</v>
      </c>
      <c r="B1391">
        <v>4</v>
      </c>
      <c r="C1391">
        <v>5</v>
      </c>
      <c r="D1391">
        <f>Data[[#This Row],[run]]+100*Data[[#This Row],[k]]</f>
        <v>504</v>
      </c>
      <c r="E1391" t="s">
        <v>11</v>
      </c>
      <c r="F1391" t="s">
        <v>19</v>
      </c>
      <c r="G1391" t="s">
        <v>11</v>
      </c>
      <c r="H1391" t="s">
        <v>19</v>
      </c>
      <c r="I1391" t="str">
        <f>IF(Data[[#This Row],[gen_c]]="","o",IF(Data[[#This Row],[gen_e]]=Data[[#This Row],[gen_c]],"+",IF(ISNUMBER(SEARCH(Data[[#This Row],[gen_e]],Data[[#This Row],[gen_c]])),"/","-")))</f>
        <v>+</v>
      </c>
      <c r="J1391" t="str">
        <f>IF(Data[[#This Row],[sp_c]]="","o",IF(Data[[#This Row],[sp_e]]=Data[[#This Row],[sp_c]],"+",IF(ISNUMBER(SEARCH(Data[[#This Row],[sp_e]],Data[[#This Row],[sp_c]])),"/","-")))</f>
        <v>+</v>
      </c>
      <c r="K13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92" spans="1:11" x14ac:dyDescent="0.25">
      <c r="A1392">
        <v>267</v>
      </c>
      <c r="B1392">
        <v>4</v>
      </c>
      <c r="C1392">
        <v>5</v>
      </c>
      <c r="D1392">
        <f>Data[[#This Row],[run]]+100*Data[[#This Row],[k]]</f>
        <v>504</v>
      </c>
      <c r="E1392" t="s">
        <v>11</v>
      </c>
      <c r="F1392" t="s">
        <v>19</v>
      </c>
      <c r="G1392" t="s">
        <v>11</v>
      </c>
      <c r="H1392" t="s">
        <v>19</v>
      </c>
      <c r="I1392" t="str">
        <f>IF(Data[[#This Row],[gen_c]]="","o",IF(Data[[#This Row],[gen_e]]=Data[[#This Row],[gen_c]],"+",IF(ISNUMBER(SEARCH(Data[[#This Row],[gen_e]],Data[[#This Row],[gen_c]])),"/","-")))</f>
        <v>+</v>
      </c>
      <c r="J1392" t="str">
        <f>IF(Data[[#This Row],[sp_c]]="","o",IF(Data[[#This Row],[sp_e]]=Data[[#This Row],[sp_c]],"+",IF(ISNUMBER(SEARCH(Data[[#This Row],[sp_e]],Data[[#This Row],[sp_c]])),"/","-")))</f>
        <v>+</v>
      </c>
      <c r="K13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393" spans="1:11" x14ac:dyDescent="0.25">
      <c r="A1393">
        <v>251</v>
      </c>
      <c r="B1393">
        <v>0</v>
      </c>
      <c r="C1393">
        <v>5</v>
      </c>
      <c r="D1393">
        <f>Data[[#This Row],[run]]+100*Data[[#This Row],[k]]</f>
        <v>500</v>
      </c>
      <c r="E1393" t="s">
        <v>11</v>
      </c>
      <c r="F1393" t="s">
        <v>19</v>
      </c>
      <c r="G1393" t="s">
        <v>11</v>
      </c>
      <c r="I1393" t="str">
        <f>IF(Data[[#This Row],[gen_c]]="","o",IF(Data[[#This Row],[gen_e]]=Data[[#This Row],[gen_c]],"+",IF(ISNUMBER(SEARCH(Data[[#This Row],[gen_e]],Data[[#This Row],[gen_c]])),"/","-")))</f>
        <v>+</v>
      </c>
      <c r="J1393" t="str">
        <f>IF(Data[[#This Row],[sp_c]]="","o",IF(Data[[#This Row],[sp_e]]=Data[[#This Row],[sp_c]],"+",IF(ISNUMBER(SEARCH(Data[[#This Row],[sp_e]],Data[[#This Row],[sp_c]])),"/","-")))</f>
        <v>o</v>
      </c>
      <c r="K13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94" spans="1:11" x14ac:dyDescent="0.25">
      <c r="A1394">
        <v>253</v>
      </c>
      <c r="B1394">
        <v>0</v>
      </c>
      <c r="C1394">
        <v>5</v>
      </c>
      <c r="D1394">
        <f>Data[[#This Row],[run]]+100*Data[[#This Row],[k]]</f>
        <v>500</v>
      </c>
      <c r="E1394" t="s">
        <v>11</v>
      </c>
      <c r="F1394" t="s">
        <v>19</v>
      </c>
      <c r="G1394" t="s">
        <v>11</v>
      </c>
      <c r="I1394" t="str">
        <f>IF(Data[[#This Row],[gen_c]]="","o",IF(Data[[#This Row],[gen_e]]=Data[[#This Row],[gen_c]],"+",IF(ISNUMBER(SEARCH(Data[[#This Row],[gen_e]],Data[[#This Row],[gen_c]])),"/","-")))</f>
        <v>+</v>
      </c>
      <c r="J1394" t="str">
        <f>IF(Data[[#This Row],[sp_c]]="","o",IF(Data[[#This Row],[sp_e]]=Data[[#This Row],[sp_c]],"+",IF(ISNUMBER(SEARCH(Data[[#This Row],[sp_e]],Data[[#This Row],[sp_c]])),"/","-")))</f>
        <v>o</v>
      </c>
      <c r="K13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95" spans="1:11" x14ac:dyDescent="0.25">
      <c r="A1395">
        <v>258</v>
      </c>
      <c r="B1395">
        <v>1</v>
      </c>
      <c r="C1395">
        <v>5</v>
      </c>
      <c r="D1395">
        <f>Data[[#This Row],[run]]+100*Data[[#This Row],[k]]</f>
        <v>501</v>
      </c>
      <c r="E1395" t="s">
        <v>11</v>
      </c>
      <c r="F1395" t="s">
        <v>19</v>
      </c>
      <c r="G1395" t="s">
        <v>11</v>
      </c>
      <c r="I1395" t="str">
        <f>IF(Data[[#This Row],[gen_c]]="","o",IF(Data[[#This Row],[gen_e]]=Data[[#This Row],[gen_c]],"+",IF(ISNUMBER(SEARCH(Data[[#This Row],[gen_e]],Data[[#This Row],[gen_c]])),"/","-")))</f>
        <v>+</v>
      </c>
      <c r="J1395" t="str">
        <f>IF(Data[[#This Row],[sp_c]]="","o",IF(Data[[#This Row],[sp_e]]=Data[[#This Row],[sp_c]],"+",IF(ISNUMBER(SEARCH(Data[[#This Row],[sp_e]],Data[[#This Row],[sp_c]])),"/","-")))</f>
        <v>o</v>
      </c>
      <c r="K13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96" spans="1:11" x14ac:dyDescent="0.25">
      <c r="A1396">
        <v>261</v>
      </c>
      <c r="B1396">
        <v>2</v>
      </c>
      <c r="C1396">
        <v>5</v>
      </c>
      <c r="D1396">
        <f>Data[[#This Row],[run]]+100*Data[[#This Row],[k]]</f>
        <v>502</v>
      </c>
      <c r="E1396" t="s">
        <v>11</v>
      </c>
      <c r="F1396" t="s">
        <v>19</v>
      </c>
      <c r="G1396" t="s">
        <v>11</v>
      </c>
      <c r="I1396" t="str">
        <f>IF(Data[[#This Row],[gen_c]]="","o",IF(Data[[#This Row],[gen_e]]=Data[[#This Row],[gen_c]],"+",IF(ISNUMBER(SEARCH(Data[[#This Row],[gen_e]],Data[[#This Row],[gen_c]])),"/","-")))</f>
        <v>+</v>
      </c>
      <c r="J1396" t="str">
        <f>IF(Data[[#This Row],[sp_c]]="","o",IF(Data[[#This Row],[sp_e]]=Data[[#This Row],[sp_c]],"+",IF(ISNUMBER(SEARCH(Data[[#This Row],[sp_e]],Data[[#This Row],[sp_c]])),"/","-")))</f>
        <v>o</v>
      </c>
      <c r="K13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97" spans="1:11" x14ac:dyDescent="0.25">
      <c r="A1397">
        <v>262</v>
      </c>
      <c r="B1397">
        <v>3</v>
      </c>
      <c r="C1397">
        <v>5</v>
      </c>
      <c r="D1397">
        <f>Data[[#This Row],[run]]+100*Data[[#This Row],[k]]</f>
        <v>503</v>
      </c>
      <c r="E1397" t="s">
        <v>11</v>
      </c>
      <c r="F1397" t="s">
        <v>19</v>
      </c>
      <c r="G1397" t="s">
        <v>11</v>
      </c>
      <c r="I1397" t="str">
        <f>IF(Data[[#This Row],[gen_c]]="","o",IF(Data[[#This Row],[gen_e]]=Data[[#This Row],[gen_c]],"+",IF(ISNUMBER(SEARCH(Data[[#This Row],[gen_e]],Data[[#This Row],[gen_c]])),"/","-")))</f>
        <v>+</v>
      </c>
      <c r="J1397" t="str">
        <f>IF(Data[[#This Row],[sp_c]]="","o",IF(Data[[#This Row],[sp_e]]=Data[[#This Row],[sp_c]],"+",IF(ISNUMBER(SEARCH(Data[[#This Row],[sp_e]],Data[[#This Row],[sp_c]])),"/","-")))</f>
        <v>o</v>
      </c>
      <c r="K13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98" spans="1:11" x14ac:dyDescent="0.25">
      <c r="A1398">
        <v>263</v>
      </c>
      <c r="B1398">
        <v>3</v>
      </c>
      <c r="C1398">
        <v>5</v>
      </c>
      <c r="D1398">
        <f>Data[[#This Row],[run]]+100*Data[[#This Row],[k]]</f>
        <v>503</v>
      </c>
      <c r="E1398" t="s">
        <v>11</v>
      </c>
      <c r="F1398" t="s">
        <v>19</v>
      </c>
      <c r="G1398" t="s">
        <v>11</v>
      </c>
      <c r="I1398" t="str">
        <f>IF(Data[[#This Row],[gen_c]]="","o",IF(Data[[#This Row],[gen_e]]=Data[[#This Row],[gen_c]],"+",IF(ISNUMBER(SEARCH(Data[[#This Row],[gen_e]],Data[[#This Row],[gen_c]])),"/","-")))</f>
        <v>+</v>
      </c>
      <c r="J1398" t="str">
        <f>IF(Data[[#This Row],[sp_c]]="","o",IF(Data[[#This Row],[sp_e]]=Data[[#This Row],[sp_c]],"+",IF(ISNUMBER(SEARCH(Data[[#This Row],[sp_e]],Data[[#This Row],[sp_c]])),"/","-")))</f>
        <v>o</v>
      </c>
      <c r="K13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399" spans="1:11" x14ac:dyDescent="0.25">
      <c r="A1399">
        <v>266</v>
      </c>
      <c r="B1399">
        <v>4</v>
      </c>
      <c r="C1399">
        <v>5</v>
      </c>
      <c r="D1399">
        <f>Data[[#This Row],[run]]+100*Data[[#This Row],[k]]</f>
        <v>504</v>
      </c>
      <c r="E1399" t="s">
        <v>11</v>
      </c>
      <c r="F1399" t="s">
        <v>19</v>
      </c>
      <c r="G1399" t="s">
        <v>11</v>
      </c>
      <c r="I1399" t="str">
        <f>IF(Data[[#This Row],[gen_c]]="","o",IF(Data[[#This Row],[gen_e]]=Data[[#This Row],[gen_c]],"+",IF(ISNUMBER(SEARCH(Data[[#This Row],[gen_e]],Data[[#This Row],[gen_c]])),"/","-")))</f>
        <v>+</v>
      </c>
      <c r="J1399" t="str">
        <f>IF(Data[[#This Row],[sp_c]]="","o",IF(Data[[#This Row],[sp_e]]=Data[[#This Row],[sp_c]],"+",IF(ISNUMBER(SEARCH(Data[[#This Row],[sp_e]],Data[[#This Row],[sp_c]])),"/","-")))</f>
        <v>o</v>
      </c>
      <c r="K13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400" spans="1:11" x14ac:dyDescent="0.25">
      <c r="A1400">
        <v>256</v>
      </c>
      <c r="B1400">
        <v>1</v>
      </c>
      <c r="C1400">
        <v>5</v>
      </c>
      <c r="D1400">
        <f>Data[[#This Row],[run]]+100*Data[[#This Row],[k]]</f>
        <v>501</v>
      </c>
      <c r="E1400" t="s">
        <v>11</v>
      </c>
      <c r="F1400" t="s">
        <v>19</v>
      </c>
      <c r="H1400" t="s">
        <v>19</v>
      </c>
      <c r="I1400" t="str">
        <f>IF(Data[[#This Row],[gen_c]]="","o",IF(Data[[#This Row],[gen_e]]=Data[[#This Row],[gen_c]],"+",IF(ISNUMBER(SEARCH(Data[[#This Row],[gen_e]],Data[[#This Row],[gen_c]])),"/","-")))</f>
        <v>o</v>
      </c>
      <c r="J1400" t="str">
        <f>IF(Data[[#This Row],[sp_c]]="","o",IF(Data[[#This Row],[sp_e]]=Data[[#This Row],[sp_c]],"+",IF(ISNUMBER(SEARCH(Data[[#This Row],[sp_e]],Data[[#This Row],[sp_c]])),"/","-")))</f>
        <v>+</v>
      </c>
      <c r="K14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01" spans="1:11" x14ac:dyDescent="0.25">
      <c r="A1401">
        <v>300</v>
      </c>
      <c r="B1401">
        <v>0</v>
      </c>
      <c r="C1401">
        <v>5</v>
      </c>
      <c r="D1401">
        <f>Data[[#This Row],[run]]+100*Data[[#This Row],[k]]</f>
        <v>500</v>
      </c>
      <c r="E1401" t="s">
        <v>22</v>
      </c>
      <c r="F1401" t="s">
        <v>24</v>
      </c>
      <c r="G1401" t="s">
        <v>22</v>
      </c>
      <c r="H1401" t="s">
        <v>24</v>
      </c>
      <c r="I1401" t="str">
        <f>IF(Data[[#This Row],[gen_c]]="","o",IF(Data[[#This Row],[gen_e]]=Data[[#This Row],[gen_c]],"+",IF(ISNUMBER(SEARCH(Data[[#This Row],[gen_e]],Data[[#This Row],[gen_c]])),"/","-")))</f>
        <v>+</v>
      </c>
      <c r="J1401" t="str">
        <f>IF(Data[[#This Row],[sp_c]]="","o",IF(Data[[#This Row],[sp_e]]=Data[[#This Row],[sp_c]],"+",IF(ISNUMBER(SEARCH(Data[[#This Row],[sp_e]],Data[[#This Row],[sp_c]])),"/","-")))</f>
        <v>+</v>
      </c>
      <c r="K14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02" spans="1:11" x14ac:dyDescent="0.25">
      <c r="A1402">
        <v>301</v>
      </c>
      <c r="B1402">
        <v>0</v>
      </c>
      <c r="C1402">
        <v>5</v>
      </c>
      <c r="D1402">
        <f>Data[[#This Row],[run]]+100*Data[[#This Row],[k]]</f>
        <v>500</v>
      </c>
      <c r="E1402" t="s">
        <v>22</v>
      </c>
      <c r="F1402" t="s">
        <v>24</v>
      </c>
      <c r="G1402" t="s">
        <v>22</v>
      </c>
      <c r="H1402" t="s">
        <v>24</v>
      </c>
      <c r="I1402" t="str">
        <f>IF(Data[[#This Row],[gen_c]]="","o",IF(Data[[#This Row],[gen_e]]=Data[[#This Row],[gen_c]],"+",IF(ISNUMBER(SEARCH(Data[[#This Row],[gen_e]],Data[[#This Row],[gen_c]])),"/","-")))</f>
        <v>+</v>
      </c>
      <c r="J1402" t="str">
        <f>IF(Data[[#This Row],[sp_c]]="","o",IF(Data[[#This Row],[sp_e]]=Data[[#This Row],[sp_c]],"+",IF(ISNUMBER(SEARCH(Data[[#This Row],[sp_e]],Data[[#This Row],[sp_c]])),"/","-")))</f>
        <v>+</v>
      </c>
      <c r="K14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03" spans="1:11" x14ac:dyDescent="0.25">
      <c r="A1403">
        <v>302</v>
      </c>
      <c r="B1403">
        <v>0</v>
      </c>
      <c r="C1403">
        <v>5</v>
      </c>
      <c r="D1403">
        <f>Data[[#This Row],[run]]+100*Data[[#This Row],[k]]</f>
        <v>500</v>
      </c>
      <c r="E1403" t="s">
        <v>22</v>
      </c>
      <c r="F1403" t="s">
        <v>24</v>
      </c>
      <c r="G1403" t="s">
        <v>22</v>
      </c>
      <c r="H1403" t="s">
        <v>24</v>
      </c>
      <c r="I1403" t="str">
        <f>IF(Data[[#This Row],[gen_c]]="","o",IF(Data[[#This Row],[gen_e]]=Data[[#This Row],[gen_c]],"+",IF(ISNUMBER(SEARCH(Data[[#This Row],[gen_e]],Data[[#This Row],[gen_c]])),"/","-")))</f>
        <v>+</v>
      </c>
      <c r="J1403" t="str">
        <f>IF(Data[[#This Row],[sp_c]]="","o",IF(Data[[#This Row],[sp_e]]=Data[[#This Row],[sp_c]],"+",IF(ISNUMBER(SEARCH(Data[[#This Row],[sp_e]],Data[[#This Row],[sp_c]])),"/","-")))</f>
        <v>+</v>
      </c>
      <c r="K14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04" spans="1:11" x14ac:dyDescent="0.25">
      <c r="A1404">
        <v>304</v>
      </c>
      <c r="B1404">
        <v>0</v>
      </c>
      <c r="C1404">
        <v>5</v>
      </c>
      <c r="D1404">
        <f>Data[[#This Row],[run]]+100*Data[[#This Row],[k]]</f>
        <v>500</v>
      </c>
      <c r="E1404" t="s">
        <v>22</v>
      </c>
      <c r="F1404" t="s">
        <v>24</v>
      </c>
      <c r="G1404" t="s">
        <v>22</v>
      </c>
      <c r="H1404" t="s">
        <v>24</v>
      </c>
      <c r="I1404" t="str">
        <f>IF(Data[[#This Row],[gen_c]]="","o",IF(Data[[#This Row],[gen_e]]=Data[[#This Row],[gen_c]],"+",IF(ISNUMBER(SEARCH(Data[[#This Row],[gen_e]],Data[[#This Row],[gen_c]])),"/","-")))</f>
        <v>+</v>
      </c>
      <c r="J1404" t="str">
        <f>IF(Data[[#This Row],[sp_c]]="","o",IF(Data[[#This Row],[sp_e]]=Data[[#This Row],[sp_c]],"+",IF(ISNUMBER(SEARCH(Data[[#This Row],[sp_e]],Data[[#This Row],[sp_c]])),"/","-")))</f>
        <v>+</v>
      </c>
      <c r="K14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05" spans="1:11" x14ac:dyDescent="0.25">
      <c r="A1405">
        <v>305</v>
      </c>
      <c r="B1405">
        <v>0</v>
      </c>
      <c r="C1405">
        <v>5</v>
      </c>
      <c r="D1405">
        <f>Data[[#This Row],[run]]+100*Data[[#This Row],[k]]</f>
        <v>500</v>
      </c>
      <c r="E1405" t="s">
        <v>22</v>
      </c>
      <c r="F1405" t="s">
        <v>24</v>
      </c>
      <c r="G1405" t="s">
        <v>22</v>
      </c>
      <c r="H1405" t="s">
        <v>24</v>
      </c>
      <c r="I1405" t="str">
        <f>IF(Data[[#This Row],[gen_c]]="","o",IF(Data[[#This Row],[gen_e]]=Data[[#This Row],[gen_c]],"+",IF(ISNUMBER(SEARCH(Data[[#This Row],[gen_e]],Data[[#This Row],[gen_c]])),"/","-")))</f>
        <v>+</v>
      </c>
      <c r="J1405" t="str">
        <f>IF(Data[[#This Row],[sp_c]]="","o",IF(Data[[#This Row],[sp_e]]=Data[[#This Row],[sp_c]],"+",IF(ISNUMBER(SEARCH(Data[[#This Row],[sp_e]],Data[[#This Row],[sp_c]])),"/","-")))</f>
        <v>+</v>
      </c>
      <c r="K14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06" spans="1:11" x14ac:dyDescent="0.25">
      <c r="A1406">
        <v>306</v>
      </c>
      <c r="B1406">
        <v>1</v>
      </c>
      <c r="C1406">
        <v>5</v>
      </c>
      <c r="D1406">
        <f>Data[[#This Row],[run]]+100*Data[[#This Row],[k]]</f>
        <v>501</v>
      </c>
      <c r="E1406" t="s">
        <v>22</v>
      </c>
      <c r="F1406" t="s">
        <v>24</v>
      </c>
      <c r="G1406" t="s">
        <v>22</v>
      </c>
      <c r="H1406" t="s">
        <v>24</v>
      </c>
      <c r="I1406" t="str">
        <f>IF(Data[[#This Row],[gen_c]]="","o",IF(Data[[#This Row],[gen_e]]=Data[[#This Row],[gen_c]],"+",IF(ISNUMBER(SEARCH(Data[[#This Row],[gen_e]],Data[[#This Row],[gen_c]])),"/","-")))</f>
        <v>+</v>
      </c>
      <c r="J1406" t="str">
        <f>IF(Data[[#This Row],[sp_c]]="","o",IF(Data[[#This Row],[sp_e]]=Data[[#This Row],[sp_c]],"+",IF(ISNUMBER(SEARCH(Data[[#This Row],[sp_e]],Data[[#This Row],[sp_c]])),"/","-")))</f>
        <v>+</v>
      </c>
      <c r="K14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07" spans="1:11" x14ac:dyDescent="0.25">
      <c r="A1407">
        <v>307</v>
      </c>
      <c r="B1407">
        <v>1</v>
      </c>
      <c r="C1407">
        <v>5</v>
      </c>
      <c r="D1407">
        <f>Data[[#This Row],[run]]+100*Data[[#This Row],[k]]</f>
        <v>501</v>
      </c>
      <c r="E1407" t="s">
        <v>22</v>
      </c>
      <c r="F1407" t="s">
        <v>24</v>
      </c>
      <c r="G1407" t="s">
        <v>22</v>
      </c>
      <c r="H1407" t="s">
        <v>24</v>
      </c>
      <c r="I1407" t="str">
        <f>IF(Data[[#This Row],[gen_c]]="","o",IF(Data[[#This Row],[gen_e]]=Data[[#This Row],[gen_c]],"+",IF(ISNUMBER(SEARCH(Data[[#This Row],[gen_e]],Data[[#This Row],[gen_c]])),"/","-")))</f>
        <v>+</v>
      </c>
      <c r="J1407" t="str">
        <f>IF(Data[[#This Row],[sp_c]]="","o",IF(Data[[#This Row],[sp_e]]=Data[[#This Row],[sp_c]],"+",IF(ISNUMBER(SEARCH(Data[[#This Row],[sp_e]],Data[[#This Row],[sp_c]])),"/","-")))</f>
        <v>+</v>
      </c>
      <c r="K14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08" spans="1:11" x14ac:dyDescent="0.25">
      <c r="A1408">
        <v>308</v>
      </c>
      <c r="B1408">
        <v>1</v>
      </c>
      <c r="C1408">
        <v>5</v>
      </c>
      <c r="D1408">
        <f>Data[[#This Row],[run]]+100*Data[[#This Row],[k]]</f>
        <v>501</v>
      </c>
      <c r="E1408" t="s">
        <v>22</v>
      </c>
      <c r="F1408" t="s">
        <v>24</v>
      </c>
      <c r="G1408" t="s">
        <v>22</v>
      </c>
      <c r="H1408" t="s">
        <v>24</v>
      </c>
      <c r="I1408" t="str">
        <f>IF(Data[[#This Row],[gen_c]]="","o",IF(Data[[#This Row],[gen_e]]=Data[[#This Row],[gen_c]],"+",IF(ISNUMBER(SEARCH(Data[[#This Row],[gen_e]],Data[[#This Row],[gen_c]])),"/","-")))</f>
        <v>+</v>
      </c>
      <c r="J1408" t="str">
        <f>IF(Data[[#This Row],[sp_c]]="","o",IF(Data[[#This Row],[sp_e]]=Data[[#This Row],[sp_c]],"+",IF(ISNUMBER(SEARCH(Data[[#This Row],[sp_e]],Data[[#This Row],[sp_c]])),"/","-")))</f>
        <v>+</v>
      </c>
      <c r="K14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09" spans="1:11" x14ac:dyDescent="0.25">
      <c r="A1409">
        <v>309</v>
      </c>
      <c r="B1409">
        <v>1</v>
      </c>
      <c r="C1409">
        <v>5</v>
      </c>
      <c r="D1409">
        <f>Data[[#This Row],[run]]+100*Data[[#This Row],[k]]</f>
        <v>501</v>
      </c>
      <c r="E1409" t="s">
        <v>22</v>
      </c>
      <c r="F1409" t="s">
        <v>24</v>
      </c>
      <c r="G1409" t="s">
        <v>22</v>
      </c>
      <c r="H1409" t="s">
        <v>24</v>
      </c>
      <c r="I1409" t="str">
        <f>IF(Data[[#This Row],[gen_c]]="","o",IF(Data[[#This Row],[gen_e]]=Data[[#This Row],[gen_c]],"+",IF(ISNUMBER(SEARCH(Data[[#This Row],[gen_e]],Data[[#This Row],[gen_c]])),"/","-")))</f>
        <v>+</v>
      </c>
      <c r="J1409" t="str">
        <f>IF(Data[[#This Row],[sp_c]]="","o",IF(Data[[#This Row],[sp_e]]=Data[[#This Row],[sp_c]],"+",IF(ISNUMBER(SEARCH(Data[[#This Row],[sp_e]],Data[[#This Row],[sp_c]])),"/","-")))</f>
        <v>+</v>
      </c>
      <c r="K14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0" spans="1:11" x14ac:dyDescent="0.25">
      <c r="A1410">
        <v>310</v>
      </c>
      <c r="B1410">
        <v>1</v>
      </c>
      <c r="C1410">
        <v>5</v>
      </c>
      <c r="D1410">
        <f>Data[[#This Row],[run]]+100*Data[[#This Row],[k]]</f>
        <v>501</v>
      </c>
      <c r="E1410" t="s">
        <v>22</v>
      </c>
      <c r="F1410" t="s">
        <v>24</v>
      </c>
      <c r="G1410" t="s">
        <v>22</v>
      </c>
      <c r="H1410" t="s">
        <v>24</v>
      </c>
      <c r="I1410" t="str">
        <f>IF(Data[[#This Row],[gen_c]]="","o",IF(Data[[#This Row],[gen_e]]=Data[[#This Row],[gen_c]],"+",IF(ISNUMBER(SEARCH(Data[[#This Row],[gen_e]],Data[[#This Row],[gen_c]])),"/","-")))</f>
        <v>+</v>
      </c>
      <c r="J1410" t="str">
        <f>IF(Data[[#This Row],[sp_c]]="","o",IF(Data[[#This Row],[sp_e]]=Data[[#This Row],[sp_c]],"+",IF(ISNUMBER(SEARCH(Data[[#This Row],[sp_e]],Data[[#This Row],[sp_c]])),"/","-")))</f>
        <v>+</v>
      </c>
      <c r="K14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1" spans="1:11" x14ac:dyDescent="0.25">
      <c r="A1411">
        <v>311</v>
      </c>
      <c r="B1411">
        <v>1</v>
      </c>
      <c r="C1411">
        <v>5</v>
      </c>
      <c r="D1411">
        <f>Data[[#This Row],[run]]+100*Data[[#This Row],[k]]</f>
        <v>501</v>
      </c>
      <c r="E1411" t="s">
        <v>22</v>
      </c>
      <c r="F1411" t="s">
        <v>24</v>
      </c>
      <c r="G1411" t="s">
        <v>22</v>
      </c>
      <c r="H1411" t="s">
        <v>24</v>
      </c>
      <c r="I1411" t="str">
        <f>IF(Data[[#This Row],[gen_c]]="","o",IF(Data[[#This Row],[gen_e]]=Data[[#This Row],[gen_c]],"+",IF(ISNUMBER(SEARCH(Data[[#This Row],[gen_e]],Data[[#This Row],[gen_c]])),"/","-")))</f>
        <v>+</v>
      </c>
      <c r="J1411" t="str">
        <f>IF(Data[[#This Row],[sp_c]]="","o",IF(Data[[#This Row],[sp_e]]=Data[[#This Row],[sp_c]],"+",IF(ISNUMBER(SEARCH(Data[[#This Row],[sp_e]],Data[[#This Row],[sp_c]])),"/","-")))</f>
        <v>+</v>
      </c>
      <c r="K14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2" spans="1:11" x14ac:dyDescent="0.25">
      <c r="A1412">
        <v>312</v>
      </c>
      <c r="B1412">
        <v>2</v>
      </c>
      <c r="C1412">
        <v>5</v>
      </c>
      <c r="D1412">
        <f>Data[[#This Row],[run]]+100*Data[[#This Row],[k]]</f>
        <v>502</v>
      </c>
      <c r="E1412" t="s">
        <v>22</v>
      </c>
      <c r="F1412" t="s">
        <v>24</v>
      </c>
      <c r="G1412" t="s">
        <v>22</v>
      </c>
      <c r="H1412" t="s">
        <v>24</v>
      </c>
      <c r="I1412" t="str">
        <f>IF(Data[[#This Row],[gen_c]]="","o",IF(Data[[#This Row],[gen_e]]=Data[[#This Row],[gen_c]],"+",IF(ISNUMBER(SEARCH(Data[[#This Row],[gen_e]],Data[[#This Row],[gen_c]])),"/","-")))</f>
        <v>+</v>
      </c>
      <c r="J1412" t="str">
        <f>IF(Data[[#This Row],[sp_c]]="","o",IF(Data[[#This Row],[sp_e]]=Data[[#This Row],[sp_c]],"+",IF(ISNUMBER(SEARCH(Data[[#This Row],[sp_e]],Data[[#This Row],[sp_c]])),"/","-")))</f>
        <v>+</v>
      </c>
      <c r="K14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3" spans="1:11" x14ac:dyDescent="0.25">
      <c r="A1413">
        <v>313</v>
      </c>
      <c r="B1413">
        <v>2</v>
      </c>
      <c r="C1413">
        <v>5</v>
      </c>
      <c r="D1413">
        <f>Data[[#This Row],[run]]+100*Data[[#This Row],[k]]</f>
        <v>502</v>
      </c>
      <c r="E1413" t="s">
        <v>22</v>
      </c>
      <c r="F1413" t="s">
        <v>24</v>
      </c>
      <c r="G1413" t="s">
        <v>22</v>
      </c>
      <c r="H1413" t="s">
        <v>24</v>
      </c>
      <c r="I1413" t="str">
        <f>IF(Data[[#This Row],[gen_c]]="","o",IF(Data[[#This Row],[gen_e]]=Data[[#This Row],[gen_c]],"+",IF(ISNUMBER(SEARCH(Data[[#This Row],[gen_e]],Data[[#This Row],[gen_c]])),"/","-")))</f>
        <v>+</v>
      </c>
      <c r="J1413" t="str">
        <f>IF(Data[[#This Row],[sp_c]]="","o",IF(Data[[#This Row],[sp_e]]=Data[[#This Row],[sp_c]],"+",IF(ISNUMBER(SEARCH(Data[[#This Row],[sp_e]],Data[[#This Row],[sp_c]])),"/","-")))</f>
        <v>+</v>
      </c>
      <c r="K14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4" spans="1:11" x14ac:dyDescent="0.25">
      <c r="A1414">
        <v>314</v>
      </c>
      <c r="B1414">
        <v>2</v>
      </c>
      <c r="C1414">
        <v>5</v>
      </c>
      <c r="D1414">
        <f>Data[[#This Row],[run]]+100*Data[[#This Row],[k]]</f>
        <v>502</v>
      </c>
      <c r="E1414" t="s">
        <v>22</v>
      </c>
      <c r="F1414" t="s">
        <v>24</v>
      </c>
      <c r="G1414" t="s">
        <v>22</v>
      </c>
      <c r="H1414" t="s">
        <v>24</v>
      </c>
      <c r="I1414" t="str">
        <f>IF(Data[[#This Row],[gen_c]]="","o",IF(Data[[#This Row],[gen_e]]=Data[[#This Row],[gen_c]],"+",IF(ISNUMBER(SEARCH(Data[[#This Row],[gen_e]],Data[[#This Row],[gen_c]])),"/","-")))</f>
        <v>+</v>
      </c>
      <c r="J1414" t="str">
        <f>IF(Data[[#This Row],[sp_c]]="","o",IF(Data[[#This Row],[sp_e]]=Data[[#This Row],[sp_c]],"+",IF(ISNUMBER(SEARCH(Data[[#This Row],[sp_e]],Data[[#This Row],[sp_c]])),"/","-")))</f>
        <v>+</v>
      </c>
      <c r="K14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5" spans="1:11" x14ac:dyDescent="0.25">
      <c r="A1415">
        <v>315</v>
      </c>
      <c r="B1415">
        <v>2</v>
      </c>
      <c r="C1415">
        <v>5</v>
      </c>
      <c r="D1415">
        <f>Data[[#This Row],[run]]+100*Data[[#This Row],[k]]</f>
        <v>502</v>
      </c>
      <c r="E1415" t="s">
        <v>22</v>
      </c>
      <c r="F1415" t="s">
        <v>24</v>
      </c>
      <c r="G1415" t="s">
        <v>22</v>
      </c>
      <c r="H1415" t="s">
        <v>24</v>
      </c>
      <c r="I1415" t="str">
        <f>IF(Data[[#This Row],[gen_c]]="","o",IF(Data[[#This Row],[gen_e]]=Data[[#This Row],[gen_c]],"+",IF(ISNUMBER(SEARCH(Data[[#This Row],[gen_e]],Data[[#This Row],[gen_c]])),"/","-")))</f>
        <v>+</v>
      </c>
      <c r="J1415" t="str">
        <f>IF(Data[[#This Row],[sp_c]]="","o",IF(Data[[#This Row],[sp_e]]=Data[[#This Row],[sp_c]],"+",IF(ISNUMBER(SEARCH(Data[[#This Row],[sp_e]],Data[[#This Row],[sp_c]])),"/","-")))</f>
        <v>+</v>
      </c>
      <c r="K14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6" spans="1:11" x14ac:dyDescent="0.25">
      <c r="A1416">
        <v>316</v>
      </c>
      <c r="B1416">
        <v>2</v>
      </c>
      <c r="C1416">
        <v>5</v>
      </c>
      <c r="D1416">
        <f>Data[[#This Row],[run]]+100*Data[[#This Row],[k]]</f>
        <v>502</v>
      </c>
      <c r="E1416" t="s">
        <v>22</v>
      </c>
      <c r="F1416" t="s">
        <v>24</v>
      </c>
      <c r="G1416" t="s">
        <v>22</v>
      </c>
      <c r="H1416" t="s">
        <v>24</v>
      </c>
      <c r="I1416" t="str">
        <f>IF(Data[[#This Row],[gen_c]]="","o",IF(Data[[#This Row],[gen_e]]=Data[[#This Row],[gen_c]],"+",IF(ISNUMBER(SEARCH(Data[[#This Row],[gen_e]],Data[[#This Row],[gen_c]])),"/","-")))</f>
        <v>+</v>
      </c>
      <c r="J1416" t="str">
        <f>IF(Data[[#This Row],[sp_c]]="","o",IF(Data[[#This Row],[sp_e]]=Data[[#This Row],[sp_c]],"+",IF(ISNUMBER(SEARCH(Data[[#This Row],[sp_e]],Data[[#This Row],[sp_c]])),"/","-")))</f>
        <v>+</v>
      </c>
      <c r="K14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7" spans="1:11" x14ac:dyDescent="0.25">
      <c r="A1417">
        <v>317</v>
      </c>
      <c r="B1417">
        <v>2</v>
      </c>
      <c r="C1417">
        <v>5</v>
      </c>
      <c r="D1417">
        <f>Data[[#This Row],[run]]+100*Data[[#This Row],[k]]</f>
        <v>502</v>
      </c>
      <c r="E1417" t="s">
        <v>22</v>
      </c>
      <c r="F1417" t="s">
        <v>24</v>
      </c>
      <c r="G1417" t="s">
        <v>22</v>
      </c>
      <c r="H1417" t="s">
        <v>24</v>
      </c>
      <c r="I1417" t="str">
        <f>IF(Data[[#This Row],[gen_c]]="","o",IF(Data[[#This Row],[gen_e]]=Data[[#This Row],[gen_c]],"+",IF(ISNUMBER(SEARCH(Data[[#This Row],[gen_e]],Data[[#This Row],[gen_c]])),"/","-")))</f>
        <v>+</v>
      </c>
      <c r="J1417" t="str">
        <f>IF(Data[[#This Row],[sp_c]]="","o",IF(Data[[#This Row],[sp_e]]=Data[[#This Row],[sp_c]],"+",IF(ISNUMBER(SEARCH(Data[[#This Row],[sp_e]],Data[[#This Row],[sp_c]])),"/","-")))</f>
        <v>+</v>
      </c>
      <c r="K14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8" spans="1:11" x14ac:dyDescent="0.25">
      <c r="A1418">
        <v>318</v>
      </c>
      <c r="B1418">
        <v>3</v>
      </c>
      <c r="C1418">
        <v>5</v>
      </c>
      <c r="D1418">
        <f>Data[[#This Row],[run]]+100*Data[[#This Row],[k]]</f>
        <v>503</v>
      </c>
      <c r="E1418" t="s">
        <v>22</v>
      </c>
      <c r="F1418" t="s">
        <v>24</v>
      </c>
      <c r="G1418" t="s">
        <v>22</v>
      </c>
      <c r="H1418" t="s">
        <v>24</v>
      </c>
      <c r="I1418" t="str">
        <f>IF(Data[[#This Row],[gen_c]]="","o",IF(Data[[#This Row],[gen_e]]=Data[[#This Row],[gen_c]],"+",IF(ISNUMBER(SEARCH(Data[[#This Row],[gen_e]],Data[[#This Row],[gen_c]])),"/","-")))</f>
        <v>+</v>
      </c>
      <c r="J1418" t="str">
        <f>IF(Data[[#This Row],[sp_c]]="","o",IF(Data[[#This Row],[sp_e]]=Data[[#This Row],[sp_c]],"+",IF(ISNUMBER(SEARCH(Data[[#This Row],[sp_e]],Data[[#This Row],[sp_c]])),"/","-")))</f>
        <v>+</v>
      </c>
      <c r="K14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19" spans="1:11" x14ac:dyDescent="0.25">
      <c r="A1419">
        <v>319</v>
      </c>
      <c r="B1419">
        <v>3</v>
      </c>
      <c r="C1419">
        <v>5</v>
      </c>
      <c r="D1419">
        <f>Data[[#This Row],[run]]+100*Data[[#This Row],[k]]</f>
        <v>503</v>
      </c>
      <c r="E1419" t="s">
        <v>22</v>
      </c>
      <c r="F1419" t="s">
        <v>24</v>
      </c>
      <c r="G1419" t="s">
        <v>22</v>
      </c>
      <c r="H1419" t="s">
        <v>24</v>
      </c>
      <c r="I1419" t="str">
        <f>IF(Data[[#This Row],[gen_c]]="","o",IF(Data[[#This Row],[gen_e]]=Data[[#This Row],[gen_c]],"+",IF(ISNUMBER(SEARCH(Data[[#This Row],[gen_e]],Data[[#This Row],[gen_c]])),"/","-")))</f>
        <v>+</v>
      </c>
      <c r="J1419" t="str">
        <f>IF(Data[[#This Row],[sp_c]]="","o",IF(Data[[#This Row],[sp_e]]=Data[[#This Row],[sp_c]],"+",IF(ISNUMBER(SEARCH(Data[[#This Row],[sp_e]],Data[[#This Row],[sp_c]])),"/","-")))</f>
        <v>+</v>
      </c>
      <c r="K14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20" spans="1:11" x14ac:dyDescent="0.25">
      <c r="A1420">
        <v>320</v>
      </c>
      <c r="B1420">
        <v>3</v>
      </c>
      <c r="C1420">
        <v>5</v>
      </c>
      <c r="D1420">
        <f>Data[[#This Row],[run]]+100*Data[[#This Row],[k]]</f>
        <v>503</v>
      </c>
      <c r="E1420" t="s">
        <v>22</v>
      </c>
      <c r="F1420" t="s">
        <v>24</v>
      </c>
      <c r="G1420" t="s">
        <v>22</v>
      </c>
      <c r="H1420" t="s">
        <v>24</v>
      </c>
      <c r="I1420" t="str">
        <f>IF(Data[[#This Row],[gen_c]]="","o",IF(Data[[#This Row],[gen_e]]=Data[[#This Row],[gen_c]],"+",IF(ISNUMBER(SEARCH(Data[[#This Row],[gen_e]],Data[[#This Row],[gen_c]])),"/","-")))</f>
        <v>+</v>
      </c>
      <c r="J1420" t="str">
        <f>IF(Data[[#This Row],[sp_c]]="","o",IF(Data[[#This Row],[sp_e]]=Data[[#This Row],[sp_c]],"+",IF(ISNUMBER(SEARCH(Data[[#This Row],[sp_e]],Data[[#This Row],[sp_c]])),"/","-")))</f>
        <v>+</v>
      </c>
      <c r="K14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21" spans="1:11" x14ac:dyDescent="0.25">
      <c r="A1421">
        <v>321</v>
      </c>
      <c r="B1421">
        <v>3</v>
      </c>
      <c r="C1421">
        <v>5</v>
      </c>
      <c r="D1421">
        <f>Data[[#This Row],[run]]+100*Data[[#This Row],[k]]</f>
        <v>503</v>
      </c>
      <c r="E1421" t="s">
        <v>22</v>
      </c>
      <c r="F1421" t="s">
        <v>24</v>
      </c>
      <c r="G1421" t="s">
        <v>22</v>
      </c>
      <c r="H1421" t="s">
        <v>24</v>
      </c>
      <c r="I1421" t="str">
        <f>IF(Data[[#This Row],[gen_c]]="","o",IF(Data[[#This Row],[gen_e]]=Data[[#This Row],[gen_c]],"+",IF(ISNUMBER(SEARCH(Data[[#This Row],[gen_e]],Data[[#This Row],[gen_c]])),"/","-")))</f>
        <v>+</v>
      </c>
      <c r="J1421" t="str">
        <f>IF(Data[[#This Row],[sp_c]]="","o",IF(Data[[#This Row],[sp_e]]=Data[[#This Row],[sp_c]],"+",IF(ISNUMBER(SEARCH(Data[[#This Row],[sp_e]],Data[[#This Row],[sp_c]])),"/","-")))</f>
        <v>+</v>
      </c>
      <c r="K14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22" spans="1:11" x14ac:dyDescent="0.25">
      <c r="A1422">
        <v>322</v>
      </c>
      <c r="B1422">
        <v>3</v>
      </c>
      <c r="C1422">
        <v>5</v>
      </c>
      <c r="D1422">
        <f>Data[[#This Row],[run]]+100*Data[[#This Row],[k]]</f>
        <v>503</v>
      </c>
      <c r="E1422" t="s">
        <v>22</v>
      </c>
      <c r="F1422" t="s">
        <v>24</v>
      </c>
      <c r="G1422" t="s">
        <v>22</v>
      </c>
      <c r="H1422" t="s">
        <v>24</v>
      </c>
      <c r="I1422" t="str">
        <f>IF(Data[[#This Row],[gen_c]]="","o",IF(Data[[#This Row],[gen_e]]=Data[[#This Row],[gen_c]],"+",IF(ISNUMBER(SEARCH(Data[[#This Row],[gen_e]],Data[[#This Row],[gen_c]])),"/","-")))</f>
        <v>+</v>
      </c>
      <c r="J1422" t="str">
        <f>IF(Data[[#This Row],[sp_c]]="","o",IF(Data[[#This Row],[sp_e]]=Data[[#This Row],[sp_c]],"+",IF(ISNUMBER(SEARCH(Data[[#This Row],[sp_e]],Data[[#This Row],[sp_c]])),"/","-")))</f>
        <v>+</v>
      </c>
      <c r="K14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23" spans="1:11" x14ac:dyDescent="0.25">
      <c r="A1423">
        <v>323</v>
      </c>
      <c r="B1423">
        <v>4</v>
      </c>
      <c r="C1423">
        <v>5</v>
      </c>
      <c r="D1423">
        <f>Data[[#This Row],[run]]+100*Data[[#This Row],[k]]</f>
        <v>504</v>
      </c>
      <c r="E1423" t="s">
        <v>22</v>
      </c>
      <c r="F1423" t="s">
        <v>24</v>
      </c>
      <c r="G1423" t="s">
        <v>22</v>
      </c>
      <c r="H1423" t="s">
        <v>24</v>
      </c>
      <c r="I1423" t="str">
        <f>IF(Data[[#This Row],[gen_c]]="","o",IF(Data[[#This Row],[gen_e]]=Data[[#This Row],[gen_c]],"+",IF(ISNUMBER(SEARCH(Data[[#This Row],[gen_e]],Data[[#This Row],[gen_c]])),"/","-")))</f>
        <v>+</v>
      </c>
      <c r="J1423" t="str">
        <f>IF(Data[[#This Row],[sp_c]]="","o",IF(Data[[#This Row],[sp_e]]=Data[[#This Row],[sp_c]],"+",IF(ISNUMBER(SEARCH(Data[[#This Row],[sp_e]],Data[[#This Row],[sp_c]])),"/","-")))</f>
        <v>+</v>
      </c>
      <c r="K14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24" spans="1:11" x14ac:dyDescent="0.25">
      <c r="A1424">
        <v>324</v>
      </c>
      <c r="B1424">
        <v>4</v>
      </c>
      <c r="C1424">
        <v>5</v>
      </c>
      <c r="D1424">
        <f>Data[[#This Row],[run]]+100*Data[[#This Row],[k]]</f>
        <v>504</v>
      </c>
      <c r="E1424" t="s">
        <v>22</v>
      </c>
      <c r="F1424" t="s">
        <v>24</v>
      </c>
      <c r="G1424" t="s">
        <v>22</v>
      </c>
      <c r="H1424" t="s">
        <v>24</v>
      </c>
      <c r="I1424" t="str">
        <f>IF(Data[[#This Row],[gen_c]]="","o",IF(Data[[#This Row],[gen_e]]=Data[[#This Row],[gen_c]],"+",IF(ISNUMBER(SEARCH(Data[[#This Row],[gen_e]],Data[[#This Row],[gen_c]])),"/","-")))</f>
        <v>+</v>
      </c>
      <c r="J1424" t="str">
        <f>IF(Data[[#This Row],[sp_c]]="","o",IF(Data[[#This Row],[sp_e]]=Data[[#This Row],[sp_c]],"+",IF(ISNUMBER(SEARCH(Data[[#This Row],[sp_e]],Data[[#This Row],[sp_c]])),"/","-")))</f>
        <v>+</v>
      </c>
      <c r="K14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25" spans="1:11" x14ac:dyDescent="0.25">
      <c r="A1425">
        <v>325</v>
      </c>
      <c r="B1425">
        <v>4</v>
      </c>
      <c r="C1425">
        <v>5</v>
      </c>
      <c r="D1425">
        <f>Data[[#This Row],[run]]+100*Data[[#This Row],[k]]</f>
        <v>504</v>
      </c>
      <c r="E1425" t="s">
        <v>22</v>
      </c>
      <c r="F1425" t="s">
        <v>24</v>
      </c>
      <c r="G1425" t="s">
        <v>22</v>
      </c>
      <c r="H1425" t="s">
        <v>24</v>
      </c>
      <c r="I1425" t="str">
        <f>IF(Data[[#This Row],[gen_c]]="","o",IF(Data[[#This Row],[gen_e]]=Data[[#This Row],[gen_c]],"+",IF(ISNUMBER(SEARCH(Data[[#This Row],[gen_e]],Data[[#This Row],[gen_c]])),"/","-")))</f>
        <v>+</v>
      </c>
      <c r="J1425" t="str">
        <f>IF(Data[[#This Row],[sp_c]]="","o",IF(Data[[#This Row],[sp_e]]=Data[[#This Row],[sp_c]],"+",IF(ISNUMBER(SEARCH(Data[[#This Row],[sp_e]],Data[[#This Row],[sp_c]])),"/","-")))</f>
        <v>+</v>
      </c>
      <c r="K14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26" spans="1:11" x14ac:dyDescent="0.25">
      <c r="A1426">
        <v>327</v>
      </c>
      <c r="B1426">
        <v>4</v>
      </c>
      <c r="C1426">
        <v>5</v>
      </c>
      <c r="D1426">
        <f>Data[[#This Row],[run]]+100*Data[[#This Row],[k]]</f>
        <v>504</v>
      </c>
      <c r="E1426" t="s">
        <v>22</v>
      </c>
      <c r="F1426" t="s">
        <v>24</v>
      </c>
      <c r="G1426" t="s">
        <v>22</v>
      </c>
      <c r="H1426" t="s">
        <v>24</v>
      </c>
      <c r="I1426" t="str">
        <f>IF(Data[[#This Row],[gen_c]]="","o",IF(Data[[#This Row],[gen_e]]=Data[[#This Row],[gen_c]],"+",IF(ISNUMBER(SEARCH(Data[[#This Row],[gen_e]],Data[[#This Row],[gen_c]])),"/","-")))</f>
        <v>+</v>
      </c>
      <c r="J1426" t="str">
        <f>IF(Data[[#This Row],[sp_c]]="","o",IF(Data[[#This Row],[sp_e]]=Data[[#This Row],[sp_c]],"+",IF(ISNUMBER(SEARCH(Data[[#This Row],[sp_e]],Data[[#This Row],[sp_c]])),"/","-")))</f>
        <v>+</v>
      </c>
      <c r="K14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27" spans="1:11" x14ac:dyDescent="0.25">
      <c r="A1427">
        <v>303</v>
      </c>
      <c r="B1427">
        <v>0</v>
      </c>
      <c r="C1427">
        <v>5</v>
      </c>
      <c r="D1427">
        <f>Data[[#This Row],[run]]+100*Data[[#This Row],[k]]</f>
        <v>500</v>
      </c>
      <c r="E1427" t="s">
        <v>22</v>
      </c>
      <c r="F1427" t="s">
        <v>24</v>
      </c>
      <c r="H1427" t="s">
        <v>24</v>
      </c>
      <c r="I1427" t="str">
        <f>IF(Data[[#This Row],[gen_c]]="","o",IF(Data[[#This Row],[gen_e]]=Data[[#This Row],[gen_c]],"+",IF(ISNUMBER(SEARCH(Data[[#This Row],[gen_e]],Data[[#This Row],[gen_c]])),"/","-")))</f>
        <v>o</v>
      </c>
      <c r="J1427" t="str">
        <f>IF(Data[[#This Row],[sp_c]]="","o",IF(Data[[#This Row],[sp_e]]=Data[[#This Row],[sp_c]],"+",IF(ISNUMBER(SEARCH(Data[[#This Row],[sp_e]],Data[[#This Row],[sp_c]])),"/","-")))</f>
        <v>+</v>
      </c>
      <c r="K14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28" spans="1:11" x14ac:dyDescent="0.25">
      <c r="A1428">
        <v>326</v>
      </c>
      <c r="B1428">
        <v>4</v>
      </c>
      <c r="C1428">
        <v>5</v>
      </c>
      <c r="D1428">
        <f>Data[[#This Row],[run]]+100*Data[[#This Row],[k]]</f>
        <v>504</v>
      </c>
      <c r="E1428" t="s">
        <v>22</v>
      </c>
      <c r="F1428" t="s">
        <v>24</v>
      </c>
      <c r="H1428" t="s">
        <v>24</v>
      </c>
      <c r="I1428" t="str">
        <f>IF(Data[[#This Row],[gen_c]]="","o",IF(Data[[#This Row],[gen_e]]=Data[[#This Row],[gen_c]],"+",IF(ISNUMBER(SEARCH(Data[[#This Row],[gen_e]],Data[[#This Row],[gen_c]])),"/","-")))</f>
        <v>o</v>
      </c>
      <c r="J1428" t="str">
        <f>IF(Data[[#This Row],[sp_c]]="","o",IF(Data[[#This Row],[sp_e]]=Data[[#This Row],[sp_c]],"+",IF(ISNUMBER(SEARCH(Data[[#This Row],[sp_e]],Data[[#This Row],[sp_c]])),"/","-")))</f>
        <v>+</v>
      </c>
      <c r="K14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29" spans="1:11" x14ac:dyDescent="0.25">
      <c r="A1429">
        <v>380</v>
      </c>
      <c r="B1429">
        <v>1</v>
      </c>
      <c r="C1429">
        <v>5</v>
      </c>
      <c r="D1429">
        <f>Data[[#This Row],[run]]+100*Data[[#This Row],[k]]</f>
        <v>501</v>
      </c>
      <c r="E1429" t="s">
        <v>26</v>
      </c>
      <c r="F1429" t="s">
        <v>29</v>
      </c>
      <c r="G1429" t="s">
        <v>26</v>
      </c>
      <c r="H1429" t="s">
        <v>27</v>
      </c>
      <c r="I1429" t="str">
        <f>IF(Data[[#This Row],[gen_c]]="","o",IF(Data[[#This Row],[gen_e]]=Data[[#This Row],[gen_c]],"+",IF(ISNUMBER(SEARCH(Data[[#This Row],[gen_e]],Data[[#This Row],[gen_c]])),"/","-")))</f>
        <v>+</v>
      </c>
      <c r="J1429" t="str">
        <f>IF(Data[[#This Row],[sp_c]]="","o",IF(Data[[#This Row],[sp_e]]=Data[[#This Row],[sp_c]],"+",IF(ISNUMBER(SEARCH(Data[[#This Row],[sp_e]],Data[[#This Row],[sp_c]])),"/","-")))</f>
        <v>-</v>
      </c>
      <c r="K14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430" spans="1:11" x14ac:dyDescent="0.25">
      <c r="A1430">
        <v>381</v>
      </c>
      <c r="B1430">
        <v>2</v>
      </c>
      <c r="C1430">
        <v>5</v>
      </c>
      <c r="D1430">
        <f>Data[[#This Row],[run]]+100*Data[[#This Row],[k]]</f>
        <v>502</v>
      </c>
      <c r="E1430" t="s">
        <v>26</v>
      </c>
      <c r="F1430" t="s">
        <v>29</v>
      </c>
      <c r="G1430" t="s">
        <v>26</v>
      </c>
      <c r="H1430" t="s">
        <v>27</v>
      </c>
      <c r="I1430" t="str">
        <f>IF(Data[[#This Row],[gen_c]]="","o",IF(Data[[#This Row],[gen_e]]=Data[[#This Row],[gen_c]],"+",IF(ISNUMBER(SEARCH(Data[[#This Row],[gen_e]],Data[[#This Row],[gen_c]])),"/","-")))</f>
        <v>+</v>
      </c>
      <c r="J1430" t="str">
        <f>IF(Data[[#This Row],[sp_c]]="","o",IF(Data[[#This Row],[sp_e]]=Data[[#This Row],[sp_c]],"+",IF(ISNUMBER(SEARCH(Data[[#This Row],[sp_e]],Data[[#This Row],[sp_c]])),"/","-")))</f>
        <v>-</v>
      </c>
      <c r="K14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431" spans="1:11" x14ac:dyDescent="0.25">
      <c r="A1431">
        <v>377</v>
      </c>
      <c r="B1431">
        <v>0</v>
      </c>
      <c r="C1431">
        <v>5</v>
      </c>
      <c r="D1431">
        <f>Data[[#This Row],[run]]+100*Data[[#This Row],[k]]</f>
        <v>500</v>
      </c>
      <c r="E1431" t="s">
        <v>26</v>
      </c>
      <c r="F1431" t="s">
        <v>29</v>
      </c>
      <c r="G1431" t="s">
        <v>26</v>
      </c>
      <c r="I1431" t="str">
        <f>IF(Data[[#This Row],[gen_c]]="","o",IF(Data[[#This Row],[gen_e]]=Data[[#This Row],[gen_c]],"+",IF(ISNUMBER(SEARCH(Data[[#This Row],[gen_e]],Data[[#This Row],[gen_c]])),"/","-")))</f>
        <v>+</v>
      </c>
      <c r="J1431" t="str">
        <f>IF(Data[[#This Row],[sp_c]]="","o",IF(Data[[#This Row],[sp_e]]=Data[[#This Row],[sp_c]],"+",IF(ISNUMBER(SEARCH(Data[[#This Row],[sp_e]],Data[[#This Row],[sp_c]])),"/","-")))</f>
        <v>o</v>
      </c>
      <c r="K14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432" spans="1:11" x14ac:dyDescent="0.25">
      <c r="A1432">
        <v>382</v>
      </c>
      <c r="B1432">
        <v>2</v>
      </c>
      <c r="C1432">
        <v>5</v>
      </c>
      <c r="D1432">
        <f>Data[[#This Row],[run]]+100*Data[[#This Row],[k]]</f>
        <v>502</v>
      </c>
      <c r="E1432" t="s">
        <v>26</v>
      </c>
      <c r="F1432" t="s">
        <v>29</v>
      </c>
      <c r="G1432" t="s">
        <v>26</v>
      </c>
      <c r="I1432" t="str">
        <f>IF(Data[[#This Row],[gen_c]]="","o",IF(Data[[#This Row],[gen_e]]=Data[[#This Row],[gen_c]],"+",IF(ISNUMBER(SEARCH(Data[[#This Row],[gen_e]],Data[[#This Row],[gen_c]])),"/","-")))</f>
        <v>+</v>
      </c>
      <c r="J1432" t="str">
        <f>IF(Data[[#This Row],[sp_c]]="","o",IF(Data[[#This Row],[sp_e]]=Data[[#This Row],[sp_c]],"+",IF(ISNUMBER(SEARCH(Data[[#This Row],[sp_e]],Data[[#This Row],[sp_c]])),"/","-")))</f>
        <v>o</v>
      </c>
      <c r="K14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433" spans="1:11" x14ac:dyDescent="0.25">
      <c r="A1433">
        <v>385</v>
      </c>
      <c r="B1433">
        <v>4</v>
      </c>
      <c r="C1433">
        <v>5</v>
      </c>
      <c r="D1433">
        <f>Data[[#This Row],[run]]+100*Data[[#This Row],[k]]</f>
        <v>504</v>
      </c>
      <c r="E1433" t="s">
        <v>26</v>
      </c>
      <c r="F1433" t="s">
        <v>29</v>
      </c>
      <c r="G1433" t="s">
        <v>26</v>
      </c>
      <c r="I1433" t="str">
        <f>IF(Data[[#This Row],[gen_c]]="","o",IF(Data[[#This Row],[gen_e]]=Data[[#This Row],[gen_c]],"+",IF(ISNUMBER(SEARCH(Data[[#This Row],[gen_e]],Data[[#This Row],[gen_c]])),"/","-")))</f>
        <v>+</v>
      </c>
      <c r="J1433" t="str">
        <f>IF(Data[[#This Row],[sp_c]]="","o",IF(Data[[#This Row],[sp_e]]=Data[[#This Row],[sp_c]],"+",IF(ISNUMBER(SEARCH(Data[[#This Row],[sp_e]],Data[[#This Row],[sp_c]])),"/","-")))</f>
        <v>o</v>
      </c>
      <c r="K14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434" spans="1:11" x14ac:dyDescent="0.25">
      <c r="A1434">
        <v>383</v>
      </c>
      <c r="B1434">
        <v>3</v>
      </c>
      <c r="C1434">
        <v>5</v>
      </c>
      <c r="D1434">
        <f>Data[[#This Row],[run]]+100*Data[[#This Row],[k]]</f>
        <v>503</v>
      </c>
      <c r="E1434" t="s">
        <v>26</v>
      </c>
      <c r="F1434" t="s">
        <v>29</v>
      </c>
      <c r="H1434" t="s">
        <v>27</v>
      </c>
      <c r="I1434" t="str">
        <f>IF(Data[[#This Row],[gen_c]]="","o",IF(Data[[#This Row],[gen_e]]=Data[[#This Row],[gen_c]],"+",IF(ISNUMBER(SEARCH(Data[[#This Row],[gen_e]],Data[[#This Row],[gen_c]])),"/","-")))</f>
        <v>o</v>
      </c>
      <c r="J1434" t="str">
        <f>IF(Data[[#This Row],[sp_c]]="","o",IF(Data[[#This Row],[sp_e]]=Data[[#This Row],[sp_c]],"+",IF(ISNUMBER(SEARCH(Data[[#This Row],[sp_e]],Data[[#This Row],[sp_c]])),"/","-")))</f>
        <v>-</v>
      </c>
      <c r="K14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435" spans="1:11" x14ac:dyDescent="0.25">
      <c r="A1435">
        <v>384</v>
      </c>
      <c r="B1435">
        <v>3</v>
      </c>
      <c r="C1435">
        <v>5</v>
      </c>
      <c r="D1435">
        <f>Data[[#This Row],[run]]+100*Data[[#This Row],[k]]</f>
        <v>503</v>
      </c>
      <c r="E1435" t="s">
        <v>26</v>
      </c>
      <c r="F1435" t="s">
        <v>29</v>
      </c>
      <c r="H1435" t="s">
        <v>27</v>
      </c>
      <c r="I1435" t="str">
        <f>IF(Data[[#This Row],[gen_c]]="","o",IF(Data[[#This Row],[gen_e]]=Data[[#This Row],[gen_c]],"+",IF(ISNUMBER(SEARCH(Data[[#This Row],[gen_e]],Data[[#This Row],[gen_c]])),"/","-")))</f>
        <v>o</v>
      </c>
      <c r="J1435" t="str">
        <f>IF(Data[[#This Row],[sp_c]]="","o",IF(Data[[#This Row],[sp_e]]=Data[[#This Row],[sp_c]],"+",IF(ISNUMBER(SEARCH(Data[[#This Row],[sp_e]],Data[[#This Row],[sp_c]])),"/","-")))</f>
        <v>-</v>
      </c>
      <c r="K14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436" spans="1:11" x14ac:dyDescent="0.25">
      <c r="A1436">
        <v>379</v>
      </c>
      <c r="B1436">
        <v>1</v>
      </c>
      <c r="C1436">
        <v>5</v>
      </c>
      <c r="D1436">
        <f>Data[[#This Row],[run]]+100*Data[[#This Row],[k]]</f>
        <v>501</v>
      </c>
      <c r="E1436" t="s">
        <v>26</v>
      </c>
      <c r="F1436" t="s">
        <v>29</v>
      </c>
      <c r="H1436" t="s">
        <v>29</v>
      </c>
      <c r="I1436" t="str">
        <f>IF(Data[[#This Row],[gen_c]]="","o",IF(Data[[#This Row],[gen_e]]=Data[[#This Row],[gen_c]],"+",IF(ISNUMBER(SEARCH(Data[[#This Row],[gen_e]],Data[[#This Row],[gen_c]])),"/","-")))</f>
        <v>o</v>
      </c>
      <c r="J1436" t="str">
        <f>IF(Data[[#This Row],[sp_c]]="","o",IF(Data[[#This Row],[sp_e]]=Data[[#This Row],[sp_c]],"+",IF(ISNUMBER(SEARCH(Data[[#This Row],[sp_e]],Data[[#This Row],[sp_c]])),"/","-")))</f>
        <v>+</v>
      </c>
      <c r="K14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37" spans="1:11" x14ac:dyDescent="0.25">
      <c r="A1437">
        <v>378</v>
      </c>
      <c r="B1437">
        <v>0</v>
      </c>
      <c r="C1437">
        <v>5</v>
      </c>
      <c r="D1437">
        <f>Data[[#This Row],[run]]+100*Data[[#This Row],[k]]</f>
        <v>500</v>
      </c>
      <c r="E1437" t="s">
        <v>26</v>
      </c>
      <c r="F1437" t="s">
        <v>29</v>
      </c>
      <c r="I1437" t="str">
        <f>IF(Data[[#This Row],[gen_c]]="","o",IF(Data[[#This Row],[gen_e]]=Data[[#This Row],[gen_c]],"+",IF(ISNUMBER(SEARCH(Data[[#This Row],[gen_e]],Data[[#This Row],[gen_c]])),"/","-")))</f>
        <v>o</v>
      </c>
      <c r="J1437" t="str">
        <f>IF(Data[[#This Row],[sp_c]]="","o",IF(Data[[#This Row],[sp_e]]=Data[[#This Row],[sp_c]],"+",IF(ISNUMBER(SEARCH(Data[[#This Row],[sp_e]],Data[[#This Row],[sp_c]])),"/","-")))</f>
        <v>o</v>
      </c>
      <c r="K14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38" spans="1:11" x14ac:dyDescent="0.25">
      <c r="A1438">
        <v>339</v>
      </c>
      <c r="B1438">
        <v>0</v>
      </c>
      <c r="C1438">
        <v>5</v>
      </c>
      <c r="D1438">
        <f>Data[[#This Row],[run]]+100*Data[[#This Row],[k]]</f>
        <v>500</v>
      </c>
      <c r="E1438" t="s">
        <v>26</v>
      </c>
      <c r="F1438" t="s">
        <v>27</v>
      </c>
      <c r="G1438" t="s">
        <v>71</v>
      </c>
      <c r="H1438" t="s">
        <v>27</v>
      </c>
      <c r="I1438" t="str">
        <f>IF(Data[[#This Row],[gen_c]]="","o",IF(Data[[#This Row],[gen_e]]=Data[[#This Row],[gen_c]],"+",IF(ISNUMBER(SEARCH(Data[[#This Row],[gen_e]],Data[[#This Row],[gen_c]])),"/","-")))</f>
        <v>/</v>
      </c>
      <c r="J1438" t="str">
        <f>IF(Data[[#This Row],[sp_c]]="","o",IF(Data[[#This Row],[sp_e]]=Data[[#This Row],[sp_c]],"+",IF(ISNUMBER(SEARCH(Data[[#This Row],[sp_e]],Data[[#This Row],[sp_c]])),"/","-")))</f>
        <v>+</v>
      </c>
      <c r="K14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39" spans="1:11" x14ac:dyDescent="0.25">
      <c r="A1439">
        <v>337</v>
      </c>
      <c r="B1439">
        <v>0</v>
      </c>
      <c r="C1439">
        <v>5</v>
      </c>
      <c r="D1439">
        <f>Data[[#This Row],[run]]+100*Data[[#This Row],[k]]</f>
        <v>500</v>
      </c>
      <c r="E1439" t="s">
        <v>26</v>
      </c>
      <c r="F1439" t="s">
        <v>27</v>
      </c>
      <c r="G1439" t="s">
        <v>26</v>
      </c>
      <c r="H1439" t="s">
        <v>27</v>
      </c>
      <c r="I1439" t="str">
        <f>IF(Data[[#This Row],[gen_c]]="","o",IF(Data[[#This Row],[gen_e]]=Data[[#This Row],[gen_c]],"+",IF(ISNUMBER(SEARCH(Data[[#This Row],[gen_e]],Data[[#This Row],[gen_c]])),"/","-")))</f>
        <v>+</v>
      </c>
      <c r="J1439" t="str">
        <f>IF(Data[[#This Row],[sp_c]]="","o",IF(Data[[#This Row],[sp_e]]=Data[[#This Row],[sp_c]],"+",IF(ISNUMBER(SEARCH(Data[[#This Row],[sp_e]],Data[[#This Row],[sp_c]])),"/","-")))</f>
        <v>+</v>
      </c>
      <c r="K14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0" spans="1:11" x14ac:dyDescent="0.25">
      <c r="A1440">
        <v>338</v>
      </c>
      <c r="B1440">
        <v>0</v>
      </c>
      <c r="C1440">
        <v>5</v>
      </c>
      <c r="D1440">
        <f>Data[[#This Row],[run]]+100*Data[[#This Row],[k]]</f>
        <v>500</v>
      </c>
      <c r="E1440" t="s">
        <v>26</v>
      </c>
      <c r="F1440" t="s">
        <v>27</v>
      </c>
      <c r="G1440" t="s">
        <v>26</v>
      </c>
      <c r="H1440" t="s">
        <v>27</v>
      </c>
      <c r="I1440" t="str">
        <f>IF(Data[[#This Row],[gen_c]]="","o",IF(Data[[#This Row],[gen_e]]=Data[[#This Row],[gen_c]],"+",IF(ISNUMBER(SEARCH(Data[[#This Row],[gen_e]],Data[[#This Row],[gen_c]])),"/","-")))</f>
        <v>+</v>
      </c>
      <c r="J1440" t="str">
        <f>IF(Data[[#This Row],[sp_c]]="","o",IF(Data[[#This Row],[sp_e]]=Data[[#This Row],[sp_c]],"+",IF(ISNUMBER(SEARCH(Data[[#This Row],[sp_e]],Data[[#This Row],[sp_c]])),"/","-")))</f>
        <v>+</v>
      </c>
      <c r="K14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1" spans="1:11" x14ac:dyDescent="0.25">
      <c r="A1441">
        <v>340</v>
      </c>
      <c r="B1441">
        <v>0</v>
      </c>
      <c r="C1441">
        <v>5</v>
      </c>
      <c r="D1441">
        <f>Data[[#This Row],[run]]+100*Data[[#This Row],[k]]</f>
        <v>500</v>
      </c>
      <c r="E1441" t="s">
        <v>26</v>
      </c>
      <c r="F1441" t="s">
        <v>27</v>
      </c>
      <c r="G1441" t="s">
        <v>26</v>
      </c>
      <c r="H1441" t="s">
        <v>27</v>
      </c>
      <c r="I1441" t="str">
        <f>IF(Data[[#This Row],[gen_c]]="","o",IF(Data[[#This Row],[gen_e]]=Data[[#This Row],[gen_c]],"+",IF(ISNUMBER(SEARCH(Data[[#This Row],[gen_e]],Data[[#This Row],[gen_c]])),"/","-")))</f>
        <v>+</v>
      </c>
      <c r="J1441" t="str">
        <f>IF(Data[[#This Row],[sp_c]]="","o",IF(Data[[#This Row],[sp_e]]=Data[[#This Row],[sp_c]],"+",IF(ISNUMBER(SEARCH(Data[[#This Row],[sp_e]],Data[[#This Row],[sp_c]])),"/","-")))</f>
        <v>+</v>
      </c>
      <c r="K14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2" spans="1:11" x14ac:dyDescent="0.25">
      <c r="A1442">
        <v>341</v>
      </c>
      <c r="B1442">
        <v>0</v>
      </c>
      <c r="C1442">
        <v>5</v>
      </c>
      <c r="D1442">
        <f>Data[[#This Row],[run]]+100*Data[[#This Row],[k]]</f>
        <v>500</v>
      </c>
      <c r="E1442" t="s">
        <v>26</v>
      </c>
      <c r="F1442" t="s">
        <v>27</v>
      </c>
      <c r="G1442" t="s">
        <v>26</v>
      </c>
      <c r="H1442" t="s">
        <v>27</v>
      </c>
      <c r="I1442" t="str">
        <f>IF(Data[[#This Row],[gen_c]]="","o",IF(Data[[#This Row],[gen_e]]=Data[[#This Row],[gen_c]],"+",IF(ISNUMBER(SEARCH(Data[[#This Row],[gen_e]],Data[[#This Row],[gen_c]])),"/","-")))</f>
        <v>+</v>
      </c>
      <c r="J1442" t="str">
        <f>IF(Data[[#This Row],[sp_c]]="","o",IF(Data[[#This Row],[sp_e]]=Data[[#This Row],[sp_c]],"+",IF(ISNUMBER(SEARCH(Data[[#This Row],[sp_e]],Data[[#This Row],[sp_c]])),"/","-")))</f>
        <v>+</v>
      </c>
      <c r="K14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3" spans="1:11" x14ac:dyDescent="0.25">
      <c r="A1443">
        <v>342</v>
      </c>
      <c r="B1443">
        <v>0</v>
      </c>
      <c r="C1443">
        <v>5</v>
      </c>
      <c r="D1443">
        <f>Data[[#This Row],[run]]+100*Data[[#This Row],[k]]</f>
        <v>500</v>
      </c>
      <c r="E1443" t="s">
        <v>26</v>
      </c>
      <c r="F1443" t="s">
        <v>27</v>
      </c>
      <c r="G1443" t="s">
        <v>26</v>
      </c>
      <c r="H1443" t="s">
        <v>27</v>
      </c>
      <c r="I1443" t="str">
        <f>IF(Data[[#This Row],[gen_c]]="","o",IF(Data[[#This Row],[gen_e]]=Data[[#This Row],[gen_c]],"+",IF(ISNUMBER(SEARCH(Data[[#This Row],[gen_e]],Data[[#This Row],[gen_c]])),"/","-")))</f>
        <v>+</v>
      </c>
      <c r="J1443" t="str">
        <f>IF(Data[[#This Row],[sp_c]]="","o",IF(Data[[#This Row],[sp_e]]=Data[[#This Row],[sp_c]],"+",IF(ISNUMBER(SEARCH(Data[[#This Row],[sp_e]],Data[[#This Row],[sp_c]])),"/","-")))</f>
        <v>+</v>
      </c>
      <c r="K14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4" spans="1:11" x14ac:dyDescent="0.25">
      <c r="A1444">
        <v>343</v>
      </c>
      <c r="B1444">
        <v>0</v>
      </c>
      <c r="C1444">
        <v>5</v>
      </c>
      <c r="D1444">
        <f>Data[[#This Row],[run]]+100*Data[[#This Row],[k]]</f>
        <v>500</v>
      </c>
      <c r="E1444" t="s">
        <v>26</v>
      </c>
      <c r="F1444" t="s">
        <v>27</v>
      </c>
      <c r="G1444" t="s">
        <v>26</v>
      </c>
      <c r="H1444" t="s">
        <v>27</v>
      </c>
      <c r="I1444" t="str">
        <f>IF(Data[[#This Row],[gen_c]]="","o",IF(Data[[#This Row],[gen_e]]=Data[[#This Row],[gen_c]],"+",IF(ISNUMBER(SEARCH(Data[[#This Row],[gen_e]],Data[[#This Row],[gen_c]])),"/","-")))</f>
        <v>+</v>
      </c>
      <c r="J1444" t="str">
        <f>IF(Data[[#This Row],[sp_c]]="","o",IF(Data[[#This Row],[sp_e]]=Data[[#This Row],[sp_c]],"+",IF(ISNUMBER(SEARCH(Data[[#This Row],[sp_e]],Data[[#This Row],[sp_c]])),"/","-")))</f>
        <v>+</v>
      </c>
      <c r="K14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5" spans="1:11" x14ac:dyDescent="0.25">
      <c r="A1445">
        <v>344</v>
      </c>
      <c r="B1445">
        <v>1</v>
      </c>
      <c r="C1445">
        <v>5</v>
      </c>
      <c r="D1445">
        <f>Data[[#This Row],[run]]+100*Data[[#This Row],[k]]</f>
        <v>501</v>
      </c>
      <c r="E1445" t="s">
        <v>26</v>
      </c>
      <c r="F1445" t="s">
        <v>27</v>
      </c>
      <c r="G1445" t="s">
        <v>26</v>
      </c>
      <c r="H1445" t="s">
        <v>27</v>
      </c>
      <c r="I1445" t="str">
        <f>IF(Data[[#This Row],[gen_c]]="","o",IF(Data[[#This Row],[gen_e]]=Data[[#This Row],[gen_c]],"+",IF(ISNUMBER(SEARCH(Data[[#This Row],[gen_e]],Data[[#This Row],[gen_c]])),"/","-")))</f>
        <v>+</v>
      </c>
      <c r="J1445" t="str">
        <f>IF(Data[[#This Row],[sp_c]]="","o",IF(Data[[#This Row],[sp_e]]=Data[[#This Row],[sp_c]],"+",IF(ISNUMBER(SEARCH(Data[[#This Row],[sp_e]],Data[[#This Row],[sp_c]])),"/","-")))</f>
        <v>+</v>
      </c>
      <c r="K14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6" spans="1:11" x14ac:dyDescent="0.25">
      <c r="A1446">
        <v>347</v>
      </c>
      <c r="B1446">
        <v>1</v>
      </c>
      <c r="C1446">
        <v>5</v>
      </c>
      <c r="D1446">
        <f>Data[[#This Row],[run]]+100*Data[[#This Row],[k]]</f>
        <v>501</v>
      </c>
      <c r="E1446" t="s">
        <v>26</v>
      </c>
      <c r="F1446" t="s">
        <v>27</v>
      </c>
      <c r="G1446" t="s">
        <v>26</v>
      </c>
      <c r="H1446" t="s">
        <v>27</v>
      </c>
      <c r="I1446" t="str">
        <f>IF(Data[[#This Row],[gen_c]]="","o",IF(Data[[#This Row],[gen_e]]=Data[[#This Row],[gen_c]],"+",IF(ISNUMBER(SEARCH(Data[[#This Row],[gen_e]],Data[[#This Row],[gen_c]])),"/","-")))</f>
        <v>+</v>
      </c>
      <c r="J1446" t="str">
        <f>IF(Data[[#This Row],[sp_c]]="","o",IF(Data[[#This Row],[sp_e]]=Data[[#This Row],[sp_c]],"+",IF(ISNUMBER(SEARCH(Data[[#This Row],[sp_e]],Data[[#This Row],[sp_c]])),"/","-")))</f>
        <v>+</v>
      </c>
      <c r="K14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7" spans="1:11" x14ac:dyDescent="0.25">
      <c r="A1447">
        <v>349</v>
      </c>
      <c r="B1447">
        <v>1</v>
      </c>
      <c r="C1447">
        <v>5</v>
      </c>
      <c r="D1447">
        <f>Data[[#This Row],[run]]+100*Data[[#This Row],[k]]</f>
        <v>501</v>
      </c>
      <c r="E1447" t="s">
        <v>26</v>
      </c>
      <c r="F1447" t="s">
        <v>27</v>
      </c>
      <c r="G1447" t="s">
        <v>26</v>
      </c>
      <c r="H1447" t="s">
        <v>27</v>
      </c>
      <c r="I1447" t="str">
        <f>IF(Data[[#This Row],[gen_c]]="","o",IF(Data[[#This Row],[gen_e]]=Data[[#This Row],[gen_c]],"+",IF(ISNUMBER(SEARCH(Data[[#This Row],[gen_e]],Data[[#This Row],[gen_c]])),"/","-")))</f>
        <v>+</v>
      </c>
      <c r="J1447" t="str">
        <f>IF(Data[[#This Row],[sp_c]]="","o",IF(Data[[#This Row],[sp_e]]=Data[[#This Row],[sp_c]],"+",IF(ISNUMBER(SEARCH(Data[[#This Row],[sp_e]],Data[[#This Row],[sp_c]])),"/","-")))</f>
        <v>+</v>
      </c>
      <c r="K14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8" spans="1:11" x14ac:dyDescent="0.25">
      <c r="A1448">
        <v>358</v>
      </c>
      <c r="B1448">
        <v>3</v>
      </c>
      <c r="C1448">
        <v>5</v>
      </c>
      <c r="D1448">
        <f>Data[[#This Row],[run]]+100*Data[[#This Row],[k]]</f>
        <v>503</v>
      </c>
      <c r="E1448" t="s">
        <v>26</v>
      </c>
      <c r="F1448" t="s">
        <v>27</v>
      </c>
      <c r="G1448" t="s">
        <v>26</v>
      </c>
      <c r="H1448" t="s">
        <v>27</v>
      </c>
      <c r="I1448" t="str">
        <f>IF(Data[[#This Row],[gen_c]]="","o",IF(Data[[#This Row],[gen_e]]=Data[[#This Row],[gen_c]],"+",IF(ISNUMBER(SEARCH(Data[[#This Row],[gen_e]],Data[[#This Row],[gen_c]])),"/","-")))</f>
        <v>+</v>
      </c>
      <c r="J1448" t="str">
        <f>IF(Data[[#This Row],[sp_c]]="","o",IF(Data[[#This Row],[sp_e]]=Data[[#This Row],[sp_c]],"+",IF(ISNUMBER(SEARCH(Data[[#This Row],[sp_e]],Data[[#This Row],[sp_c]])),"/","-")))</f>
        <v>+</v>
      </c>
      <c r="K14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49" spans="1:11" x14ac:dyDescent="0.25">
      <c r="A1449">
        <v>360</v>
      </c>
      <c r="B1449">
        <v>3</v>
      </c>
      <c r="C1449">
        <v>5</v>
      </c>
      <c r="D1449">
        <f>Data[[#This Row],[run]]+100*Data[[#This Row],[k]]</f>
        <v>503</v>
      </c>
      <c r="E1449" t="s">
        <v>26</v>
      </c>
      <c r="F1449" t="s">
        <v>27</v>
      </c>
      <c r="G1449" t="s">
        <v>26</v>
      </c>
      <c r="H1449" t="s">
        <v>27</v>
      </c>
      <c r="I1449" t="str">
        <f>IF(Data[[#This Row],[gen_c]]="","o",IF(Data[[#This Row],[gen_e]]=Data[[#This Row],[gen_c]],"+",IF(ISNUMBER(SEARCH(Data[[#This Row],[gen_e]],Data[[#This Row],[gen_c]])),"/","-")))</f>
        <v>+</v>
      </c>
      <c r="J1449" t="str">
        <f>IF(Data[[#This Row],[sp_c]]="","o",IF(Data[[#This Row],[sp_e]]=Data[[#This Row],[sp_c]],"+",IF(ISNUMBER(SEARCH(Data[[#This Row],[sp_e]],Data[[#This Row],[sp_c]])),"/","-")))</f>
        <v>+</v>
      </c>
      <c r="K14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50" spans="1:11" x14ac:dyDescent="0.25">
      <c r="A1450">
        <v>361</v>
      </c>
      <c r="B1450">
        <v>3</v>
      </c>
      <c r="C1450">
        <v>5</v>
      </c>
      <c r="D1450">
        <f>Data[[#This Row],[run]]+100*Data[[#This Row],[k]]</f>
        <v>503</v>
      </c>
      <c r="E1450" t="s">
        <v>26</v>
      </c>
      <c r="F1450" t="s">
        <v>27</v>
      </c>
      <c r="G1450" t="s">
        <v>26</v>
      </c>
      <c r="H1450" t="s">
        <v>27</v>
      </c>
      <c r="I1450" t="str">
        <f>IF(Data[[#This Row],[gen_c]]="","o",IF(Data[[#This Row],[gen_e]]=Data[[#This Row],[gen_c]],"+",IF(ISNUMBER(SEARCH(Data[[#This Row],[gen_e]],Data[[#This Row],[gen_c]])),"/","-")))</f>
        <v>+</v>
      </c>
      <c r="J1450" t="str">
        <f>IF(Data[[#This Row],[sp_c]]="","o",IF(Data[[#This Row],[sp_e]]=Data[[#This Row],[sp_c]],"+",IF(ISNUMBER(SEARCH(Data[[#This Row],[sp_e]],Data[[#This Row],[sp_c]])),"/","-")))</f>
        <v>+</v>
      </c>
      <c r="K14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51" spans="1:11" x14ac:dyDescent="0.25">
      <c r="A1451">
        <v>363</v>
      </c>
      <c r="B1451">
        <v>3</v>
      </c>
      <c r="C1451">
        <v>5</v>
      </c>
      <c r="D1451">
        <f>Data[[#This Row],[run]]+100*Data[[#This Row],[k]]</f>
        <v>503</v>
      </c>
      <c r="E1451" t="s">
        <v>26</v>
      </c>
      <c r="F1451" t="s">
        <v>27</v>
      </c>
      <c r="G1451" t="s">
        <v>26</v>
      </c>
      <c r="H1451" t="s">
        <v>27</v>
      </c>
      <c r="I1451" t="str">
        <f>IF(Data[[#This Row],[gen_c]]="","o",IF(Data[[#This Row],[gen_e]]=Data[[#This Row],[gen_c]],"+",IF(ISNUMBER(SEARCH(Data[[#This Row],[gen_e]],Data[[#This Row],[gen_c]])),"/","-")))</f>
        <v>+</v>
      </c>
      <c r="J1451" t="str">
        <f>IF(Data[[#This Row],[sp_c]]="","o",IF(Data[[#This Row],[sp_e]]=Data[[#This Row],[sp_c]],"+",IF(ISNUMBER(SEARCH(Data[[#This Row],[sp_e]],Data[[#This Row],[sp_c]])),"/","-")))</f>
        <v>+</v>
      </c>
      <c r="K14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52" spans="1:11" x14ac:dyDescent="0.25">
      <c r="A1452">
        <v>367</v>
      </c>
      <c r="B1452">
        <v>4</v>
      </c>
      <c r="C1452">
        <v>5</v>
      </c>
      <c r="D1452">
        <f>Data[[#This Row],[run]]+100*Data[[#This Row],[k]]</f>
        <v>504</v>
      </c>
      <c r="E1452" t="s">
        <v>26</v>
      </c>
      <c r="F1452" t="s">
        <v>27</v>
      </c>
      <c r="G1452" t="s">
        <v>26</v>
      </c>
      <c r="H1452" t="s">
        <v>27</v>
      </c>
      <c r="I1452" t="str">
        <f>IF(Data[[#This Row],[gen_c]]="","o",IF(Data[[#This Row],[gen_e]]=Data[[#This Row],[gen_c]],"+",IF(ISNUMBER(SEARCH(Data[[#This Row],[gen_e]],Data[[#This Row],[gen_c]])),"/","-")))</f>
        <v>+</v>
      </c>
      <c r="J1452" t="str">
        <f>IF(Data[[#This Row],[sp_c]]="","o",IF(Data[[#This Row],[sp_e]]=Data[[#This Row],[sp_c]],"+",IF(ISNUMBER(SEARCH(Data[[#This Row],[sp_e]],Data[[#This Row],[sp_c]])),"/","-")))</f>
        <v>+</v>
      </c>
      <c r="K14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53" spans="1:11" x14ac:dyDescent="0.25">
      <c r="A1453">
        <v>368</v>
      </c>
      <c r="B1453">
        <v>4</v>
      </c>
      <c r="C1453">
        <v>5</v>
      </c>
      <c r="D1453">
        <f>Data[[#This Row],[run]]+100*Data[[#This Row],[k]]</f>
        <v>504</v>
      </c>
      <c r="E1453" t="s">
        <v>26</v>
      </c>
      <c r="F1453" t="s">
        <v>27</v>
      </c>
      <c r="G1453" t="s">
        <v>26</v>
      </c>
      <c r="H1453" t="s">
        <v>27</v>
      </c>
      <c r="I1453" t="str">
        <f>IF(Data[[#This Row],[gen_c]]="","o",IF(Data[[#This Row],[gen_e]]=Data[[#This Row],[gen_c]],"+",IF(ISNUMBER(SEARCH(Data[[#This Row],[gen_e]],Data[[#This Row],[gen_c]])),"/","-")))</f>
        <v>+</v>
      </c>
      <c r="J1453" t="str">
        <f>IF(Data[[#This Row],[sp_c]]="","o",IF(Data[[#This Row],[sp_e]]=Data[[#This Row],[sp_c]],"+",IF(ISNUMBER(SEARCH(Data[[#This Row],[sp_e]],Data[[#This Row],[sp_c]])),"/","-")))</f>
        <v>+</v>
      </c>
      <c r="K14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54" spans="1:11" x14ac:dyDescent="0.25">
      <c r="A1454">
        <v>346</v>
      </c>
      <c r="B1454">
        <v>1</v>
      </c>
      <c r="C1454">
        <v>5</v>
      </c>
      <c r="D1454">
        <f>Data[[#This Row],[run]]+100*Data[[#This Row],[k]]</f>
        <v>501</v>
      </c>
      <c r="E1454" t="s">
        <v>26</v>
      </c>
      <c r="F1454" t="s">
        <v>27</v>
      </c>
      <c r="G1454" t="s">
        <v>26</v>
      </c>
      <c r="I1454" t="str">
        <f>IF(Data[[#This Row],[gen_c]]="","o",IF(Data[[#This Row],[gen_e]]=Data[[#This Row],[gen_c]],"+",IF(ISNUMBER(SEARCH(Data[[#This Row],[gen_e]],Data[[#This Row],[gen_c]])),"/","-")))</f>
        <v>+</v>
      </c>
      <c r="J1454" t="str">
        <f>IF(Data[[#This Row],[sp_c]]="","o",IF(Data[[#This Row],[sp_e]]=Data[[#This Row],[sp_c]],"+",IF(ISNUMBER(SEARCH(Data[[#This Row],[sp_e]],Data[[#This Row],[sp_c]])),"/","-")))</f>
        <v>o</v>
      </c>
      <c r="K14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455" spans="1:11" x14ac:dyDescent="0.25">
      <c r="A1455">
        <v>371</v>
      </c>
      <c r="B1455">
        <v>4</v>
      </c>
      <c r="C1455">
        <v>5</v>
      </c>
      <c r="D1455">
        <f>Data[[#This Row],[run]]+100*Data[[#This Row],[k]]</f>
        <v>504</v>
      </c>
      <c r="E1455" t="s">
        <v>26</v>
      </c>
      <c r="F1455" t="s">
        <v>27</v>
      </c>
      <c r="G1455" t="s">
        <v>26</v>
      </c>
      <c r="I1455" t="str">
        <f>IF(Data[[#This Row],[gen_c]]="","o",IF(Data[[#This Row],[gen_e]]=Data[[#This Row],[gen_c]],"+",IF(ISNUMBER(SEARCH(Data[[#This Row],[gen_e]],Data[[#This Row],[gen_c]])),"/","-")))</f>
        <v>+</v>
      </c>
      <c r="J1455" t="str">
        <f>IF(Data[[#This Row],[sp_c]]="","o",IF(Data[[#This Row],[sp_e]]=Data[[#This Row],[sp_c]],"+",IF(ISNUMBER(SEARCH(Data[[#This Row],[sp_e]],Data[[#This Row],[sp_c]])),"/","-")))</f>
        <v>o</v>
      </c>
      <c r="K14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456" spans="1:11" x14ac:dyDescent="0.25">
      <c r="A1456">
        <v>345</v>
      </c>
      <c r="B1456">
        <v>1</v>
      </c>
      <c r="C1456">
        <v>5</v>
      </c>
      <c r="D1456">
        <f>Data[[#This Row],[run]]+100*Data[[#This Row],[k]]</f>
        <v>501</v>
      </c>
      <c r="E1456" t="s">
        <v>26</v>
      </c>
      <c r="F1456" t="s">
        <v>27</v>
      </c>
      <c r="H1456" t="s">
        <v>27</v>
      </c>
      <c r="I1456" t="str">
        <f>IF(Data[[#This Row],[gen_c]]="","o",IF(Data[[#This Row],[gen_e]]=Data[[#This Row],[gen_c]],"+",IF(ISNUMBER(SEARCH(Data[[#This Row],[gen_e]],Data[[#This Row],[gen_c]])),"/","-")))</f>
        <v>o</v>
      </c>
      <c r="J1456" t="str">
        <f>IF(Data[[#This Row],[sp_c]]="","o",IF(Data[[#This Row],[sp_e]]=Data[[#This Row],[sp_c]],"+",IF(ISNUMBER(SEARCH(Data[[#This Row],[sp_e]],Data[[#This Row],[sp_c]])),"/","-")))</f>
        <v>+</v>
      </c>
      <c r="K14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57" spans="1:11" x14ac:dyDescent="0.25">
      <c r="A1457">
        <v>348</v>
      </c>
      <c r="B1457">
        <v>1</v>
      </c>
      <c r="C1457">
        <v>5</v>
      </c>
      <c r="D1457">
        <f>Data[[#This Row],[run]]+100*Data[[#This Row],[k]]</f>
        <v>501</v>
      </c>
      <c r="E1457" t="s">
        <v>26</v>
      </c>
      <c r="F1457" t="s">
        <v>27</v>
      </c>
      <c r="H1457" t="s">
        <v>27</v>
      </c>
      <c r="I1457" t="str">
        <f>IF(Data[[#This Row],[gen_c]]="","o",IF(Data[[#This Row],[gen_e]]=Data[[#This Row],[gen_c]],"+",IF(ISNUMBER(SEARCH(Data[[#This Row],[gen_e]],Data[[#This Row],[gen_c]])),"/","-")))</f>
        <v>o</v>
      </c>
      <c r="J1457" t="str">
        <f>IF(Data[[#This Row],[sp_c]]="","o",IF(Data[[#This Row],[sp_e]]=Data[[#This Row],[sp_c]],"+",IF(ISNUMBER(SEARCH(Data[[#This Row],[sp_e]],Data[[#This Row],[sp_c]])),"/","-")))</f>
        <v>+</v>
      </c>
      <c r="K14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58" spans="1:11" x14ac:dyDescent="0.25">
      <c r="A1458">
        <v>350</v>
      </c>
      <c r="B1458">
        <v>1</v>
      </c>
      <c r="C1458">
        <v>5</v>
      </c>
      <c r="D1458">
        <f>Data[[#This Row],[run]]+100*Data[[#This Row],[k]]</f>
        <v>501</v>
      </c>
      <c r="E1458" t="s">
        <v>26</v>
      </c>
      <c r="F1458" t="s">
        <v>27</v>
      </c>
      <c r="H1458" t="s">
        <v>27</v>
      </c>
      <c r="I1458" t="str">
        <f>IF(Data[[#This Row],[gen_c]]="","o",IF(Data[[#This Row],[gen_e]]=Data[[#This Row],[gen_c]],"+",IF(ISNUMBER(SEARCH(Data[[#This Row],[gen_e]],Data[[#This Row],[gen_c]])),"/","-")))</f>
        <v>o</v>
      </c>
      <c r="J1458" t="str">
        <f>IF(Data[[#This Row],[sp_c]]="","o",IF(Data[[#This Row],[sp_e]]=Data[[#This Row],[sp_c]],"+",IF(ISNUMBER(SEARCH(Data[[#This Row],[sp_e]],Data[[#This Row],[sp_c]])),"/","-")))</f>
        <v>+</v>
      </c>
      <c r="K14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59" spans="1:11" x14ac:dyDescent="0.25">
      <c r="A1459">
        <v>351</v>
      </c>
      <c r="B1459">
        <v>2</v>
      </c>
      <c r="C1459">
        <v>5</v>
      </c>
      <c r="D1459">
        <f>Data[[#This Row],[run]]+100*Data[[#This Row],[k]]</f>
        <v>502</v>
      </c>
      <c r="E1459" t="s">
        <v>26</v>
      </c>
      <c r="F1459" t="s">
        <v>27</v>
      </c>
      <c r="H1459" t="s">
        <v>27</v>
      </c>
      <c r="I1459" t="str">
        <f>IF(Data[[#This Row],[gen_c]]="","o",IF(Data[[#This Row],[gen_e]]=Data[[#This Row],[gen_c]],"+",IF(ISNUMBER(SEARCH(Data[[#This Row],[gen_e]],Data[[#This Row],[gen_c]])),"/","-")))</f>
        <v>o</v>
      </c>
      <c r="J1459" t="str">
        <f>IF(Data[[#This Row],[sp_c]]="","o",IF(Data[[#This Row],[sp_e]]=Data[[#This Row],[sp_c]],"+",IF(ISNUMBER(SEARCH(Data[[#This Row],[sp_e]],Data[[#This Row],[sp_c]])),"/","-")))</f>
        <v>+</v>
      </c>
      <c r="K14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0" spans="1:11" x14ac:dyDescent="0.25">
      <c r="A1460">
        <v>352</v>
      </c>
      <c r="B1460">
        <v>2</v>
      </c>
      <c r="C1460">
        <v>5</v>
      </c>
      <c r="D1460">
        <f>Data[[#This Row],[run]]+100*Data[[#This Row],[k]]</f>
        <v>502</v>
      </c>
      <c r="E1460" t="s">
        <v>26</v>
      </c>
      <c r="F1460" t="s">
        <v>27</v>
      </c>
      <c r="H1460" t="s">
        <v>27</v>
      </c>
      <c r="I1460" t="str">
        <f>IF(Data[[#This Row],[gen_c]]="","o",IF(Data[[#This Row],[gen_e]]=Data[[#This Row],[gen_c]],"+",IF(ISNUMBER(SEARCH(Data[[#This Row],[gen_e]],Data[[#This Row],[gen_c]])),"/","-")))</f>
        <v>o</v>
      </c>
      <c r="J1460" t="str">
        <f>IF(Data[[#This Row],[sp_c]]="","o",IF(Data[[#This Row],[sp_e]]=Data[[#This Row],[sp_c]],"+",IF(ISNUMBER(SEARCH(Data[[#This Row],[sp_e]],Data[[#This Row],[sp_c]])),"/","-")))</f>
        <v>+</v>
      </c>
      <c r="K14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1" spans="1:11" x14ac:dyDescent="0.25">
      <c r="A1461">
        <v>353</v>
      </c>
      <c r="B1461">
        <v>2</v>
      </c>
      <c r="C1461">
        <v>5</v>
      </c>
      <c r="D1461">
        <f>Data[[#This Row],[run]]+100*Data[[#This Row],[k]]</f>
        <v>502</v>
      </c>
      <c r="E1461" t="s">
        <v>26</v>
      </c>
      <c r="F1461" t="s">
        <v>27</v>
      </c>
      <c r="H1461" t="s">
        <v>27</v>
      </c>
      <c r="I1461" t="str">
        <f>IF(Data[[#This Row],[gen_c]]="","o",IF(Data[[#This Row],[gen_e]]=Data[[#This Row],[gen_c]],"+",IF(ISNUMBER(SEARCH(Data[[#This Row],[gen_e]],Data[[#This Row],[gen_c]])),"/","-")))</f>
        <v>o</v>
      </c>
      <c r="J1461" t="str">
        <f>IF(Data[[#This Row],[sp_c]]="","o",IF(Data[[#This Row],[sp_e]]=Data[[#This Row],[sp_c]],"+",IF(ISNUMBER(SEARCH(Data[[#This Row],[sp_e]],Data[[#This Row],[sp_c]])),"/","-")))</f>
        <v>+</v>
      </c>
      <c r="K14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2" spans="1:11" x14ac:dyDescent="0.25">
      <c r="A1462">
        <v>354</v>
      </c>
      <c r="B1462">
        <v>2</v>
      </c>
      <c r="C1462">
        <v>5</v>
      </c>
      <c r="D1462">
        <f>Data[[#This Row],[run]]+100*Data[[#This Row],[k]]</f>
        <v>502</v>
      </c>
      <c r="E1462" t="s">
        <v>26</v>
      </c>
      <c r="F1462" t="s">
        <v>27</v>
      </c>
      <c r="H1462" t="s">
        <v>27</v>
      </c>
      <c r="I1462" t="str">
        <f>IF(Data[[#This Row],[gen_c]]="","o",IF(Data[[#This Row],[gen_e]]=Data[[#This Row],[gen_c]],"+",IF(ISNUMBER(SEARCH(Data[[#This Row],[gen_e]],Data[[#This Row],[gen_c]])),"/","-")))</f>
        <v>o</v>
      </c>
      <c r="J1462" t="str">
        <f>IF(Data[[#This Row],[sp_c]]="","o",IF(Data[[#This Row],[sp_e]]=Data[[#This Row],[sp_c]],"+",IF(ISNUMBER(SEARCH(Data[[#This Row],[sp_e]],Data[[#This Row],[sp_c]])),"/","-")))</f>
        <v>+</v>
      </c>
      <c r="K14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3" spans="1:11" x14ac:dyDescent="0.25">
      <c r="A1463">
        <v>355</v>
      </c>
      <c r="B1463">
        <v>2</v>
      </c>
      <c r="C1463">
        <v>5</v>
      </c>
      <c r="D1463">
        <f>Data[[#This Row],[run]]+100*Data[[#This Row],[k]]</f>
        <v>502</v>
      </c>
      <c r="E1463" t="s">
        <v>26</v>
      </c>
      <c r="F1463" t="s">
        <v>27</v>
      </c>
      <c r="H1463" t="s">
        <v>27</v>
      </c>
      <c r="I1463" t="str">
        <f>IF(Data[[#This Row],[gen_c]]="","o",IF(Data[[#This Row],[gen_e]]=Data[[#This Row],[gen_c]],"+",IF(ISNUMBER(SEARCH(Data[[#This Row],[gen_e]],Data[[#This Row],[gen_c]])),"/","-")))</f>
        <v>o</v>
      </c>
      <c r="J1463" t="str">
        <f>IF(Data[[#This Row],[sp_c]]="","o",IF(Data[[#This Row],[sp_e]]=Data[[#This Row],[sp_c]],"+",IF(ISNUMBER(SEARCH(Data[[#This Row],[sp_e]],Data[[#This Row],[sp_c]])),"/","-")))</f>
        <v>+</v>
      </c>
      <c r="K14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4" spans="1:11" x14ac:dyDescent="0.25">
      <c r="A1464">
        <v>356</v>
      </c>
      <c r="B1464">
        <v>2</v>
      </c>
      <c r="C1464">
        <v>5</v>
      </c>
      <c r="D1464">
        <f>Data[[#This Row],[run]]+100*Data[[#This Row],[k]]</f>
        <v>502</v>
      </c>
      <c r="E1464" t="s">
        <v>26</v>
      </c>
      <c r="F1464" t="s">
        <v>27</v>
      </c>
      <c r="H1464" t="s">
        <v>27</v>
      </c>
      <c r="I1464" t="str">
        <f>IF(Data[[#This Row],[gen_c]]="","o",IF(Data[[#This Row],[gen_e]]=Data[[#This Row],[gen_c]],"+",IF(ISNUMBER(SEARCH(Data[[#This Row],[gen_e]],Data[[#This Row],[gen_c]])),"/","-")))</f>
        <v>o</v>
      </c>
      <c r="J1464" t="str">
        <f>IF(Data[[#This Row],[sp_c]]="","o",IF(Data[[#This Row],[sp_e]]=Data[[#This Row],[sp_c]],"+",IF(ISNUMBER(SEARCH(Data[[#This Row],[sp_e]],Data[[#This Row],[sp_c]])),"/","-")))</f>
        <v>+</v>
      </c>
      <c r="K14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5" spans="1:11" x14ac:dyDescent="0.25">
      <c r="A1465">
        <v>357</v>
      </c>
      <c r="B1465">
        <v>2</v>
      </c>
      <c r="C1465">
        <v>5</v>
      </c>
      <c r="D1465">
        <f>Data[[#This Row],[run]]+100*Data[[#This Row],[k]]</f>
        <v>502</v>
      </c>
      <c r="E1465" t="s">
        <v>26</v>
      </c>
      <c r="F1465" t="s">
        <v>27</v>
      </c>
      <c r="H1465" t="s">
        <v>27</v>
      </c>
      <c r="I1465" t="str">
        <f>IF(Data[[#This Row],[gen_c]]="","o",IF(Data[[#This Row],[gen_e]]=Data[[#This Row],[gen_c]],"+",IF(ISNUMBER(SEARCH(Data[[#This Row],[gen_e]],Data[[#This Row],[gen_c]])),"/","-")))</f>
        <v>o</v>
      </c>
      <c r="J1465" t="str">
        <f>IF(Data[[#This Row],[sp_c]]="","o",IF(Data[[#This Row],[sp_e]]=Data[[#This Row],[sp_c]],"+",IF(ISNUMBER(SEARCH(Data[[#This Row],[sp_e]],Data[[#This Row],[sp_c]])),"/","-")))</f>
        <v>+</v>
      </c>
      <c r="K14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6" spans="1:11" x14ac:dyDescent="0.25">
      <c r="A1466">
        <v>359</v>
      </c>
      <c r="B1466">
        <v>3</v>
      </c>
      <c r="C1466">
        <v>5</v>
      </c>
      <c r="D1466">
        <f>Data[[#This Row],[run]]+100*Data[[#This Row],[k]]</f>
        <v>503</v>
      </c>
      <c r="E1466" t="s">
        <v>26</v>
      </c>
      <c r="F1466" t="s">
        <v>27</v>
      </c>
      <c r="H1466" t="s">
        <v>27</v>
      </c>
      <c r="I1466" t="str">
        <f>IF(Data[[#This Row],[gen_c]]="","o",IF(Data[[#This Row],[gen_e]]=Data[[#This Row],[gen_c]],"+",IF(ISNUMBER(SEARCH(Data[[#This Row],[gen_e]],Data[[#This Row],[gen_c]])),"/","-")))</f>
        <v>o</v>
      </c>
      <c r="J1466" t="str">
        <f>IF(Data[[#This Row],[sp_c]]="","o",IF(Data[[#This Row],[sp_e]]=Data[[#This Row],[sp_c]],"+",IF(ISNUMBER(SEARCH(Data[[#This Row],[sp_e]],Data[[#This Row],[sp_c]])),"/","-")))</f>
        <v>+</v>
      </c>
      <c r="K14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7" spans="1:11" x14ac:dyDescent="0.25">
      <c r="A1467">
        <v>365</v>
      </c>
      <c r="B1467">
        <v>4</v>
      </c>
      <c r="C1467">
        <v>5</v>
      </c>
      <c r="D1467">
        <f>Data[[#This Row],[run]]+100*Data[[#This Row],[k]]</f>
        <v>504</v>
      </c>
      <c r="E1467" t="s">
        <v>26</v>
      </c>
      <c r="F1467" t="s">
        <v>27</v>
      </c>
      <c r="H1467" t="s">
        <v>27</v>
      </c>
      <c r="I1467" t="str">
        <f>IF(Data[[#This Row],[gen_c]]="","o",IF(Data[[#This Row],[gen_e]]=Data[[#This Row],[gen_c]],"+",IF(ISNUMBER(SEARCH(Data[[#This Row],[gen_e]],Data[[#This Row],[gen_c]])),"/","-")))</f>
        <v>o</v>
      </c>
      <c r="J1467" t="str">
        <f>IF(Data[[#This Row],[sp_c]]="","o",IF(Data[[#This Row],[sp_e]]=Data[[#This Row],[sp_c]],"+",IF(ISNUMBER(SEARCH(Data[[#This Row],[sp_e]],Data[[#This Row],[sp_c]])),"/","-")))</f>
        <v>+</v>
      </c>
      <c r="K14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8" spans="1:11" x14ac:dyDescent="0.25">
      <c r="A1468">
        <v>370</v>
      </c>
      <c r="B1468">
        <v>4</v>
      </c>
      <c r="C1468">
        <v>5</v>
      </c>
      <c r="D1468">
        <f>Data[[#This Row],[run]]+100*Data[[#This Row],[k]]</f>
        <v>504</v>
      </c>
      <c r="E1468" t="s">
        <v>26</v>
      </c>
      <c r="F1468" t="s">
        <v>27</v>
      </c>
      <c r="H1468" t="s">
        <v>27</v>
      </c>
      <c r="I1468" t="str">
        <f>IF(Data[[#This Row],[gen_c]]="","o",IF(Data[[#This Row],[gen_e]]=Data[[#This Row],[gen_c]],"+",IF(ISNUMBER(SEARCH(Data[[#This Row],[gen_e]],Data[[#This Row],[gen_c]])),"/","-")))</f>
        <v>o</v>
      </c>
      <c r="J1468" t="str">
        <f>IF(Data[[#This Row],[sp_c]]="","o",IF(Data[[#This Row],[sp_e]]=Data[[#This Row],[sp_c]],"+",IF(ISNUMBER(SEARCH(Data[[#This Row],[sp_e]],Data[[#This Row],[sp_c]])),"/","-")))</f>
        <v>+</v>
      </c>
      <c r="K14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69" spans="1:11" x14ac:dyDescent="0.25">
      <c r="A1469">
        <v>362</v>
      </c>
      <c r="B1469">
        <v>3</v>
      </c>
      <c r="C1469">
        <v>5</v>
      </c>
      <c r="D1469">
        <f>Data[[#This Row],[run]]+100*Data[[#This Row],[k]]</f>
        <v>503</v>
      </c>
      <c r="E1469" t="s">
        <v>26</v>
      </c>
      <c r="F1469" t="s">
        <v>27</v>
      </c>
      <c r="I1469" t="str">
        <f>IF(Data[[#This Row],[gen_c]]="","o",IF(Data[[#This Row],[gen_e]]=Data[[#This Row],[gen_c]],"+",IF(ISNUMBER(SEARCH(Data[[#This Row],[gen_e]],Data[[#This Row],[gen_c]])),"/","-")))</f>
        <v>o</v>
      </c>
      <c r="J1469" t="str">
        <f>IF(Data[[#This Row],[sp_c]]="","o",IF(Data[[#This Row],[sp_e]]=Data[[#This Row],[sp_c]],"+",IF(ISNUMBER(SEARCH(Data[[#This Row],[sp_e]],Data[[#This Row],[sp_c]])),"/","-")))</f>
        <v>o</v>
      </c>
      <c r="K14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70" spans="1:11" x14ac:dyDescent="0.25">
      <c r="A1470">
        <v>364</v>
      </c>
      <c r="B1470">
        <v>3</v>
      </c>
      <c r="C1470">
        <v>5</v>
      </c>
      <c r="D1470">
        <f>Data[[#This Row],[run]]+100*Data[[#This Row],[k]]</f>
        <v>503</v>
      </c>
      <c r="E1470" t="s">
        <v>26</v>
      </c>
      <c r="F1470" t="s">
        <v>27</v>
      </c>
      <c r="I1470" t="str">
        <f>IF(Data[[#This Row],[gen_c]]="","o",IF(Data[[#This Row],[gen_e]]=Data[[#This Row],[gen_c]],"+",IF(ISNUMBER(SEARCH(Data[[#This Row],[gen_e]],Data[[#This Row],[gen_c]])),"/","-")))</f>
        <v>o</v>
      </c>
      <c r="J1470" t="str">
        <f>IF(Data[[#This Row],[sp_c]]="","o",IF(Data[[#This Row],[sp_e]]=Data[[#This Row],[sp_c]],"+",IF(ISNUMBER(SEARCH(Data[[#This Row],[sp_e]],Data[[#This Row],[sp_c]])),"/","-")))</f>
        <v>o</v>
      </c>
      <c r="K14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71" spans="1:11" x14ac:dyDescent="0.25">
      <c r="A1471">
        <v>366</v>
      </c>
      <c r="B1471">
        <v>4</v>
      </c>
      <c r="C1471">
        <v>5</v>
      </c>
      <c r="D1471">
        <f>Data[[#This Row],[run]]+100*Data[[#This Row],[k]]</f>
        <v>504</v>
      </c>
      <c r="E1471" t="s">
        <v>26</v>
      </c>
      <c r="F1471" t="s">
        <v>27</v>
      </c>
      <c r="I1471" t="str">
        <f>IF(Data[[#This Row],[gen_c]]="","o",IF(Data[[#This Row],[gen_e]]=Data[[#This Row],[gen_c]],"+",IF(ISNUMBER(SEARCH(Data[[#This Row],[gen_e]],Data[[#This Row],[gen_c]])),"/","-")))</f>
        <v>o</v>
      </c>
      <c r="J1471" t="str">
        <f>IF(Data[[#This Row],[sp_c]]="","o",IF(Data[[#This Row],[sp_e]]=Data[[#This Row],[sp_c]],"+",IF(ISNUMBER(SEARCH(Data[[#This Row],[sp_e]],Data[[#This Row],[sp_c]])),"/","-")))</f>
        <v>o</v>
      </c>
      <c r="K14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72" spans="1:11" x14ac:dyDescent="0.25">
      <c r="A1472">
        <v>369</v>
      </c>
      <c r="B1472">
        <v>4</v>
      </c>
      <c r="C1472">
        <v>5</v>
      </c>
      <c r="D1472">
        <f>Data[[#This Row],[run]]+100*Data[[#This Row],[k]]</f>
        <v>504</v>
      </c>
      <c r="E1472" t="s">
        <v>26</v>
      </c>
      <c r="F1472" t="s">
        <v>27</v>
      </c>
      <c r="I1472" t="str">
        <f>IF(Data[[#This Row],[gen_c]]="","o",IF(Data[[#This Row],[gen_e]]=Data[[#This Row],[gen_c]],"+",IF(ISNUMBER(SEARCH(Data[[#This Row],[gen_e]],Data[[#This Row],[gen_c]])),"/","-")))</f>
        <v>o</v>
      </c>
      <c r="J1472" t="str">
        <f>IF(Data[[#This Row],[sp_c]]="","o",IF(Data[[#This Row],[sp_e]]=Data[[#This Row],[sp_c]],"+",IF(ISNUMBER(SEARCH(Data[[#This Row],[sp_e]],Data[[#This Row],[sp_c]])),"/","-")))</f>
        <v>o</v>
      </c>
      <c r="K14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473" spans="1:11" x14ac:dyDescent="0.25">
      <c r="A1473">
        <v>684</v>
      </c>
      <c r="B1473">
        <v>0</v>
      </c>
      <c r="C1473">
        <v>5</v>
      </c>
      <c r="D1473">
        <f>Data[[#This Row],[run]]+100*Data[[#This Row],[k]]</f>
        <v>500</v>
      </c>
      <c r="E1473" t="s">
        <v>13</v>
      </c>
      <c r="F1473" t="s">
        <v>39</v>
      </c>
      <c r="G1473" t="s">
        <v>13</v>
      </c>
      <c r="H1473" t="s">
        <v>39</v>
      </c>
      <c r="I1473" t="str">
        <f>IF(Data[[#This Row],[gen_c]]="","o",IF(Data[[#This Row],[gen_e]]=Data[[#This Row],[gen_c]],"+",IF(ISNUMBER(SEARCH(Data[[#This Row],[gen_e]],Data[[#This Row],[gen_c]])),"/","-")))</f>
        <v>+</v>
      </c>
      <c r="J1473" t="str">
        <f>IF(Data[[#This Row],[sp_c]]="","o",IF(Data[[#This Row],[sp_e]]=Data[[#This Row],[sp_c]],"+",IF(ISNUMBER(SEARCH(Data[[#This Row],[sp_e]],Data[[#This Row],[sp_c]])),"/","-")))</f>
        <v>+</v>
      </c>
      <c r="K14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74" spans="1:11" x14ac:dyDescent="0.25">
      <c r="A1474">
        <v>685</v>
      </c>
      <c r="B1474">
        <v>0</v>
      </c>
      <c r="C1474">
        <v>5</v>
      </c>
      <c r="D1474">
        <f>Data[[#This Row],[run]]+100*Data[[#This Row],[k]]</f>
        <v>500</v>
      </c>
      <c r="E1474" t="s">
        <v>13</v>
      </c>
      <c r="F1474" t="s">
        <v>39</v>
      </c>
      <c r="G1474" t="s">
        <v>13</v>
      </c>
      <c r="H1474" t="s">
        <v>39</v>
      </c>
      <c r="I1474" t="str">
        <f>IF(Data[[#This Row],[gen_c]]="","o",IF(Data[[#This Row],[gen_e]]=Data[[#This Row],[gen_c]],"+",IF(ISNUMBER(SEARCH(Data[[#This Row],[gen_e]],Data[[#This Row],[gen_c]])),"/","-")))</f>
        <v>+</v>
      </c>
      <c r="J1474" t="str">
        <f>IF(Data[[#This Row],[sp_c]]="","o",IF(Data[[#This Row],[sp_e]]=Data[[#This Row],[sp_c]],"+",IF(ISNUMBER(SEARCH(Data[[#This Row],[sp_e]],Data[[#This Row],[sp_c]])),"/","-")))</f>
        <v>+</v>
      </c>
      <c r="K14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75" spans="1:11" x14ac:dyDescent="0.25">
      <c r="A1475">
        <v>686</v>
      </c>
      <c r="B1475">
        <v>0</v>
      </c>
      <c r="C1475">
        <v>5</v>
      </c>
      <c r="D1475">
        <f>Data[[#This Row],[run]]+100*Data[[#This Row],[k]]</f>
        <v>500</v>
      </c>
      <c r="E1475" t="s">
        <v>13</v>
      </c>
      <c r="F1475" t="s">
        <v>39</v>
      </c>
      <c r="G1475" t="s">
        <v>13</v>
      </c>
      <c r="H1475" t="s">
        <v>39</v>
      </c>
      <c r="I1475" t="str">
        <f>IF(Data[[#This Row],[gen_c]]="","o",IF(Data[[#This Row],[gen_e]]=Data[[#This Row],[gen_c]],"+",IF(ISNUMBER(SEARCH(Data[[#This Row],[gen_e]],Data[[#This Row],[gen_c]])),"/","-")))</f>
        <v>+</v>
      </c>
      <c r="J1475" t="str">
        <f>IF(Data[[#This Row],[sp_c]]="","o",IF(Data[[#This Row],[sp_e]]=Data[[#This Row],[sp_c]],"+",IF(ISNUMBER(SEARCH(Data[[#This Row],[sp_e]],Data[[#This Row],[sp_c]])),"/","-")))</f>
        <v>+</v>
      </c>
      <c r="K14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76" spans="1:11" x14ac:dyDescent="0.25">
      <c r="A1476">
        <v>689</v>
      </c>
      <c r="B1476">
        <v>0</v>
      </c>
      <c r="C1476">
        <v>5</v>
      </c>
      <c r="D1476">
        <f>Data[[#This Row],[run]]+100*Data[[#This Row],[k]]</f>
        <v>500</v>
      </c>
      <c r="E1476" t="s">
        <v>13</v>
      </c>
      <c r="F1476" t="s">
        <v>39</v>
      </c>
      <c r="G1476" t="s">
        <v>13</v>
      </c>
      <c r="H1476" t="s">
        <v>39</v>
      </c>
      <c r="I1476" t="str">
        <f>IF(Data[[#This Row],[gen_c]]="","o",IF(Data[[#This Row],[gen_e]]=Data[[#This Row],[gen_c]],"+",IF(ISNUMBER(SEARCH(Data[[#This Row],[gen_e]],Data[[#This Row],[gen_c]])),"/","-")))</f>
        <v>+</v>
      </c>
      <c r="J1476" t="str">
        <f>IF(Data[[#This Row],[sp_c]]="","o",IF(Data[[#This Row],[sp_e]]=Data[[#This Row],[sp_c]],"+",IF(ISNUMBER(SEARCH(Data[[#This Row],[sp_e]],Data[[#This Row],[sp_c]])),"/","-")))</f>
        <v>+</v>
      </c>
      <c r="K14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77" spans="1:11" x14ac:dyDescent="0.25">
      <c r="A1477">
        <v>693</v>
      </c>
      <c r="B1477">
        <v>1</v>
      </c>
      <c r="C1477">
        <v>5</v>
      </c>
      <c r="D1477">
        <f>Data[[#This Row],[run]]+100*Data[[#This Row],[k]]</f>
        <v>501</v>
      </c>
      <c r="E1477" t="s">
        <v>13</v>
      </c>
      <c r="F1477" t="s">
        <v>39</v>
      </c>
      <c r="G1477" t="s">
        <v>13</v>
      </c>
      <c r="H1477" t="s">
        <v>39</v>
      </c>
      <c r="I1477" t="str">
        <f>IF(Data[[#This Row],[gen_c]]="","o",IF(Data[[#This Row],[gen_e]]=Data[[#This Row],[gen_c]],"+",IF(ISNUMBER(SEARCH(Data[[#This Row],[gen_e]],Data[[#This Row],[gen_c]])),"/","-")))</f>
        <v>+</v>
      </c>
      <c r="J1477" t="str">
        <f>IF(Data[[#This Row],[sp_c]]="","o",IF(Data[[#This Row],[sp_e]]=Data[[#This Row],[sp_c]],"+",IF(ISNUMBER(SEARCH(Data[[#This Row],[sp_e]],Data[[#This Row],[sp_c]])),"/","-")))</f>
        <v>+</v>
      </c>
      <c r="K14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78" spans="1:11" x14ac:dyDescent="0.25">
      <c r="A1478">
        <v>694</v>
      </c>
      <c r="B1478">
        <v>1</v>
      </c>
      <c r="C1478">
        <v>5</v>
      </c>
      <c r="D1478">
        <f>Data[[#This Row],[run]]+100*Data[[#This Row],[k]]</f>
        <v>501</v>
      </c>
      <c r="E1478" t="s">
        <v>13</v>
      </c>
      <c r="F1478" t="s">
        <v>39</v>
      </c>
      <c r="G1478" t="s">
        <v>13</v>
      </c>
      <c r="H1478" t="s">
        <v>39</v>
      </c>
      <c r="I1478" t="str">
        <f>IF(Data[[#This Row],[gen_c]]="","o",IF(Data[[#This Row],[gen_e]]=Data[[#This Row],[gen_c]],"+",IF(ISNUMBER(SEARCH(Data[[#This Row],[gen_e]],Data[[#This Row],[gen_c]])),"/","-")))</f>
        <v>+</v>
      </c>
      <c r="J1478" t="str">
        <f>IF(Data[[#This Row],[sp_c]]="","o",IF(Data[[#This Row],[sp_e]]=Data[[#This Row],[sp_c]],"+",IF(ISNUMBER(SEARCH(Data[[#This Row],[sp_e]],Data[[#This Row],[sp_c]])),"/","-")))</f>
        <v>+</v>
      </c>
      <c r="K14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79" spans="1:11" x14ac:dyDescent="0.25">
      <c r="A1479">
        <v>695</v>
      </c>
      <c r="B1479">
        <v>1</v>
      </c>
      <c r="C1479">
        <v>5</v>
      </c>
      <c r="D1479">
        <f>Data[[#This Row],[run]]+100*Data[[#This Row],[k]]</f>
        <v>501</v>
      </c>
      <c r="E1479" t="s">
        <v>13</v>
      </c>
      <c r="F1479" t="s">
        <v>39</v>
      </c>
      <c r="G1479" t="s">
        <v>13</v>
      </c>
      <c r="H1479" t="s">
        <v>39</v>
      </c>
      <c r="I1479" t="str">
        <f>IF(Data[[#This Row],[gen_c]]="","o",IF(Data[[#This Row],[gen_e]]=Data[[#This Row],[gen_c]],"+",IF(ISNUMBER(SEARCH(Data[[#This Row],[gen_e]],Data[[#This Row],[gen_c]])),"/","-")))</f>
        <v>+</v>
      </c>
      <c r="J1479" t="str">
        <f>IF(Data[[#This Row],[sp_c]]="","o",IF(Data[[#This Row],[sp_e]]=Data[[#This Row],[sp_c]],"+",IF(ISNUMBER(SEARCH(Data[[#This Row],[sp_e]],Data[[#This Row],[sp_c]])),"/","-")))</f>
        <v>+</v>
      </c>
      <c r="K14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0" spans="1:11" x14ac:dyDescent="0.25">
      <c r="A1480">
        <v>697</v>
      </c>
      <c r="B1480">
        <v>1</v>
      </c>
      <c r="C1480">
        <v>5</v>
      </c>
      <c r="D1480">
        <f>Data[[#This Row],[run]]+100*Data[[#This Row],[k]]</f>
        <v>501</v>
      </c>
      <c r="E1480" t="s">
        <v>13</v>
      </c>
      <c r="F1480" t="s">
        <v>39</v>
      </c>
      <c r="G1480" t="s">
        <v>13</v>
      </c>
      <c r="H1480" t="s">
        <v>39</v>
      </c>
      <c r="I1480" t="str">
        <f>IF(Data[[#This Row],[gen_c]]="","o",IF(Data[[#This Row],[gen_e]]=Data[[#This Row],[gen_c]],"+",IF(ISNUMBER(SEARCH(Data[[#This Row],[gen_e]],Data[[#This Row],[gen_c]])),"/","-")))</f>
        <v>+</v>
      </c>
      <c r="J1480" t="str">
        <f>IF(Data[[#This Row],[sp_c]]="","o",IF(Data[[#This Row],[sp_e]]=Data[[#This Row],[sp_c]],"+",IF(ISNUMBER(SEARCH(Data[[#This Row],[sp_e]],Data[[#This Row],[sp_c]])),"/","-")))</f>
        <v>+</v>
      </c>
      <c r="K14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1" spans="1:11" x14ac:dyDescent="0.25">
      <c r="A1481">
        <v>698</v>
      </c>
      <c r="B1481">
        <v>1</v>
      </c>
      <c r="C1481">
        <v>5</v>
      </c>
      <c r="D1481">
        <f>Data[[#This Row],[run]]+100*Data[[#This Row],[k]]</f>
        <v>501</v>
      </c>
      <c r="E1481" t="s">
        <v>13</v>
      </c>
      <c r="F1481" t="s">
        <v>39</v>
      </c>
      <c r="G1481" t="s">
        <v>13</v>
      </c>
      <c r="H1481" t="s">
        <v>39</v>
      </c>
      <c r="I1481" t="str">
        <f>IF(Data[[#This Row],[gen_c]]="","o",IF(Data[[#This Row],[gen_e]]=Data[[#This Row],[gen_c]],"+",IF(ISNUMBER(SEARCH(Data[[#This Row],[gen_e]],Data[[#This Row],[gen_c]])),"/","-")))</f>
        <v>+</v>
      </c>
      <c r="J1481" t="str">
        <f>IF(Data[[#This Row],[sp_c]]="","o",IF(Data[[#This Row],[sp_e]]=Data[[#This Row],[sp_c]],"+",IF(ISNUMBER(SEARCH(Data[[#This Row],[sp_e]],Data[[#This Row],[sp_c]])),"/","-")))</f>
        <v>+</v>
      </c>
      <c r="K14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2" spans="1:11" x14ac:dyDescent="0.25">
      <c r="A1482">
        <v>699</v>
      </c>
      <c r="B1482">
        <v>1</v>
      </c>
      <c r="C1482">
        <v>5</v>
      </c>
      <c r="D1482">
        <f>Data[[#This Row],[run]]+100*Data[[#This Row],[k]]</f>
        <v>501</v>
      </c>
      <c r="E1482" t="s">
        <v>13</v>
      </c>
      <c r="F1482" t="s">
        <v>39</v>
      </c>
      <c r="G1482" t="s">
        <v>13</v>
      </c>
      <c r="H1482" t="s">
        <v>39</v>
      </c>
      <c r="I1482" t="str">
        <f>IF(Data[[#This Row],[gen_c]]="","o",IF(Data[[#This Row],[gen_e]]=Data[[#This Row],[gen_c]],"+",IF(ISNUMBER(SEARCH(Data[[#This Row],[gen_e]],Data[[#This Row],[gen_c]])),"/","-")))</f>
        <v>+</v>
      </c>
      <c r="J1482" t="str">
        <f>IF(Data[[#This Row],[sp_c]]="","o",IF(Data[[#This Row],[sp_e]]=Data[[#This Row],[sp_c]],"+",IF(ISNUMBER(SEARCH(Data[[#This Row],[sp_e]],Data[[#This Row],[sp_c]])),"/","-")))</f>
        <v>+</v>
      </c>
      <c r="K14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3" spans="1:11" x14ac:dyDescent="0.25">
      <c r="A1483">
        <v>700</v>
      </c>
      <c r="B1483">
        <v>1</v>
      </c>
      <c r="C1483">
        <v>5</v>
      </c>
      <c r="D1483">
        <f>Data[[#This Row],[run]]+100*Data[[#This Row],[k]]</f>
        <v>501</v>
      </c>
      <c r="E1483" t="s">
        <v>13</v>
      </c>
      <c r="F1483" t="s">
        <v>39</v>
      </c>
      <c r="G1483" t="s">
        <v>13</v>
      </c>
      <c r="H1483" t="s">
        <v>39</v>
      </c>
      <c r="I1483" t="str">
        <f>IF(Data[[#This Row],[gen_c]]="","o",IF(Data[[#This Row],[gen_e]]=Data[[#This Row],[gen_c]],"+",IF(ISNUMBER(SEARCH(Data[[#This Row],[gen_e]],Data[[#This Row],[gen_c]])),"/","-")))</f>
        <v>+</v>
      </c>
      <c r="J1483" t="str">
        <f>IF(Data[[#This Row],[sp_c]]="","o",IF(Data[[#This Row],[sp_e]]=Data[[#This Row],[sp_c]],"+",IF(ISNUMBER(SEARCH(Data[[#This Row],[sp_e]],Data[[#This Row],[sp_c]])),"/","-")))</f>
        <v>+</v>
      </c>
      <c r="K14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4" spans="1:11" x14ac:dyDescent="0.25">
      <c r="A1484">
        <v>701</v>
      </c>
      <c r="B1484">
        <v>1</v>
      </c>
      <c r="C1484">
        <v>5</v>
      </c>
      <c r="D1484">
        <f>Data[[#This Row],[run]]+100*Data[[#This Row],[k]]</f>
        <v>501</v>
      </c>
      <c r="E1484" t="s">
        <v>13</v>
      </c>
      <c r="F1484" t="s">
        <v>39</v>
      </c>
      <c r="G1484" t="s">
        <v>13</v>
      </c>
      <c r="H1484" t="s">
        <v>39</v>
      </c>
      <c r="I1484" t="str">
        <f>IF(Data[[#This Row],[gen_c]]="","o",IF(Data[[#This Row],[gen_e]]=Data[[#This Row],[gen_c]],"+",IF(ISNUMBER(SEARCH(Data[[#This Row],[gen_e]],Data[[#This Row],[gen_c]])),"/","-")))</f>
        <v>+</v>
      </c>
      <c r="J1484" t="str">
        <f>IF(Data[[#This Row],[sp_c]]="","o",IF(Data[[#This Row],[sp_e]]=Data[[#This Row],[sp_c]],"+",IF(ISNUMBER(SEARCH(Data[[#This Row],[sp_e]],Data[[#This Row],[sp_c]])),"/","-")))</f>
        <v>+</v>
      </c>
      <c r="K14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5" spans="1:11" x14ac:dyDescent="0.25">
      <c r="A1485">
        <v>702</v>
      </c>
      <c r="B1485">
        <v>1</v>
      </c>
      <c r="C1485">
        <v>5</v>
      </c>
      <c r="D1485">
        <f>Data[[#This Row],[run]]+100*Data[[#This Row],[k]]</f>
        <v>501</v>
      </c>
      <c r="E1485" t="s">
        <v>13</v>
      </c>
      <c r="F1485" t="s">
        <v>39</v>
      </c>
      <c r="G1485" t="s">
        <v>13</v>
      </c>
      <c r="H1485" t="s">
        <v>39</v>
      </c>
      <c r="I1485" t="str">
        <f>IF(Data[[#This Row],[gen_c]]="","o",IF(Data[[#This Row],[gen_e]]=Data[[#This Row],[gen_c]],"+",IF(ISNUMBER(SEARCH(Data[[#This Row],[gen_e]],Data[[#This Row],[gen_c]])),"/","-")))</f>
        <v>+</v>
      </c>
      <c r="J1485" t="str">
        <f>IF(Data[[#This Row],[sp_c]]="","o",IF(Data[[#This Row],[sp_e]]=Data[[#This Row],[sp_c]],"+",IF(ISNUMBER(SEARCH(Data[[#This Row],[sp_e]],Data[[#This Row],[sp_c]])),"/","-")))</f>
        <v>+</v>
      </c>
      <c r="K14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6" spans="1:11" x14ac:dyDescent="0.25">
      <c r="A1486">
        <v>703</v>
      </c>
      <c r="B1486">
        <v>2</v>
      </c>
      <c r="C1486">
        <v>5</v>
      </c>
      <c r="D1486">
        <f>Data[[#This Row],[run]]+100*Data[[#This Row],[k]]</f>
        <v>502</v>
      </c>
      <c r="E1486" t="s">
        <v>13</v>
      </c>
      <c r="F1486" t="s">
        <v>39</v>
      </c>
      <c r="G1486" t="s">
        <v>13</v>
      </c>
      <c r="H1486" t="s">
        <v>39</v>
      </c>
      <c r="I1486" t="str">
        <f>IF(Data[[#This Row],[gen_c]]="","o",IF(Data[[#This Row],[gen_e]]=Data[[#This Row],[gen_c]],"+",IF(ISNUMBER(SEARCH(Data[[#This Row],[gen_e]],Data[[#This Row],[gen_c]])),"/","-")))</f>
        <v>+</v>
      </c>
      <c r="J1486" t="str">
        <f>IF(Data[[#This Row],[sp_c]]="","o",IF(Data[[#This Row],[sp_e]]=Data[[#This Row],[sp_c]],"+",IF(ISNUMBER(SEARCH(Data[[#This Row],[sp_e]],Data[[#This Row],[sp_c]])),"/","-")))</f>
        <v>+</v>
      </c>
      <c r="K14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7" spans="1:11" x14ac:dyDescent="0.25">
      <c r="A1487">
        <v>704</v>
      </c>
      <c r="B1487">
        <v>2</v>
      </c>
      <c r="C1487">
        <v>5</v>
      </c>
      <c r="D1487">
        <f>Data[[#This Row],[run]]+100*Data[[#This Row],[k]]</f>
        <v>502</v>
      </c>
      <c r="E1487" t="s">
        <v>13</v>
      </c>
      <c r="F1487" t="s">
        <v>39</v>
      </c>
      <c r="G1487" t="s">
        <v>13</v>
      </c>
      <c r="H1487" t="s">
        <v>39</v>
      </c>
      <c r="I1487" t="str">
        <f>IF(Data[[#This Row],[gen_c]]="","o",IF(Data[[#This Row],[gen_e]]=Data[[#This Row],[gen_c]],"+",IF(ISNUMBER(SEARCH(Data[[#This Row],[gen_e]],Data[[#This Row],[gen_c]])),"/","-")))</f>
        <v>+</v>
      </c>
      <c r="J1487" t="str">
        <f>IF(Data[[#This Row],[sp_c]]="","o",IF(Data[[#This Row],[sp_e]]=Data[[#This Row],[sp_c]],"+",IF(ISNUMBER(SEARCH(Data[[#This Row],[sp_e]],Data[[#This Row],[sp_c]])),"/","-")))</f>
        <v>+</v>
      </c>
      <c r="K14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8" spans="1:11" x14ac:dyDescent="0.25">
      <c r="A1488">
        <v>706</v>
      </c>
      <c r="B1488">
        <v>2</v>
      </c>
      <c r="C1488">
        <v>5</v>
      </c>
      <c r="D1488">
        <f>Data[[#This Row],[run]]+100*Data[[#This Row],[k]]</f>
        <v>502</v>
      </c>
      <c r="E1488" t="s">
        <v>13</v>
      </c>
      <c r="F1488" t="s">
        <v>39</v>
      </c>
      <c r="G1488" t="s">
        <v>13</v>
      </c>
      <c r="H1488" t="s">
        <v>39</v>
      </c>
      <c r="I1488" t="str">
        <f>IF(Data[[#This Row],[gen_c]]="","o",IF(Data[[#This Row],[gen_e]]=Data[[#This Row],[gen_c]],"+",IF(ISNUMBER(SEARCH(Data[[#This Row],[gen_e]],Data[[#This Row],[gen_c]])),"/","-")))</f>
        <v>+</v>
      </c>
      <c r="J1488" t="str">
        <f>IF(Data[[#This Row],[sp_c]]="","o",IF(Data[[#This Row],[sp_e]]=Data[[#This Row],[sp_c]],"+",IF(ISNUMBER(SEARCH(Data[[#This Row],[sp_e]],Data[[#This Row],[sp_c]])),"/","-")))</f>
        <v>+</v>
      </c>
      <c r="K14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89" spans="1:11" x14ac:dyDescent="0.25">
      <c r="A1489">
        <v>707</v>
      </c>
      <c r="B1489">
        <v>2</v>
      </c>
      <c r="C1489">
        <v>5</v>
      </c>
      <c r="D1489">
        <f>Data[[#This Row],[run]]+100*Data[[#This Row],[k]]</f>
        <v>502</v>
      </c>
      <c r="E1489" t="s">
        <v>13</v>
      </c>
      <c r="F1489" t="s">
        <v>39</v>
      </c>
      <c r="G1489" t="s">
        <v>13</v>
      </c>
      <c r="H1489" t="s">
        <v>39</v>
      </c>
      <c r="I1489" t="str">
        <f>IF(Data[[#This Row],[gen_c]]="","o",IF(Data[[#This Row],[gen_e]]=Data[[#This Row],[gen_c]],"+",IF(ISNUMBER(SEARCH(Data[[#This Row],[gen_e]],Data[[#This Row],[gen_c]])),"/","-")))</f>
        <v>+</v>
      </c>
      <c r="J1489" t="str">
        <f>IF(Data[[#This Row],[sp_c]]="","o",IF(Data[[#This Row],[sp_e]]=Data[[#This Row],[sp_c]],"+",IF(ISNUMBER(SEARCH(Data[[#This Row],[sp_e]],Data[[#This Row],[sp_c]])),"/","-")))</f>
        <v>+</v>
      </c>
      <c r="K14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0" spans="1:11" x14ac:dyDescent="0.25">
      <c r="A1490">
        <v>708</v>
      </c>
      <c r="B1490">
        <v>2</v>
      </c>
      <c r="C1490">
        <v>5</v>
      </c>
      <c r="D1490">
        <f>Data[[#This Row],[run]]+100*Data[[#This Row],[k]]</f>
        <v>502</v>
      </c>
      <c r="E1490" t="s">
        <v>13</v>
      </c>
      <c r="F1490" t="s">
        <v>39</v>
      </c>
      <c r="G1490" t="s">
        <v>13</v>
      </c>
      <c r="H1490" t="s">
        <v>39</v>
      </c>
      <c r="I1490" t="str">
        <f>IF(Data[[#This Row],[gen_c]]="","o",IF(Data[[#This Row],[gen_e]]=Data[[#This Row],[gen_c]],"+",IF(ISNUMBER(SEARCH(Data[[#This Row],[gen_e]],Data[[#This Row],[gen_c]])),"/","-")))</f>
        <v>+</v>
      </c>
      <c r="J1490" t="str">
        <f>IF(Data[[#This Row],[sp_c]]="","o",IF(Data[[#This Row],[sp_e]]=Data[[#This Row],[sp_c]],"+",IF(ISNUMBER(SEARCH(Data[[#This Row],[sp_e]],Data[[#This Row],[sp_c]])),"/","-")))</f>
        <v>+</v>
      </c>
      <c r="K14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1" spans="1:11" x14ac:dyDescent="0.25">
      <c r="A1491">
        <v>709</v>
      </c>
      <c r="B1491">
        <v>2</v>
      </c>
      <c r="C1491">
        <v>5</v>
      </c>
      <c r="D1491">
        <f>Data[[#This Row],[run]]+100*Data[[#This Row],[k]]</f>
        <v>502</v>
      </c>
      <c r="E1491" t="s">
        <v>13</v>
      </c>
      <c r="F1491" t="s">
        <v>39</v>
      </c>
      <c r="G1491" t="s">
        <v>13</v>
      </c>
      <c r="H1491" t="s">
        <v>39</v>
      </c>
      <c r="I1491" t="str">
        <f>IF(Data[[#This Row],[gen_c]]="","o",IF(Data[[#This Row],[gen_e]]=Data[[#This Row],[gen_c]],"+",IF(ISNUMBER(SEARCH(Data[[#This Row],[gen_e]],Data[[#This Row],[gen_c]])),"/","-")))</f>
        <v>+</v>
      </c>
      <c r="J1491" t="str">
        <f>IF(Data[[#This Row],[sp_c]]="","o",IF(Data[[#This Row],[sp_e]]=Data[[#This Row],[sp_c]],"+",IF(ISNUMBER(SEARCH(Data[[#This Row],[sp_e]],Data[[#This Row],[sp_c]])),"/","-")))</f>
        <v>+</v>
      </c>
      <c r="K14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2" spans="1:11" x14ac:dyDescent="0.25">
      <c r="A1492">
        <v>710</v>
      </c>
      <c r="B1492">
        <v>2</v>
      </c>
      <c r="C1492">
        <v>5</v>
      </c>
      <c r="D1492">
        <f>Data[[#This Row],[run]]+100*Data[[#This Row],[k]]</f>
        <v>502</v>
      </c>
      <c r="E1492" t="s">
        <v>13</v>
      </c>
      <c r="F1492" t="s">
        <v>39</v>
      </c>
      <c r="G1492" t="s">
        <v>13</v>
      </c>
      <c r="H1492" t="s">
        <v>39</v>
      </c>
      <c r="I1492" t="str">
        <f>IF(Data[[#This Row],[gen_c]]="","o",IF(Data[[#This Row],[gen_e]]=Data[[#This Row],[gen_c]],"+",IF(ISNUMBER(SEARCH(Data[[#This Row],[gen_e]],Data[[#This Row],[gen_c]])),"/","-")))</f>
        <v>+</v>
      </c>
      <c r="J1492" t="str">
        <f>IF(Data[[#This Row],[sp_c]]="","o",IF(Data[[#This Row],[sp_e]]=Data[[#This Row],[sp_c]],"+",IF(ISNUMBER(SEARCH(Data[[#This Row],[sp_e]],Data[[#This Row],[sp_c]])),"/","-")))</f>
        <v>+</v>
      </c>
      <c r="K14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3" spans="1:11" x14ac:dyDescent="0.25">
      <c r="A1493">
        <v>711</v>
      </c>
      <c r="B1493">
        <v>2</v>
      </c>
      <c r="C1493">
        <v>5</v>
      </c>
      <c r="D1493">
        <f>Data[[#This Row],[run]]+100*Data[[#This Row],[k]]</f>
        <v>502</v>
      </c>
      <c r="E1493" t="s">
        <v>13</v>
      </c>
      <c r="F1493" t="s">
        <v>39</v>
      </c>
      <c r="G1493" t="s">
        <v>13</v>
      </c>
      <c r="H1493" t="s">
        <v>39</v>
      </c>
      <c r="I1493" t="str">
        <f>IF(Data[[#This Row],[gen_c]]="","o",IF(Data[[#This Row],[gen_e]]=Data[[#This Row],[gen_c]],"+",IF(ISNUMBER(SEARCH(Data[[#This Row],[gen_e]],Data[[#This Row],[gen_c]])),"/","-")))</f>
        <v>+</v>
      </c>
      <c r="J1493" t="str">
        <f>IF(Data[[#This Row],[sp_c]]="","o",IF(Data[[#This Row],[sp_e]]=Data[[#This Row],[sp_c]],"+",IF(ISNUMBER(SEARCH(Data[[#This Row],[sp_e]],Data[[#This Row],[sp_c]])),"/","-")))</f>
        <v>+</v>
      </c>
      <c r="K14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4" spans="1:11" x14ac:dyDescent="0.25">
      <c r="A1494">
        <v>712</v>
      </c>
      <c r="B1494">
        <v>2</v>
      </c>
      <c r="C1494">
        <v>5</v>
      </c>
      <c r="D1494">
        <f>Data[[#This Row],[run]]+100*Data[[#This Row],[k]]</f>
        <v>502</v>
      </c>
      <c r="E1494" t="s">
        <v>13</v>
      </c>
      <c r="F1494" t="s">
        <v>39</v>
      </c>
      <c r="G1494" t="s">
        <v>13</v>
      </c>
      <c r="H1494" t="s">
        <v>39</v>
      </c>
      <c r="I1494" t="str">
        <f>IF(Data[[#This Row],[gen_c]]="","o",IF(Data[[#This Row],[gen_e]]=Data[[#This Row],[gen_c]],"+",IF(ISNUMBER(SEARCH(Data[[#This Row],[gen_e]],Data[[#This Row],[gen_c]])),"/","-")))</f>
        <v>+</v>
      </c>
      <c r="J1494" t="str">
        <f>IF(Data[[#This Row],[sp_c]]="","o",IF(Data[[#This Row],[sp_e]]=Data[[#This Row],[sp_c]],"+",IF(ISNUMBER(SEARCH(Data[[#This Row],[sp_e]],Data[[#This Row],[sp_c]])),"/","-")))</f>
        <v>+</v>
      </c>
      <c r="K14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5" spans="1:11" x14ac:dyDescent="0.25">
      <c r="A1495">
        <v>713</v>
      </c>
      <c r="B1495">
        <v>3</v>
      </c>
      <c r="C1495">
        <v>5</v>
      </c>
      <c r="D1495">
        <f>Data[[#This Row],[run]]+100*Data[[#This Row],[k]]</f>
        <v>503</v>
      </c>
      <c r="E1495" t="s">
        <v>13</v>
      </c>
      <c r="F1495" t="s">
        <v>39</v>
      </c>
      <c r="G1495" t="s">
        <v>13</v>
      </c>
      <c r="H1495" t="s">
        <v>39</v>
      </c>
      <c r="I1495" t="str">
        <f>IF(Data[[#This Row],[gen_c]]="","o",IF(Data[[#This Row],[gen_e]]=Data[[#This Row],[gen_c]],"+",IF(ISNUMBER(SEARCH(Data[[#This Row],[gen_e]],Data[[#This Row],[gen_c]])),"/","-")))</f>
        <v>+</v>
      </c>
      <c r="J1495" t="str">
        <f>IF(Data[[#This Row],[sp_c]]="","o",IF(Data[[#This Row],[sp_e]]=Data[[#This Row],[sp_c]],"+",IF(ISNUMBER(SEARCH(Data[[#This Row],[sp_e]],Data[[#This Row],[sp_c]])),"/","-")))</f>
        <v>+</v>
      </c>
      <c r="K14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6" spans="1:11" x14ac:dyDescent="0.25">
      <c r="A1496">
        <v>714</v>
      </c>
      <c r="B1496">
        <v>3</v>
      </c>
      <c r="C1496">
        <v>5</v>
      </c>
      <c r="D1496">
        <f>Data[[#This Row],[run]]+100*Data[[#This Row],[k]]</f>
        <v>503</v>
      </c>
      <c r="E1496" t="s">
        <v>13</v>
      </c>
      <c r="F1496" t="s">
        <v>39</v>
      </c>
      <c r="G1496" t="s">
        <v>13</v>
      </c>
      <c r="H1496" t="s">
        <v>39</v>
      </c>
      <c r="I1496" t="str">
        <f>IF(Data[[#This Row],[gen_c]]="","o",IF(Data[[#This Row],[gen_e]]=Data[[#This Row],[gen_c]],"+",IF(ISNUMBER(SEARCH(Data[[#This Row],[gen_e]],Data[[#This Row],[gen_c]])),"/","-")))</f>
        <v>+</v>
      </c>
      <c r="J1496" t="str">
        <f>IF(Data[[#This Row],[sp_c]]="","o",IF(Data[[#This Row],[sp_e]]=Data[[#This Row],[sp_c]],"+",IF(ISNUMBER(SEARCH(Data[[#This Row],[sp_e]],Data[[#This Row],[sp_c]])),"/","-")))</f>
        <v>+</v>
      </c>
      <c r="K14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7" spans="1:11" x14ac:dyDescent="0.25">
      <c r="A1497">
        <v>715</v>
      </c>
      <c r="B1497">
        <v>3</v>
      </c>
      <c r="C1497">
        <v>5</v>
      </c>
      <c r="D1497">
        <f>Data[[#This Row],[run]]+100*Data[[#This Row],[k]]</f>
        <v>503</v>
      </c>
      <c r="E1497" t="s">
        <v>13</v>
      </c>
      <c r="F1497" t="s">
        <v>39</v>
      </c>
      <c r="G1497" t="s">
        <v>13</v>
      </c>
      <c r="H1497" t="s">
        <v>39</v>
      </c>
      <c r="I1497" t="str">
        <f>IF(Data[[#This Row],[gen_c]]="","o",IF(Data[[#This Row],[gen_e]]=Data[[#This Row],[gen_c]],"+",IF(ISNUMBER(SEARCH(Data[[#This Row],[gen_e]],Data[[#This Row],[gen_c]])),"/","-")))</f>
        <v>+</v>
      </c>
      <c r="J1497" t="str">
        <f>IF(Data[[#This Row],[sp_c]]="","o",IF(Data[[#This Row],[sp_e]]=Data[[#This Row],[sp_c]],"+",IF(ISNUMBER(SEARCH(Data[[#This Row],[sp_e]],Data[[#This Row],[sp_c]])),"/","-")))</f>
        <v>+</v>
      </c>
      <c r="K14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8" spans="1:11" x14ac:dyDescent="0.25">
      <c r="A1498">
        <v>716</v>
      </c>
      <c r="B1498">
        <v>3</v>
      </c>
      <c r="C1498">
        <v>5</v>
      </c>
      <c r="D1498">
        <f>Data[[#This Row],[run]]+100*Data[[#This Row],[k]]</f>
        <v>503</v>
      </c>
      <c r="E1498" t="s">
        <v>13</v>
      </c>
      <c r="F1498" t="s">
        <v>39</v>
      </c>
      <c r="G1498" t="s">
        <v>13</v>
      </c>
      <c r="H1498" t="s">
        <v>39</v>
      </c>
      <c r="I1498" t="str">
        <f>IF(Data[[#This Row],[gen_c]]="","o",IF(Data[[#This Row],[gen_e]]=Data[[#This Row],[gen_c]],"+",IF(ISNUMBER(SEARCH(Data[[#This Row],[gen_e]],Data[[#This Row],[gen_c]])),"/","-")))</f>
        <v>+</v>
      </c>
      <c r="J1498" t="str">
        <f>IF(Data[[#This Row],[sp_c]]="","o",IF(Data[[#This Row],[sp_e]]=Data[[#This Row],[sp_c]],"+",IF(ISNUMBER(SEARCH(Data[[#This Row],[sp_e]],Data[[#This Row],[sp_c]])),"/","-")))</f>
        <v>+</v>
      </c>
      <c r="K14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499" spans="1:11" x14ac:dyDescent="0.25">
      <c r="A1499">
        <v>717</v>
      </c>
      <c r="B1499">
        <v>3</v>
      </c>
      <c r="C1499">
        <v>5</v>
      </c>
      <c r="D1499">
        <f>Data[[#This Row],[run]]+100*Data[[#This Row],[k]]</f>
        <v>503</v>
      </c>
      <c r="E1499" t="s">
        <v>13</v>
      </c>
      <c r="F1499" t="s">
        <v>39</v>
      </c>
      <c r="G1499" t="s">
        <v>13</v>
      </c>
      <c r="H1499" t="s">
        <v>39</v>
      </c>
      <c r="I1499" t="str">
        <f>IF(Data[[#This Row],[gen_c]]="","o",IF(Data[[#This Row],[gen_e]]=Data[[#This Row],[gen_c]],"+",IF(ISNUMBER(SEARCH(Data[[#This Row],[gen_e]],Data[[#This Row],[gen_c]])),"/","-")))</f>
        <v>+</v>
      </c>
      <c r="J1499" t="str">
        <f>IF(Data[[#This Row],[sp_c]]="","o",IF(Data[[#This Row],[sp_e]]=Data[[#This Row],[sp_c]],"+",IF(ISNUMBER(SEARCH(Data[[#This Row],[sp_e]],Data[[#This Row],[sp_c]])),"/","-")))</f>
        <v>+</v>
      </c>
      <c r="K14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0" spans="1:11" x14ac:dyDescent="0.25">
      <c r="A1500">
        <v>719</v>
      </c>
      <c r="B1500">
        <v>3</v>
      </c>
      <c r="C1500">
        <v>5</v>
      </c>
      <c r="D1500">
        <f>Data[[#This Row],[run]]+100*Data[[#This Row],[k]]</f>
        <v>503</v>
      </c>
      <c r="E1500" t="s">
        <v>13</v>
      </c>
      <c r="F1500" t="s">
        <v>39</v>
      </c>
      <c r="G1500" t="s">
        <v>13</v>
      </c>
      <c r="H1500" t="s">
        <v>39</v>
      </c>
      <c r="I1500" t="str">
        <f>IF(Data[[#This Row],[gen_c]]="","o",IF(Data[[#This Row],[gen_e]]=Data[[#This Row],[gen_c]],"+",IF(ISNUMBER(SEARCH(Data[[#This Row],[gen_e]],Data[[#This Row],[gen_c]])),"/","-")))</f>
        <v>+</v>
      </c>
      <c r="J1500" t="str">
        <f>IF(Data[[#This Row],[sp_c]]="","o",IF(Data[[#This Row],[sp_e]]=Data[[#This Row],[sp_c]],"+",IF(ISNUMBER(SEARCH(Data[[#This Row],[sp_e]],Data[[#This Row],[sp_c]])),"/","-")))</f>
        <v>+</v>
      </c>
      <c r="K15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1" spans="1:11" x14ac:dyDescent="0.25">
      <c r="A1501">
        <v>720</v>
      </c>
      <c r="B1501">
        <v>3</v>
      </c>
      <c r="C1501">
        <v>5</v>
      </c>
      <c r="D1501">
        <f>Data[[#This Row],[run]]+100*Data[[#This Row],[k]]</f>
        <v>503</v>
      </c>
      <c r="E1501" t="s">
        <v>13</v>
      </c>
      <c r="F1501" t="s">
        <v>39</v>
      </c>
      <c r="G1501" t="s">
        <v>13</v>
      </c>
      <c r="H1501" t="s">
        <v>39</v>
      </c>
      <c r="I1501" t="str">
        <f>IF(Data[[#This Row],[gen_c]]="","o",IF(Data[[#This Row],[gen_e]]=Data[[#This Row],[gen_c]],"+",IF(ISNUMBER(SEARCH(Data[[#This Row],[gen_e]],Data[[#This Row],[gen_c]])),"/","-")))</f>
        <v>+</v>
      </c>
      <c r="J1501" t="str">
        <f>IF(Data[[#This Row],[sp_c]]="","o",IF(Data[[#This Row],[sp_e]]=Data[[#This Row],[sp_c]],"+",IF(ISNUMBER(SEARCH(Data[[#This Row],[sp_e]],Data[[#This Row],[sp_c]])),"/","-")))</f>
        <v>+</v>
      </c>
      <c r="K15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2" spans="1:11" x14ac:dyDescent="0.25">
      <c r="A1502">
        <v>721</v>
      </c>
      <c r="B1502">
        <v>3</v>
      </c>
      <c r="C1502">
        <v>5</v>
      </c>
      <c r="D1502">
        <f>Data[[#This Row],[run]]+100*Data[[#This Row],[k]]</f>
        <v>503</v>
      </c>
      <c r="E1502" t="s">
        <v>13</v>
      </c>
      <c r="F1502" t="s">
        <v>39</v>
      </c>
      <c r="G1502" t="s">
        <v>13</v>
      </c>
      <c r="H1502" t="s">
        <v>39</v>
      </c>
      <c r="I1502" t="str">
        <f>IF(Data[[#This Row],[gen_c]]="","o",IF(Data[[#This Row],[gen_e]]=Data[[#This Row],[gen_c]],"+",IF(ISNUMBER(SEARCH(Data[[#This Row],[gen_e]],Data[[#This Row],[gen_c]])),"/","-")))</f>
        <v>+</v>
      </c>
      <c r="J1502" t="str">
        <f>IF(Data[[#This Row],[sp_c]]="","o",IF(Data[[#This Row],[sp_e]]=Data[[#This Row],[sp_c]],"+",IF(ISNUMBER(SEARCH(Data[[#This Row],[sp_e]],Data[[#This Row],[sp_c]])),"/","-")))</f>
        <v>+</v>
      </c>
      <c r="K15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3" spans="1:11" x14ac:dyDescent="0.25">
      <c r="A1503">
        <v>722</v>
      </c>
      <c r="B1503">
        <v>3</v>
      </c>
      <c r="C1503">
        <v>5</v>
      </c>
      <c r="D1503">
        <f>Data[[#This Row],[run]]+100*Data[[#This Row],[k]]</f>
        <v>503</v>
      </c>
      <c r="E1503" t="s">
        <v>13</v>
      </c>
      <c r="F1503" t="s">
        <v>39</v>
      </c>
      <c r="G1503" t="s">
        <v>13</v>
      </c>
      <c r="H1503" t="s">
        <v>39</v>
      </c>
      <c r="I1503" t="str">
        <f>IF(Data[[#This Row],[gen_c]]="","o",IF(Data[[#This Row],[gen_e]]=Data[[#This Row],[gen_c]],"+",IF(ISNUMBER(SEARCH(Data[[#This Row],[gen_e]],Data[[#This Row],[gen_c]])),"/","-")))</f>
        <v>+</v>
      </c>
      <c r="J1503" t="str">
        <f>IF(Data[[#This Row],[sp_c]]="","o",IF(Data[[#This Row],[sp_e]]=Data[[#This Row],[sp_c]],"+",IF(ISNUMBER(SEARCH(Data[[#This Row],[sp_e]],Data[[#This Row],[sp_c]])),"/","-")))</f>
        <v>+</v>
      </c>
      <c r="K15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4" spans="1:11" x14ac:dyDescent="0.25">
      <c r="A1504">
        <v>723</v>
      </c>
      <c r="B1504">
        <v>4</v>
      </c>
      <c r="C1504">
        <v>5</v>
      </c>
      <c r="D1504">
        <f>Data[[#This Row],[run]]+100*Data[[#This Row],[k]]</f>
        <v>504</v>
      </c>
      <c r="E1504" t="s">
        <v>13</v>
      </c>
      <c r="F1504" t="s">
        <v>39</v>
      </c>
      <c r="G1504" t="s">
        <v>13</v>
      </c>
      <c r="H1504" t="s">
        <v>39</v>
      </c>
      <c r="I1504" t="str">
        <f>IF(Data[[#This Row],[gen_c]]="","o",IF(Data[[#This Row],[gen_e]]=Data[[#This Row],[gen_c]],"+",IF(ISNUMBER(SEARCH(Data[[#This Row],[gen_e]],Data[[#This Row],[gen_c]])),"/","-")))</f>
        <v>+</v>
      </c>
      <c r="J1504" t="str">
        <f>IF(Data[[#This Row],[sp_c]]="","o",IF(Data[[#This Row],[sp_e]]=Data[[#This Row],[sp_c]],"+",IF(ISNUMBER(SEARCH(Data[[#This Row],[sp_e]],Data[[#This Row],[sp_c]])),"/","-")))</f>
        <v>+</v>
      </c>
      <c r="K15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5" spans="1:11" x14ac:dyDescent="0.25">
      <c r="A1505">
        <v>724</v>
      </c>
      <c r="B1505">
        <v>4</v>
      </c>
      <c r="C1505">
        <v>5</v>
      </c>
      <c r="D1505">
        <f>Data[[#This Row],[run]]+100*Data[[#This Row],[k]]</f>
        <v>504</v>
      </c>
      <c r="E1505" t="s">
        <v>13</v>
      </c>
      <c r="F1505" t="s">
        <v>39</v>
      </c>
      <c r="G1505" t="s">
        <v>13</v>
      </c>
      <c r="H1505" t="s">
        <v>39</v>
      </c>
      <c r="I1505" t="str">
        <f>IF(Data[[#This Row],[gen_c]]="","o",IF(Data[[#This Row],[gen_e]]=Data[[#This Row],[gen_c]],"+",IF(ISNUMBER(SEARCH(Data[[#This Row],[gen_e]],Data[[#This Row],[gen_c]])),"/","-")))</f>
        <v>+</v>
      </c>
      <c r="J1505" t="str">
        <f>IF(Data[[#This Row],[sp_c]]="","o",IF(Data[[#This Row],[sp_e]]=Data[[#This Row],[sp_c]],"+",IF(ISNUMBER(SEARCH(Data[[#This Row],[sp_e]],Data[[#This Row],[sp_c]])),"/","-")))</f>
        <v>+</v>
      </c>
      <c r="K15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6" spans="1:11" x14ac:dyDescent="0.25">
      <c r="A1506">
        <v>725</v>
      </c>
      <c r="B1506">
        <v>4</v>
      </c>
      <c r="C1506">
        <v>5</v>
      </c>
      <c r="D1506">
        <f>Data[[#This Row],[run]]+100*Data[[#This Row],[k]]</f>
        <v>504</v>
      </c>
      <c r="E1506" t="s">
        <v>13</v>
      </c>
      <c r="F1506" t="s">
        <v>39</v>
      </c>
      <c r="G1506" t="s">
        <v>13</v>
      </c>
      <c r="H1506" t="s">
        <v>39</v>
      </c>
      <c r="I1506" t="str">
        <f>IF(Data[[#This Row],[gen_c]]="","o",IF(Data[[#This Row],[gen_e]]=Data[[#This Row],[gen_c]],"+",IF(ISNUMBER(SEARCH(Data[[#This Row],[gen_e]],Data[[#This Row],[gen_c]])),"/","-")))</f>
        <v>+</v>
      </c>
      <c r="J1506" t="str">
        <f>IF(Data[[#This Row],[sp_c]]="","o",IF(Data[[#This Row],[sp_e]]=Data[[#This Row],[sp_c]],"+",IF(ISNUMBER(SEARCH(Data[[#This Row],[sp_e]],Data[[#This Row],[sp_c]])),"/","-")))</f>
        <v>+</v>
      </c>
      <c r="K15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7" spans="1:11" x14ac:dyDescent="0.25">
      <c r="A1507">
        <v>727</v>
      </c>
      <c r="B1507">
        <v>4</v>
      </c>
      <c r="C1507">
        <v>5</v>
      </c>
      <c r="D1507">
        <f>Data[[#This Row],[run]]+100*Data[[#This Row],[k]]</f>
        <v>504</v>
      </c>
      <c r="E1507" t="s">
        <v>13</v>
      </c>
      <c r="F1507" t="s">
        <v>39</v>
      </c>
      <c r="G1507" t="s">
        <v>13</v>
      </c>
      <c r="H1507" t="s">
        <v>39</v>
      </c>
      <c r="I1507" t="str">
        <f>IF(Data[[#This Row],[gen_c]]="","o",IF(Data[[#This Row],[gen_e]]=Data[[#This Row],[gen_c]],"+",IF(ISNUMBER(SEARCH(Data[[#This Row],[gen_e]],Data[[#This Row],[gen_c]])),"/","-")))</f>
        <v>+</v>
      </c>
      <c r="J1507" t="str">
        <f>IF(Data[[#This Row],[sp_c]]="","o",IF(Data[[#This Row],[sp_e]]=Data[[#This Row],[sp_c]],"+",IF(ISNUMBER(SEARCH(Data[[#This Row],[sp_e]],Data[[#This Row],[sp_c]])),"/","-")))</f>
        <v>+</v>
      </c>
      <c r="K15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8" spans="1:11" x14ac:dyDescent="0.25">
      <c r="A1508">
        <v>728</v>
      </c>
      <c r="B1508">
        <v>4</v>
      </c>
      <c r="C1508">
        <v>5</v>
      </c>
      <c r="D1508">
        <f>Data[[#This Row],[run]]+100*Data[[#This Row],[k]]</f>
        <v>504</v>
      </c>
      <c r="E1508" t="s">
        <v>13</v>
      </c>
      <c r="F1508" t="s">
        <v>39</v>
      </c>
      <c r="G1508" t="s">
        <v>13</v>
      </c>
      <c r="H1508" t="s">
        <v>39</v>
      </c>
      <c r="I1508" t="str">
        <f>IF(Data[[#This Row],[gen_c]]="","o",IF(Data[[#This Row],[gen_e]]=Data[[#This Row],[gen_c]],"+",IF(ISNUMBER(SEARCH(Data[[#This Row],[gen_e]],Data[[#This Row],[gen_c]])),"/","-")))</f>
        <v>+</v>
      </c>
      <c r="J1508" t="str">
        <f>IF(Data[[#This Row],[sp_c]]="","o",IF(Data[[#This Row],[sp_e]]=Data[[#This Row],[sp_c]],"+",IF(ISNUMBER(SEARCH(Data[[#This Row],[sp_e]],Data[[#This Row],[sp_c]])),"/","-")))</f>
        <v>+</v>
      </c>
      <c r="K15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09" spans="1:11" x14ac:dyDescent="0.25">
      <c r="A1509">
        <v>729</v>
      </c>
      <c r="B1509">
        <v>4</v>
      </c>
      <c r="C1509">
        <v>5</v>
      </c>
      <c r="D1509">
        <f>Data[[#This Row],[run]]+100*Data[[#This Row],[k]]</f>
        <v>504</v>
      </c>
      <c r="E1509" t="s">
        <v>13</v>
      </c>
      <c r="F1509" t="s">
        <v>39</v>
      </c>
      <c r="G1509" t="s">
        <v>13</v>
      </c>
      <c r="H1509" t="s">
        <v>39</v>
      </c>
      <c r="I1509" t="str">
        <f>IF(Data[[#This Row],[gen_c]]="","o",IF(Data[[#This Row],[gen_e]]=Data[[#This Row],[gen_c]],"+",IF(ISNUMBER(SEARCH(Data[[#This Row],[gen_e]],Data[[#This Row],[gen_c]])),"/","-")))</f>
        <v>+</v>
      </c>
      <c r="J1509" t="str">
        <f>IF(Data[[#This Row],[sp_c]]="","o",IF(Data[[#This Row],[sp_e]]=Data[[#This Row],[sp_c]],"+",IF(ISNUMBER(SEARCH(Data[[#This Row],[sp_e]],Data[[#This Row],[sp_c]])),"/","-")))</f>
        <v>+</v>
      </c>
      <c r="K15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10" spans="1:11" x14ac:dyDescent="0.25">
      <c r="A1510">
        <v>731</v>
      </c>
      <c r="B1510">
        <v>4</v>
      </c>
      <c r="C1510">
        <v>5</v>
      </c>
      <c r="D1510">
        <f>Data[[#This Row],[run]]+100*Data[[#This Row],[k]]</f>
        <v>504</v>
      </c>
      <c r="E1510" t="s">
        <v>13</v>
      </c>
      <c r="F1510" t="s">
        <v>39</v>
      </c>
      <c r="G1510" t="s">
        <v>13</v>
      </c>
      <c r="H1510" t="s">
        <v>39</v>
      </c>
      <c r="I1510" t="str">
        <f>IF(Data[[#This Row],[gen_c]]="","o",IF(Data[[#This Row],[gen_e]]=Data[[#This Row],[gen_c]],"+",IF(ISNUMBER(SEARCH(Data[[#This Row],[gen_e]],Data[[#This Row],[gen_c]])),"/","-")))</f>
        <v>+</v>
      </c>
      <c r="J1510" t="str">
        <f>IF(Data[[#This Row],[sp_c]]="","o",IF(Data[[#This Row],[sp_e]]=Data[[#This Row],[sp_c]],"+",IF(ISNUMBER(SEARCH(Data[[#This Row],[sp_e]],Data[[#This Row],[sp_c]])),"/","-")))</f>
        <v>+</v>
      </c>
      <c r="K15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11" spans="1:11" x14ac:dyDescent="0.25">
      <c r="A1511">
        <v>732</v>
      </c>
      <c r="B1511">
        <v>4</v>
      </c>
      <c r="C1511">
        <v>5</v>
      </c>
      <c r="D1511">
        <f>Data[[#This Row],[run]]+100*Data[[#This Row],[k]]</f>
        <v>504</v>
      </c>
      <c r="E1511" t="s">
        <v>13</v>
      </c>
      <c r="F1511" t="s">
        <v>39</v>
      </c>
      <c r="G1511" t="s">
        <v>13</v>
      </c>
      <c r="H1511" t="s">
        <v>39</v>
      </c>
      <c r="I1511" t="str">
        <f>IF(Data[[#This Row],[gen_c]]="","o",IF(Data[[#This Row],[gen_e]]=Data[[#This Row],[gen_c]],"+",IF(ISNUMBER(SEARCH(Data[[#This Row],[gen_e]],Data[[#This Row],[gen_c]])),"/","-")))</f>
        <v>+</v>
      </c>
      <c r="J1511" t="str">
        <f>IF(Data[[#This Row],[sp_c]]="","o",IF(Data[[#This Row],[sp_e]]=Data[[#This Row],[sp_c]],"+",IF(ISNUMBER(SEARCH(Data[[#This Row],[sp_e]],Data[[#This Row],[sp_c]])),"/","-")))</f>
        <v>+</v>
      </c>
      <c r="K15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12" spans="1:11" x14ac:dyDescent="0.25">
      <c r="A1512">
        <v>688</v>
      </c>
      <c r="B1512">
        <v>0</v>
      </c>
      <c r="C1512">
        <v>5</v>
      </c>
      <c r="D1512">
        <f>Data[[#This Row],[run]]+100*Data[[#This Row],[k]]</f>
        <v>500</v>
      </c>
      <c r="E1512" t="s">
        <v>13</v>
      </c>
      <c r="F1512" t="s">
        <v>39</v>
      </c>
      <c r="G1512" t="s">
        <v>13</v>
      </c>
      <c r="I1512" t="str">
        <f>IF(Data[[#This Row],[gen_c]]="","o",IF(Data[[#This Row],[gen_e]]=Data[[#This Row],[gen_c]],"+",IF(ISNUMBER(SEARCH(Data[[#This Row],[gen_e]],Data[[#This Row],[gen_c]])),"/","-")))</f>
        <v>+</v>
      </c>
      <c r="J1512" t="str">
        <f>IF(Data[[#This Row],[sp_c]]="","o",IF(Data[[#This Row],[sp_e]]=Data[[#This Row],[sp_c]],"+",IF(ISNUMBER(SEARCH(Data[[#This Row],[sp_e]],Data[[#This Row],[sp_c]])),"/","-")))</f>
        <v>o</v>
      </c>
      <c r="K15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13" spans="1:11" x14ac:dyDescent="0.25">
      <c r="A1513">
        <v>690</v>
      </c>
      <c r="B1513">
        <v>0</v>
      </c>
      <c r="C1513">
        <v>5</v>
      </c>
      <c r="D1513">
        <f>Data[[#This Row],[run]]+100*Data[[#This Row],[k]]</f>
        <v>500</v>
      </c>
      <c r="E1513" t="s">
        <v>13</v>
      </c>
      <c r="F1513" t="s">
        <v>39</v>
      </c>
      <c r="G1513" t="s">
        <v>13</v>
      </c>
      <c r="I1513" t="str">
        <f>IF(Data[[#This Row],[gen_c]]="","o",IF(Data[[#This Row],[gen_e]]=Data[[#This Row],[gen_c]],"+",IF(ISNUMBER(SEARCH(Data[[#This Row],[gen_e]],Data[[#This Row],[gen_c]])),"/","-")))</f>
        <v>+</v>
      </c>
      <c r="J1513" t="str">
        <f>IF(Data[[#This Row],[sp_c]]="","o",IF(Data[[#This Row],[sp_e]]=Data[[#This Row],[sp_c]],"+",IF(ISNUMBER(SEARCH(Data[[#This Row],[sp_e]],Data[[#This Row],[sp_c]])),"/","-")))</f>
        <v>o</v>
      </c>
      <c r="K15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14" spans="1:11" x14ac:dyDescent="0.25">
      <c r="A1514">
        <v>726</v>
      </c>
      <c r="B1514">
        <v>4</v>
      </c>
      <c r="C1514">
        <v>5</v>
      </c>
      <c r="D1514">
        <f>Data[[#This Row],[run]]+100*Data[[#This Row],[k]]</f>
        <v>504</v>
      </c>
      <c r="E1514" t="s">
        <v>13</v>
      </c>
      <c r="F1514" t="s">
        <v>39</v>
      </c>
      <c r="G1514" t="s">
        <v>13</v>
      </c>
      <c r="I1514" t="str">
        <f>IF(Data[[#This Row],[gen_c]]="","o",IF(Data[[#This Row],[gen_e]]=Data[[#This Row],[gen_c]],"+",IF(ISNUMBER(SEARCH(Data[[#This Row],[gen_e]],Data[[#This Row],[gen_c]])),"/","-")))</f>
        <v>+</v>
      </c>
      <c r="J1514" t="str">
        <f>IF(Data[[#This Row],[sp_c]]="","o",IF(Data[[#This Row],[sp_e]]=Data[[#This Row],[sp_c]],"+",IF(ISNUMBER(SEARCH(Data[[#This Row],[sp_e]],Data[[#This Row],[sp_c]])),"/","-")))</f>
        <v>o</v>
      </c>
      <c r="K15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15" spans="1:11" x14ac:dyDescent="0.25">
      <c r="A1515">
        <v>687</v>
      </c>
      <c r="B1515">
        <v>0</v>
      </c>
      <c r="C1515">
        <v>5</v>
      </c>
      <c r="D1515">
        <f>Data[[#This Row],[run]]+100*Data[[#This Row],[k]]</f>
        <v>500</v>
      </c>
      <c r="E1515" t="s">
        <v>13</v>
      </c>
      <c r="F1515" t="s">
        <v>39</v>
      </c>
      <c r="H1515" t="s">
        <v>39</v>
      </c>
      <c r="I1515" t="str">
        <f>IF(Data[[#This Row],[gen_c]]="","o",IF(Data[[#This Row],[gen_e]]=Data[[#This Row],[gen_c]],"+",IF(ISNUMBER(SEARCH(Data[[#This Row],[gen_e]],Data[[#This Row],[gen_c]])),"/","-")))</f>
        <v>o</v>
      </c>
      <c r="J1515" t="str">
        <f>IF(Data[[#This Row],[sp_c]]="","o",IF(Data[[#This Row],[sp_e]]=Data[[#This Row],[sp_c]],"+",IF(ISNUMBER(SEARCH(Data[[#This Row],[sp_e]],Data[[#This Row],[sp_c]])),"/","-")))</f>
        <v>+</v>
      </c>
      <c r="K15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16" spans="1:11" x14ac:dyDescent="0.25">
      <c r="A1516">
        <v>691</v>
      </c>
      <c r="B1516">
        <v>0</v>
      </c>
      <c r="C1516">
        <v>5</v>
      </c>
      <c r="D1516">
        <f>Data[[#This Row],[run]]+100*Data[[#This Row],[k]]</f>
        <v>500</v>
      </c>
      <c r="E1516" t="s">
        <v>13</v>
      </c>
      <c r="F1516" t="s">
        <v>39</v>
      </c>
      <c r="H1516" t="s">
        <v>39</v>
      </c>
      <c r="I1516" t="str">
        <f>IF(Data[[#This Row],[gen_c]]="","o",IF(Data[[#This Row],[gen_e]]=Data[[#This Row],[gen_c]],"+",IF(ISNUMBER(SEARCH(Data[[#This Row],[gen_e]],Data[[#This Row],[gen_c]])),"/","-")))</f>
        <v>o</v>
      </c>
      <c r="J1516" t="str">
        <f>IF(Data[[#This Row],[sp_c]]="","o",IF(Data[[#This Row],[sp_e]]=Data[[#This Row],[sp_c]],"+",IF(ISNUMBER(SEARCH(Data[[#This Row],[sp_e]],Data[[#This Row],[sp_c]])),"/","-")))</f>
        <v>+</v>
      </c>
      <c r="K15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17" spans="1:11" x14ac:dyDescent="0.25">
      <c r="A1517">
        <v>692</v>
      </c>
      <c r="B1517">
        <v>0</v>
      </c>
      <c r="C1517">
        <v>5</v>
      </c>
      <c r="D1517">
        <f>Data[[#This Row],[run]]+100*Data[[#This Row],[k]]</f>
        <v>500</v>
      </c>
      <c r="E1517" t="s">
        <v>13</v>
      </c>
      <c r="F1517" t="s">
        <v>39</v>
      </c>
      <c r="H1517" t="s">
        <v>39</v>
      </c>
      <c r="I1517" t="str">
        <f>IF(Data[[#This Row],[gen_c]]="","o",IF(Data[[#This Row],[gen_e]]=Data[[#This Row],[gen_c]],"+",IF(ISNUMBER(SEARCH(Data[[#This Row],[gen_e]],Data[[#This Row],[gen_c]])),"/","-")))</f>
        <v>o</v>
      </c>
      <c r="J1517" t="str">
        <f>IF(Data[[#This Row],[sp_c]]="","o",IF(Data[[#This Row],[sp_e]]=Data[[#This Row],[sp_c]],"+",IF(ISNUMBER(SEARCH(Data[[#This Row],[sp_e]],Data[[#This Row],[sp_c]])),"/","-")))</f>
        <v>+</v>
      </c>
      <c r="K15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18" spans="1:11" x14ac:dyDescent="0.25">
      <c r="A1518">
        <v>696</v>
      </c>
      <c r="B1518">
        <v>1</v>
      </c>
      <c r="C1518">
        <v>5</v>
      </c>
      <c r="D1518">
        <f>Data[[#This Row],[run]]+100*Data[[#This Row],[k]]</f>
        <v>501</v>
      </c>
      <c r="E1518" t="s">
        <v>13</v>
      </c>
      <c r="F1518" t="s">
        <v>39</v>
      </c>
      <c r="H1518" t="s">
        <v>39</v>
      </c>
      <c r="I1518" t="str">
        <f>IF(Data[[#This Row],[gen_c]]="","o",IF(Data[[#This Row],[gen_e]]=Data[[#This Row],[gen_c]],"+",IF(ISNUMBER(SEARCH(Data[[#This Row],[gen_e]],Data[[#This Row],[gen_c]])),"/","-")))</f>
        <v>o</v>
      </c>
      <c r="J1518" t="str">
        <f>IF(Data[[#This Row],[sp_c]]="","o",IF(Data[[#This Row],[sp_e]]=Data[[#This Row],[sp_c]],"+",IF(ISNUMBER(SEARCH(Data[[#This Row],[sp_e]],Data[[#This Row],[sp_c]])),"/","-")))</f>
        <v>+</v>
      </c>
      <c r="K15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19" spans="1:11" x14ac:dyDescent="0.25">
      <c r="A1519">
        <v>705</v>
      </c>
      <c r="B1519">
        <v>2</v>
      </c>
      <c r="C1519">
        <v>5</v>
      </c>
      <c r="D1519">
        <f>Data[[#This Row],[run]]+100*Data[[#This Row],[k]]</f>
        <v>502</v>
      </c>
      <c r="E1519" t="s">
        <v>13</v>
      </c>
      <c r="F1519" t="s">
        <v>39</v>
      </c>
      <c r="H1519" t="s">
        <v>39</v>
      </c>
      <c r="I1519" t="str">
        <f>IF(Data[[#This Row],[gen_c]]="","o",IF(Data[[#This Row],[gen_e]]=Data[[#This Row],[gen_c]],"+",IF(ISNUMBER(SEARCH(Data[[#This Row],[gen_e]],Data[[#This Row],[gen_c]])),"/","-")))</f>
        <v>o</v>
      </c>
      <c r="J1519" t="str">
        <f>IF(Data[[#This Row],[sp_c]]="","o",IF(Data[[#This Row],[sp_e]]=Data[[#This Row],[sp_c]],"+",IF(ISNUMBER(SEARCH(Data[[#This Row],[sp_e]],Data[[#This Row],[sp_c]])),"/","-")))</f>
        <v>+</v>
      </c>
      <c r="K15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20" spans="1:11" x14ac:dyDescent="0.25">
      <c r="A1520">
        <v>718</v>
      </c>
      <c r="B1520">
        <v>3</v>
      </c>
      <c r="C1520">
        <v>5</v>
      </c>
      <c r="D1520">
        <f>Data[[#This Row],[run]]+100*Data[[#This Row],[k]]</f>
        <v>503</v>
      </c>
      <c r="E1520" t="s">
        <v>13</v>
      </c>
      <c r="F1520" t="s">
        <v>39</v>
      </c>
      <c r="H1520" t="s">
        <v>39</v>
      </c>
      <c r="I1520" t="str">
        <f>IF(Data[[#This Row],[gen_c]]="","o",IF(Data[[#This Row],[gen_e]]=Data[[#This Row],[gen_c]],"+",IF(ISNUMBER(SEARCH(Data[[#This Row],[gen_e]],Data[[#This Row],[gen_c]])),"/","-")))</f>
        <v>o</v>
      </c>
      <c r="J1520" t="str">
        <f>IF(Data[[#This Row],[sp_c]]="","o",IF(Data[[#This Row],[sp_e]]=Data[[#This Row],[sp_c]],"+",IF(ISNUMBER(SEARCH(Data[[#This Row],[sp_e]],Data[[#This Row],[sp_c]])),"/","-")))</f>
        <v>+</v>
      </c>
      <c r="K15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21" spans="1:11" x14ac:dyDescent="0.25">
      <c r="A1521">
        <v>730</v>
      </c>
      <c r="B1521">
        <v>4</v>
      </c>
      <c r="C1521">
        <v>5</v>
      </c>
      <c r="D1521">
        <f>Data[[#This Row],[run]]+100*Data[[#This Row],[k]]</f>
        <v>504</v>
      </c>
      <c r="E1521" t="s">
        <v>13</v>
      </c>
      <c r="F1521" t="s">
        <v>39</v>
      </c>
      <c r="H1521" t="s">
        <v>39</v>
      </c>
      <c r="I1521" t="str">
        <f>IF(Data[[#This Row],[gen_c]]="","o",IF(Data[[#This Row],[gen_e]]=Data[[#This Row],[gen_c]],"+",IF(ISNUMBER(SEARCH(Data[[#This Row],[gen_e]],Data[[#This Row],[gen_c]])),"/","-")))</f>
        <v>o</v>
      </c>
      <c r="J1521" t="str">
        <f>IF(Data[[#This Row],[sp_c]]="","o",IF(Data[[#This Row],[sp_e]]=Data[[#This Row],[sp_c]],"+",IF(ISNUMBER(SEARCH(Data[[#This Row],[sp_e]],Data[[#This Row],[sp_c]])),"/","-")))</f>
        <v>+</v>
      </c>
      <c r="K15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22" spans="1:11" x14ac:dyDescent="0.25">
      <c r="A1522">
        <v>683</v>
      </c>
      <c r="B1522">
        <v>0</v>
      </c>
      <c r="C1522">
        <v>5</v>
      </c>
      <c r="D1522">
        <f>Data[[#This Row],[run]]+100*Data[[#This Row],[k]]</f>
        <v>500</v>
      </c>
      <c r="E1522" t="s">
        <v>13</v>
      </c>
      <c r="F1522" t="s">
        <v>39</v>
      </c>
      <c r="I1522" t="str">
        <f>IF(Data[[#This Row],[gen_c]]="","o",IF(Data[[#This Row],[gen_e]]=Data[[#This Row],[gen_c]],"+",IF(ISNUMBER(SEARCH(Data[[#This Row],[gen_e]],Data[[#This Row],[gen_c]])),"/","-")))</f>
        <v>o</v>
      </c>
      <c r="J1522" t="str">
        <f>IF(Data[[#This Row],[sp_c]]="","o",IF(Data[[#This Row],[sp_e]]=Data[[#This Row],[sp_c]],"+",IF(ISNUMBER(SEARCH(Data[[#This Row],[sp_e]],Data[[#This Row],[sp_c]])),"/","-")))</f>
        <v>o</v>
      </c>
      <c r="K15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23" spans="1:11" x14ac:dyDescent="0.25">
      <c r="A1523">
        <v>115</v>
      </c>
      <c r="B1523">
        <v>0</v>
      </c>
      <c r="C1523">
        <v>5</v>
      </c>
      <c r="D1523">
        <f>Data[[#This Row],[run]]+100*Data[[#This Row],[k]]</f>
        <v>500</v>
      </c>
      <c r="E1523" t="s">
        <v>11</v>
      </c>
      <c r="F1523" t="s">
        <v>14</v>
      </c>
      <c r="G1523" t="s">
        <v>11</v>
      </c>
      <c r="H1523" t="s">
        <v>16</v>
      </c>
      <c r="I1523" t="str">
        <f>IF(Data[[#This Row],[gen_c]]="","o",IF(Data[[#This Row],[gen_e]]=Data[[#This Row],[gen_c]],"+",IF(ISNUMBER(SEARCH(Data[[#This Row],[gen_e]],Data[[#This Row],[gen_c]])),"/","-")))</f>
        <v>+</v>
      </c>
      <c r="J1523" t="str">
        <f>IF(Data[[#This Row],[sp_c]]="","o",IF(Data[[#This Row],[sp_e]]=Data[[#This Row],[sp_c]],"+",IF(ISNUMBER(SEARCH(Data[[#This Row],[sp_e]],Data[[#This Row],[sp_c]])),"/","-")))</f>
        <v>-</v>
      </c>
      <c r="K15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524" spans="1:11" x14ac:dyDescent="0.25">
      <c r="A1524">
        <v>114</v>
      </c>
      <c r="B1524">
        <v>0</v>
      </c>
      <c r="C1524">
        <v>5</v>
      </c>
      <c r="D1524">
        <f>Data[[#This Row],[run]]+100*Data[[#This Row],[k]]</f>
        <v>500</v>
      </c>
      <c r="E1524" t="s">
        <v>11</v>
      </c>
      <c r="F1524" t="s">
        <v>14</v>
      </c>
      <c r="G1524" t="s">
        <v>11</v>
      </c>
      <c r="I1524" t="str">
        <f>IF(Data[[#This Row],[gen_c]]="","o",IF(Data[[#This Row],[gen_e]]=Data[[#This Row],[gen_c]],"+",IF(ISNUMBER(SEARCH(Data[[#This Row],[gen_e]],Data[[#This Row],[gen_c]])),"/","-")))</f>
        <v>+</v>
      </c>
      <c r="J1524" t="str">
        <f>IF(Data[[#This Row],[sp_c]]="","o",IF(Data[[#This Row],[sp_e]]=Data[[#This Row],[sp_c]],"+",IF(ISNUMBER(SEARCH(Data[[#This Row],[sp_e]],Data[[#This Row],[sp_c]])),"/","-")))</f>
        <v>o</v>
      </c>
      <c r="K15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25" spans="1:11" x14ac:dyDescent="0.25">
      <c r="A1525">
        <v>116</v>
      </c>
      <c r="B1525">
        <v>1</v>
      </c>
      <c r="C1525">
        <v>5</v>
      </c>
      <c r="D1525">
        <f>Data[[#This Row],[run]]+100*Data[[#This Row],[k]]</f>
        <v>501</v>
      </c>
      <c r="E1525" t="s">
        <v>11</v>
      </c>
      <c r="F1525" t="s">
        <v>14</v>
      </c>
      <c r="G1525" t="s">
        <v>11</v>
      </c>
      <c r="I1525" t="str">
        <f>IF(Data[[#This Row],[gen_c]]="","o",IF(Data[[#This Row],[gen_e]]=Data[[#This Row],[gen_c]],"+",IF(ISNUMBER(SEARCH(Data[[#This Row],[gen_e]],Data[[#This Row],[gen_c]])),"/","-")))</f>
        <v>+</v>
      </c>
      <c r="J1525" t="str">
        <f>IF(Data[[#This Row],[sp_c]]="","o",IF(Data[[#This Row],[sp_e]]=Data[[#This Row],[sp_c]],"+",IF(ISNUMBER(SEARCH(Data[[#This Row],[sp_e]],Data[[#This Row],[sp_c]])),"/","-")))</f>
        <v>o</v>
      </c>
      <c r="K15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26" spans="1:11" x14ac:dyDescent="0.25">
      <c r="A1526">
        <v>117</v>
      </c>
      <c r="B1526">
        <v>1</v>
      </c>
      <c r="C1526">
        <v>5</v>
      </c>
      <c r="D1526">
        <f>Data[[#This Row],[run]]+100*Data[[#This Row],[k]]</f>
        <v>501</v>
      </c>
      <c r="E1526" t="s">
        <v>11</v>
      </c>
      <c r="F1526" t="s">
        <v>14</v>
      </c>
      <c r="G1526" t="s">
        <v>11</v>
      </c>
      <c r="I1526" t="str">
        <f>IF(Data[[#This Row],[gen_c]]="","o",IF(Data[[#This Row],[gen_e]]=Data[[#This Row],[gen_c]],"+",IF(ISNUMBER(SEARCH(Data[[#This Row],[gen_e]],Data[[#This Row],[gen_c]])),"/","-")))</f>
        <v>+</v>
      </c>
      <c r="J1526" t="str">
        <f>IF(Data[[#This Row],[sp_c]]="","o",IF(Data[[#This Row],[sp_e]]=Data[[#This Row],[sp_c]],"+",IF(ISNUMBER(SEARCH(Data[[#This Row],[sp_e]],Data[[#This Row],[sp_c]])),"/","-")))</f>
        <v>o</v>
      </c>
      <c r="K15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27" spans="1:11" x14ac:dyDescent="0.25">
      <c r="A1527">
        <v>118</v>
      </c>
      <c r="B1527">
        <v>2</v>
      </c>
      <c r="C1527">
        <v>5</v>
      </c>
      <c r="D1527">
        <f>Data[[#This Row],[run]]+100*Data[[#This Row],[k]]</f>
        <v>502</v>
      </c>
      <c r="E1527" t="s">
        <v>11</v>
      </c>
      <c r="F1527" t="s">
        <v>14</v>
      </c>
      <c r="G1527" t="s">
        <v>11</v>
      </c>
      <c r="I1527" t="str">
        <f>IF(Data[[#This Row],[gen_c]]="","o",IF(Data[[#This Row],[gen_e]]=Data[[#This Row],[gen_c]],"+",IF(ISNUMBER(SEARCH(Data[[#This Row],[gen_e]],Data[[#This Row],[gen_c]])),"/","-")))</f>
        <v>+</v>
      </c>
      <c r="J1527" t="str">
        <f>IF(Data[[#This Row],[sp_c]]="","o",IF(Data[[#This Row],[sp_e]]=Data[[#This Row],[sp_c]],"+",IF(ISNUMBER(SEARCH(Data[[#This Row],[sp_e]],Data[[#This Row],[sp_c]])),"/","-")))</f>
        <v>o</v>
      </c>
      <c r="K15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28" spans="1:11" x14ac:dyDescent="0.25">
      <c r="A1528">
        <v>119</v>
      </c>
      <c r="B1528">
        <v>2</v>
      </c>
      <c r="C1528">
        <v>5</v>
      </c>
      <c r="D1528">
        <f>Data[[#This Row],[run]]+100*Data[[#This Row],[k]]</f>
        <v>502</v>
      </c>
      <c r="E1528" t="s">
        <v>11</v>
      </c>
      <c r="F1528" t="s">
        <v>14</v>
      </c>
      <c r="G1528" t="s">
        <v>11</v>
      </c>
      <c r="I1528" t="str">
        <f>IF(Data[[#This Row],[gen_c]]="","o",IF(Data[[#This Row],[gen_e]]=Data[[#This Row],[gen_c]],"+",IF(ISNUMBER(SEARCH(Data[[#This Row],[gen_e]],Data[[#This Row],[gen_c]])),"/","-")))</f>
        <v>+</v>
      </c>
      <c r="J1528" t="str">
        <f>IF(Data[[#This Row],[sp_c]]="","o",IF(Data[[#This Row],[sp_e]]=Data[[#This Row],[sp_c]],"+",IF(ISNUMBER(SEARCH(Data[[#This Row],[sp_e]],Data[[#This Row],[sp_c]])),"/","-")))</f>
        <v>o</v>
      </c>
      <c r="K15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29" spans="1:11" x14ac:dyDescent="0.25">
      <c r="A1529">
        <v>120</v>
      </c>
      <c r="B1529">
        <v>3</v>
      </c>
      <c r="C1529">
        <v>5</v>
      </c>
      <c r="D1529">
        <f>Data[[#This Row],[run]]+100*Data[[#This Row],[k]]</f>
        <v>503</v>
      </c>
      <c r="E1529" t="s">
        <v>11</v>
      </c>
      <c r="F1529" t="s">
        <v>14</v>
      </c>
      <c r="G1529" t="s">
        <v>11</v>
      </c>
      <c r="I1529" t="str">
        <f>IF(Data[[#This Row],[gen_c]]="","o",IF(Data[[#This Row],[gen_e]]=Data[[#This Row],[gen_c]],"+",IF(ISNUMBER(SEARCH(Data[[#This Row],[gen_e]],Data[[#This Row],[gen_c]])),"/","-")))</f>
        <v>+</v>
      </c>
      <c r="J1529" t="str">
        <f>IF(Data[[#This Row],[sp_c]]="","o",IF(Data[[#This Row],[sp_e]]=Data[[#This Row],[sp_c]],"+",IF(ISNUMBER(SEARCH(Data[[#This Row],[sp_e]],Data[[#This Row],[sp_c]])),"/","-")))</f>
        <v>o</v>
      </c>
      <c r="K15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30" spans="1:11" x14ac:dyDescent="0.25">
      <c r="A1530">
        <v>121</v>
      </c>
      <c r="B1530">
        <v>3</v>
      </c>
      <c r="C1530">
        <v>5</v>
      </c>
      <c r="D1530">
        <f>Data[[#This Row],[run]]+100*Data[[#This Row],[k]]</f>
        <v>503</v>
      </c>
      <c r="E1530" t="s">
        <v>11</v>
      </c>
      <c r="F1530" t="s">
        <v>14</v>
      </c>
      <c r="G1530" t="s">
        <v>11</v>
      </c>
      <c r="I1530" t="str">
        <f>IF(Data[[#This Row],[gen_c]]="","o",IF(Data[[#This Row],[gen_e]]=Data[[#This Row],[gen_c]],"+",IF(ISNUMBER(SEARCH(Data[[#This Row],[gen_e]],Data[[#This Row],[gen_c]])),"/","-")))</f>
        <v>+</v>
      </c>
      <c r="J1530" t="str">
        <f>IF(Data[[#This Row],[sp_c]]="","o",IF(Data[[#This Row],[sp_e]]=Data[[#This Row],[sp_c]],"+",IF(ISNUMBER(SEARCH(Data[[#This Row],[sp_e]],Data[[#This Row],[sp_c]])),"/","-")))</f>
        <v>o</v>
      </c>
      <c r="K15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31" spans="1:11" x14ac:dyDescent="0.25">
      <c r="A1531">
        <v>122</v>
      </c>
      <c r="B1531">
        <v>4</v>
      </c>
      <c r="C1531">
        <v>5</v>
      </c>
      <c r="D1531">
        <f>Data[[#This Row],[run]]+100*Data[[#This Row],[k]]</f>
        <v>504</v>
      </c>
      <c r="E1531" t="s">
        <v>11</v>
      </c>
      <c r="F1531" t="s">
        <v>14</v>
      </c>
      <c r="G1531" t="s">
        <v>11</v>
      </c>
      <c r="I1531" t="str">
        <f>IF(Data[[#This Row],[gen_c]]="","o",IF(Data[[#This Row],[gen_e]]=Data[[#This Row],[gen_c]],"+",IF(ISNUMBER(SEARCH(Data[[#This Row],[gen_e]],Data[[#This Row],[gen_c]])),"/","-")))</f>
        <v>+</v>
      </c>
      <c r="J1531" t="str">
        <f>IF(Data[[#This Row],[sp_c]]="","o",IF(Data[[#This Row],[sp_e]]=Data[[#This Row],[sp_c]],"+",IF(ISNUMBER(SEARCH(Data[[#This Row],[sp_e]],Data[[#This Row],[sp_c]])),"/","-")))</f>
        <v>o</v>
      </c>
      <c r="K15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32" spans="1:11" x14ac:dyDescent="0.25">
      <c r="A1532">
        <v>197</v>
      </c>
      <c r="B1532">
        <v>1</v>
      </c>
      <c r="C1532">
        <v>5</v>
      </c>
      <c r="D1532">
        <f>Data[[#This Row],[run]]+100*Data[[#This Row],[k]]</f>
        <v>501</v>
      </c>
      <c r="E1532" t="s">
        <v>11</v>
      </c>
      <c r="F1532" t="s">
        <v>17</v>
      </c>
      <c r="G1532" t="s">
        <v>11</v>
      </c>
      <c r="H1532" t="s">
        <v>16</v>
      </c>
      <c r="I1532" t="str">
        <f>IF(Data[[#This Row],[gen_c]]="","o",IF(Data[[#This Row],[gen_e]]=Data[[#This Row],[gen_c]],"+",IF(ISNUMBER(SEARCH(Data[[#This Row],[gen_e]],Data[[#This Row],[gen_c]])),"/","-")))</f>
        <v>+</v>
      </c>
      <c r="J1532" t="str">
        <f>IF(Data[[#This Row],[sp_c]]="","o",IF(Data[[#This Row],[sp_e]]=Data[[#This Row],[sp_c]],"+",IF(ISNUMBER(SEARCH(Data[[#This Row],[sp_e]],Data[[#This Row],[sp_c]])),"/","-")))</f>
        <v>-</v>
      </c>
      <c r="K15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533" spans="1:11" x14ac:dyDescent="0.25">
      <c r="A1533">
        <v>195</v>
      </c>
      <c r="B1533">
        <v>0</v>
      </c>
      <c r="C1533">
        <v>5</v>
      </c>
      <c r="D1533">
        <f>Data[[#This Row],[run]]+100*Data[[#This Row],[k]]</f>
        <v>500</v>
      </c>
      <c r="E1533" t="s">
        <v>11</v>
      </c>
      <c r="F1533" t="s">
        <v>17</v>
      </c>
      <c r="G1533" t="s">
        <v>11</v>
      </c>
      <c r="I1533" t="str">
        <f>IF(Data[[#This Row],[gen_c]]="","o",IF(Data[[#This Row],[gen_e]]=Data[[#This Row],[gen_c]],"+",IF(ISNUMBER(SEARCH(Data[[#This Row],[gen_e]],Data[[#This Row],[gen_c]])),"/","-")))</f>
        <v>+</v>
      </c>
      <c r="J1533" t="str">
        <f>IF(Data[[#This Row],[sp_c]]="","o",IF(Data[[#This Row],[sp_e]]=Data[[#This Row],[sp_c]],"+",IF(ISNUMBER(SEARCH(Data[[#This Row],[sp_e]],Data[[#This Row],[sp_c]])),"/","-")))</f>
        <v>o</v>
      </c>
      <c r="K15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34" spans="1:11" x14ac:dyDescent="0.25">
      <c r="A1534">
        <v>196</v>
      </c>
      <c r="B1534">
        <v>0</v>
      </c>
      <c r="C1534">
        <v>5</v>
      </c>
      <c r="D1534">
        <f>Data[[#This Row],[run]]+100*Data[[#This Row],[k]]</f>
        <v>500</v>
      </c>
      <c r="E1534" t="s">
        <v>11</v>
      </c>
      <c r="F1534" t="s">
        <v>17</v>
      </c>
      <c r="G1534" t="s">
        <v>11</v>
      </c>
      <c r="I1534" t="str">
        <f>IF(Data[[#This Row],[gen_c]]="","o",IF(Data[[#This Row],[gen_e]]=Data[[#This Row],[gen_c]],"+",IF(ISNUMBER(SEARCH(Data[[#This Row],[gen_e]],Data[[#This Row],[gen_c]])),"/","-")))</f>
        <v>+</v>
      </c>
      <c r="J1534" t="str">
        <f>IF(Data[[#This Row],[sp_c]]="","o",IF(Data[[#This Row],[sp_e]]=Data[[#This Row],[sp_c]],"+",IF(ISNUMBER(SEARCH(Data[[#This Row],[sp_e]],Data[[#This Row],[sp_c]])),"/","-")))</f>
        <v>o</v>
      </c>
      <c r="K15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35" spans="1:11" x14ac:dyDescent="0.25">
      <c r="A1535">
        <v>198</v>
      </c>
      <c r="B1535">
        <v>2</v>
      </c>
      <c r="C1535">
        <v>5</v>
      </c>
      <c r="D1535">
        <f>Data[[#This Row],[run]]+100*Data[[#This Row],[k]]</f>
        <v>502</v>
      </c>
      <c r="E1535" t="s">
        <v>11</v>
      </c>
      <c r="F1535" t="s">
        <v>17</v>
      </c>
      <c r="G1535" t="s">
        <v>11</v>
      </c>
      <c r="I1535" t="str">
        <f>IF(Data[[#This Row],[gen_c]]="","o",IF(Data[[#This Row],[gen_e]]=Data[[#This Row],[gen_c]],"+",IF(ISNUMBER(SEARCH(Data[[#This Row],[gen_e]],Data[[#This Row],[gen_c]])),"/","-")))</f>
        <v>+</v>
      </c>
      <c r="J1535" t="str">
        <f>IF(Data[[#This Row],[sp_c]]="","o",IF(Data[[#This Row],[sp_e]]=Data[[#This Row],[sp_c]],"+",IF(ISNUMBER(SEARCH(Data[[#This Row],[sp_e]],Data[[#This Row],[sp_c]])),"/","-")))</f>
        <v>o</v>
      </c>
      <c r="K15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36" spans="1:11" x14ac:dyDescent="0.25">
      <c r="A1536">
        <v>199</v>
      </c>
      <c r="B1536">
        <v>3</v>
      </c>
      <c r="C1536">
        <v>5</v>
      </c>
      <c r="D1536">
        <f>Data[[#This Row],[run]]+100*Data[[#This Row],[k]]</f>
        <v>503</v>
      </c>
      <c r="E1536" t="s">
        <v>11</v>
      </c>
      <c r="F1536" t="s">
        <v>17</v>
      </c>
      <c r="G1536" t="s">
        <v>11</v>
      </c>
      <c r="I1536" t="str">
        <f>IF(Data[[#This Row],[gen_c]]="","o",IF(Data[[#This Row],[gen_e]]=Data[[#This Row],[gen_c]],"+",IF(ISNUMBER(SEARCH(Data[[#This Row],[gen_e]],Data[[#This Row],[gen_c]])),"/","-")))</f>
        <v>+</v>
      </c>
      <c r="J1536" t="str">
        <f>IF(Data[[#This Row],[sp_c]]="","o",IF(Data[[#This Row],[sp_e]]=Data[[#This Row],[sp_c]],"+",IF(ISNUMBER(SEARCH(Data[[#This Row],[sp_e]],Data[[#This Row],[sp_c]])),"/","-")))</f>
        <v>o</v>
      </c>
      <c r="K15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37" spans="1:11" x14ac:dyDescent="0.25">
      <c r="A1537">
        <v>200</v>
      </c>
      <c r="B1537">
        <v>4</v>
      </c>
      <c r="C1537">
        <v>5</v>
      </c>
      <c r="D1537">
        <f>Data[[#This Row],[run]]+100*Data[[#This Row],[k]]</f>
        <v>504</v>
      </c>
      <c r="E1537" t="s">
        <v>11</v>
      </c>
      <c r="F1537" t="s">
        <v>17</v>
      </c>
      <c r="G1537" t="s">
        <v>11</v>
      </c>
      <c r="I1537" t="str">
        <f>IF(Data[[#This Row],[gen_c]]="","o",IF(Data[[#This Row],[gen_e]]=Data[[#This Row],[gen_c]],"+",IF(ISNUMBER(SEARCH(Data[[#This Row],[gen_e]],Data[[#This Row],[gen_c]])),"/","-")))</f>
        <v>+</v>
      </c>
      <c r="J1537" t="str">
        <f>IF(Data[[#This Row],[sp_c]]="","o",IF(Data[[#This Row],[sp_e]]=Data[[#This Row],[sp_c]],"+",IF(ISNUMBER(SEARCH(Data[[#This Row],[sp_e]],Data[[#This Row],[sp_c]])),"/","-")))</f>
        <v>o</v>
      </c>
      <c r="K15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38" spans="1:11" x14ac:dyDescent="0.25">
      <c r="A1538">
        <v>153</v>
      </c>
      <c r="B1538">
        <v>0</v>
      </c>
      <c r="C1538">
        <v>5</v>
      </c>
      <c r="D1538">
        <f>Data[[#This Row],[run]]+100*Data[[#This Row],[k]]</f>
        <v>500</v>
      </c>
      <c r="E1538" t="s">
        <v>11</v>
      </c>
      <c r="F1538" t="s">
        <v>16</v>
      </c>
      <c r="G1538" t="s">
        <v>11</v>
      </c>
      <c r="H1538" t="s">
        <v>16</v>
      </c>
      <c r="I1538" t="str">
        <f>IF(Data[[#This Row],[gen_c]]="","o",IF(Data[[#This Row],[gen_e]]=Data[[#This Row],[gen_c]],"+",IF(ISNUMBER(SEARCH(Data[[#This Row],[gen_e]],Data[[#This Row],[gen_c]])),"/","-")))</f>
        <v>+</v>
      </c>
      <c r="J1538" t="str">
        <f>IF(Data[[#This Row],[sp_c]]="","o",IF(Data[[#This Row],[sp_e]]=Data[[#This Row],[sp_c]],"+",IF(ISNUMBER(SEARCH(Data[[#This Row],[sp_e]],Data[[#This Row],[sp_c]])),"/","-")))</f>
        <v>+</v>
      </c>
      <c r="K15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39" spans="1:11" x14ac:dyDescent="0.25">
      <c r="A1539">
        <v>155</v>
      </c>
      <c r="B1539">
        <v>0</v>
      </c>
      <c r="C1539">
        <v>5</v>
      </c>
      <c r="D1539">
        <f>Data[[#This Row],[run]]+100*Data[[#This Row],[k]]</f>
        <v>500</v>
      </c>
      <c r="E1539" t="s">
        <v>11</v>
      </c>
      <c r="F1539" t="s">
        <v>16</v>
      </c>
      <c r="G1539" t="s">
        <v>11</v>
      </c>
      <c r="H1539" t="s">
        <v>16</v>
      </c>
      <c r="I1539" t="str">
        <f>IF(Data[[#This Row],[gen_c]]="","o",IF(Data[[#This Row],[gen_e]]=Data[[#This Row],[gen_c]],"+",IF(ISNUMBER(SEARCH(Data[[#This Row],[gen_e]],Data[[#This Row],[gen_c]])),"/","-")))</f>
        <v>+</v>
      </c>
      <c r="J1539" t="str">
        <f>IF(Data[[#This Row],[sp_c]]="","o",IF(Data[[#This Row],[sp_e]]=Data[[#This Row],[sp_c]],"+",IF(ISNUMBER(SEARCH(Data[[#This Row],[sp_e]],Data[[#This Row],[sp_c]])),"/","-")))</f>
        <v>+</v>
      </c>
      <c r="K15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0" spans="1:11" x14ac:dyDescent="0.25">
      <c r="A1540">
        <v>156</v>
      </c>
      <c r="B1540">
        <v>0</v>
      </c>
      <c r="C1540">
        <v>5</v>
      </c>
      <c r="D1540">
        <f>Data[[#This Row],[run]]+100*Data[[#This Row],[k]]</f>
        <v>500</v>
      </c>
      <c r="E1540" t="s">
        <v>11</v>
      </c>
      <c r="F1540" t="s">
        <v>16</v>
      </c>
      <c r="G1540" t="s">
        <v>11</v>
      </c>
      <c r="H1540" t="s">
        <v>16</v>
      </c>
      <c r="I1540" t="str">
        <f>IF(Data[[#This Row],[gen_c]]="","o",IF(Data[[#This Row],[gen_e]]=Data[[#This Row],[gen_c]],"+",IF(ISNUMBER(SEARCH(Data[[#This Row],[gen_e]],Data[[#This Row],[gen_c]])),"/","-")))</f>
        <v>+</v>
      </c>
      <c r="J1540" t="str">
        <f>IF(Data[[#This Row],[sp_c]]="","o",IF(Data[[#This Row],[sp_e]]=Data[[#This Row],[sp_c]],"+",IF(ISNUMBER(SEARCH(Data[[#This Row],[sp_e]],Data[[#This Row],[sp_c]])),"/","-")))</f>
        <v>+</v>
      </c>
      <c r="K15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1" spans="1:11" x14ac:dyDescent="0.25">
      <c r="A1541">
        <v>158</v>
      </c>
      <c r="B1541">
        <v>0</v>
      </c>
      <c r="C1541">
        <v>5</v>
      </c>
      <c r="D1541">
        <f>Data[[#This Row],[run]]+100*Data[[#This Row],[k]]</f>
        <v>500</v>
      </c>
      <c r="E1541" t="s">
        <v>11</v>
      </c>
      <c r="F1541" t="s">
        <v>16</v>
      </c>
      <c r="G1541" t="s">
        <v>11</v>
      </c>
      <c r="H1541" t="s">
        <v>16</v>
      </c>
      <c r="I1541" t="str">
        <f>IF(Data[[#This Row],[gen_c]]="","o",IF(Data[[#This Row],[gen_e]]=Data[[#This Row],[gen_c]],"+",IF(ISNUMBER(SEARCH(Data[[#This Row],[gen_e]],Data[[#This Row],[gen_c]])),"/","-")))</f>
        <v>+</v>
      </c>
      <c r="J1541" t="str">
        <f>IF(Data[[#This Row],[sp_c]]="","o",IF(Data[[#This Row],[sp_e]]=Data[[#This Row],[sp_c]],"+",IF(ISNUMBER(SEARCH(Data[[#This Row],[sp_e]],Data[[#This Row],[sp_c]])),"/","-")))</f>
        <v>+</v>
      </c>
      <c r="K15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2" spans="1:11" x14ac:dyDescent="0.25">
      <c r="A1542">
        <v>159</v>
      </c>
      <c r="B1542">
        <v>0</v>
      </c>
      <c r="C1542">
        <v>5</v>
      </c>
      <c r="D1542">
        <f>Data[[#This Row],[run]]+100*Data[[#This Row],[k]]</f>
        <v>500</v>
      </c>
      <c r="E1542" t="s">
        <v>11</v>
      </c>
      <c r="F1542" t="s">
        <v>16</v>
      </c>
      <c r="G1542" t="s">
        <v>11</v>
      </c>
      <c r="H1542" t="s">
        <v>16</v>
      </c>
      <c r="I1542" t="str">
        <f>IF(Data[[#This Row],[gen_c]]="","o",IF(Data[[#This Row],[gen_e]]=Data[[#This Row],[gen_c]],"+",IF(ISNUMBER(SEARCH(Data[[#This Row],[gen_e]],Data[[#This Row],[gen_c]])),"/","-")))</f>
        <v>+</v>
      </c>
      <c r="J1542" t="str">
        <f>IF(Data[[#This Row],[sp_c]]="","o",IF(Data[[#This Row],[sp_e]]=Data[[#This Row],[sp_c]],"+",IF(ISNUMBER(SEARCH(Data[[#This Row],[sp_e]],Data[[#This Row],[sp_c]])),"/","-")))</f>
        <v>+</v>
      </c>
      <c r="K15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3" spans="1:11" x14ac:dyDescent="0.25">
      <c r="A1543">
        <v>160</v>
      </c>
      <c r="B1543">
        <v>0</v>
      </c>
      <c r="C1543">
        <v>5</v>
      </c>
      <c r="D1543">
        <f>Data[[#This Row],[run]]+100*Data[[#This Row],[k]]</f>
        <v>500</v>
      </c>
      <c r="E1543" t="s">
        <v>11</v>
      </c>
      <c r="F1543" t="s">
        <v>16</v>
      </c>
      <c r="G1543" t="s">
        <v>11</v>
      </c>
      <c r="H1543" t="s">
        <v>16</v>
      </c>
      <c r="I1543" t="str">
        <f>IF(Data[[#This Row],[gen_c]]="","o",IF(Data[[#This Row],[gen_e]]=Data[[#This Row],[gen_c]],"+",IF(ISNUMBER(SEARCH(Data[[#This Row],[gen_e]],Data[[#This Row],[gen_c]])),"/","-")))</f>
        <v>+</v>
      </c>
      <c r="J1543" t="str">
        <f>IF(Data[[#This Row],[sp_c]]="","o",IF(Data[[#This Row],[sp_e]]=Data[[#This Row],[sp_c]],"+",IF(ISNUMBER(SEARCH(Data[[#This Row],[sp_e]],Data[[#This Row],[sp_c]])),"/","-")))</f>
        <v>+</v>
      </c>
      <c r="K15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4" spans="1:11" x14ac:dyDescent="0.25">
      <c r="A1544">
        <v>161</v>
      </c>
      <c r="B1544">
        <v>1</v>
      </c>
      <c r="C1544">
        <v>5</v>
      </c>
      <c r="D1544">
        <f>Data[[#This Row],[run]]+100*Data[[#This Row],[k]]</f>
        <v>501</v>
      </c>
      <c r="E1544" t="s">
        <v>11</v>
      </c>
      <c r="F1544" t="s">
        <v>16</v>
      </c>
      <c r="G1544" t="s">
        <v>11</v>
      </c>
      <c r="H1544" t="s">
        <v>16</v>
      </c>
      <c r="I1544" t="str">
        <f>IF(Data[[#This Row],[gen_c]]="","o",IF(Data[[#This Row],[gen_e]]=Data[[#This Row],[gen_c]],"+",IF(ISNUMBER(SEARCH(Data[[#This Row],[gen_e]],Data[[#This Row],[gen_c]])),"/","-")))</f>
        <v>+</v>
      </c>
      <c r="J1544" t="str">
        <f>IF(Data[[#This Row],[sp_c]]="","o",IF(Data[[#This Row],[sp_e]]=Data[[#This Row],[sp_c]],"+",IF(ISNUMBER(SEARCH(Data[[#This Row],[sp_e]],Data[[#This Row],[sp_c]])),"/","-")))</f>
        <v>+</v>
      </c>
      <c r="K15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5" spans="1:11" x14ac:dyDescent="0.25">
      <c r="A1545">
        <v>162</v>
      </c>
      <c r="B1545">
        <v>1</v>
      </c>
      <c r="C1545">
        <v>5</v>
      </c>
      <c r="D1545">
        <f>Data[[#This Row],[run]]+100*Data[[#This Row],[k]]</f>
        <v>501</v>
      </c>
      <c r="E1545" t="s">
        <v>11</v>
      </c>
      <c r="F1545" t="s">
        <v>16</v>
      </c>
      <c r="G1545" t="s">
        <v>11</v>
      </c>
      <c r="H1545" t="s">
        <v>16</v>
      </c>
      <c r="I1545" t="str">
        <f>IF(Data[[#This Row],[gen_c]]="","o",IF(Data[[#This Row],[gen_e]]=Data[[#This Row],[gen_c]],"+",IF(ISNUMBER(SEARCH(Data[[#This Row],[gen_e]],Data[[#This Row],[gen_c]])),"/","-")))</f>
        <v>+</v>
      </c>
      <c r="J1545" t="str">
        <f>IF(Data[[#This Row],[sp_c]]="","o",IF(Data[[#This Row],[sp_e]]=Data[[#This Row],[sp_c]],"+",IF(ISNUMBER(SEARCH(Data[[#This Row],[sp_e]],Data[[#This Row],[sp_c]])),"/","-")))</f>
        <v>+</v>
      </c>
      <c r="K15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6" spans="1:11" x14ac:dyDescent="0.25">
      <c r="A1546">
        <v>163</v>
      </c>
      <c r="B1546">
        <v>1</v>
      </c>
      <c r="C1546">
        <v>5</v>
      </c>
      <c r="D1546">
        <f>Data[[#This Row],[run]]+100*Data[[#This Row],[k]]</f>
        <v>501</v>
      </c>
      <c r="E1546" t="s">
        <v>11</v>
      </c>
      <c r="F1546" t="s">
        <v>16</v>
      </c>
      <c r="G1546" t="s">
        <v>11</v>
      </c>
      <c r="H1546" t="s">
        <v>16</v>
      </c>
      <c r="I1546" t="str">
        <f>IF(Data[[#This Row],[gen_c]]="","o",IF(Data[[#This Row],[gen_e]]=Data[[#This Row],[gen_c]],"+",IF(ISNUMBER(SEARCH(Data[[#This Row],[gen_e]],Data[[#This Row],[gen_c]])),"/","-")))</f>
        <v>+</v>
      </c>
      <c r="J1546" t="str">
        <f>IF(Data[[#This Row],[sp_c]]="","o",IF(Data[[#This Row],[sp_e]]=Data[[#This Row],[sp_c]],"+",IF(ISNUMBER(SEARCH(Data[[#This Row],[sp_e]],Data[[#This Row],[sp_c]])),"/","-")))</f>
        <v>+</v>
      </c>
      <c r="K15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7" spans="1:11" x14ac:dyDescent="0.25">
      <c r="A1547">
        <v>167</v>
      </c>
      <c r="B1547">
        <v>1</v>
      </c>
      <c r="C1547">
        <v>5</v>
      </c>
      <c r="D1547">
        <f>Data[[#This Row],[run]]+100*Data[[#This Row],[k]]</f>
        <v>501</v>
      </c>
      <c r="E1547" t="s">
        <v>11</v>
      </c>
      <c r="F1547" t="s">
        <v>16</v>
      </c>
      <c r="G1547" t="s">
        <v>11</v>
      </c>
      <c r="H1547" t="s">
        <v>16</v>
      </c>
      <c r="I1547" t="str">
        <f>IF(Data[[#This Row],[gen_c]]="","o",IF(Data[[#This Row],[gen_e]]=Data[[#This Row],[gen_c]],"+",IF(ISNUMBER(SEARCH(Data[[#This Row],[gen_e]],Data[[#This Row],[gen_c]])),"/","-")))</f>
        <v>+</v>
      </c>
      <c r="J1547" t="str">
        <f>IF(Data[[#This Row],[sp_c]]="","o",IF(Data[[#This Row],[sp_e]]=Data[[#This Row],[sp_c]],"+",IF(ISNUMBER(SEARCH(Data[[#This Row],[sp_e]],Data[[#This Row],[sp_c]])),"/","-")))</f>
        <v>+</v>
      </c>
      <c r="K15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8" spans="1:11" x14ac:dyDescent="0.25">
      <c r="A1548">
        <v>168</v>
      </c>
      <c r="B1548">
        <v>1</v>
      </c>
      <c r="C1548">
        <v>5</v>
      </c>
      <c r="D1548">
        <f>Data[[#This Row],[run]]+100*Data[[#This Row],[k]]</f>
        <v>501</v>
      </c>
      <c r="E1548" t="s">
        <v>11</v>
      </c>
      <c r="F1548" t="s">
        <v>16</v>
      </c>
      <c r="G1548" t="s">
        <v>11</v>
      </c>
      <c r="H1548" t="s">
        <v>16</v>
      </c>
      <c r="I1548" t="str">
        <f>IF(Data[[#This Row],[gen_c]]="","o",IF(Data[[#This Row],[gen_e]]=Data[[#This Row],[gen_c]],"+",IF(ISNUMBER(SEARCH(Data[[#This Row],[gen_e]],Data[[#This Row],[gen_c]])),"/","-")))</f>
        <v>+</v>
      </c>
      <c r="J1548" t="str">
        <f>IF(Data[[#This Row],[sp_c]]="","o",IF(Data[[#This Row],[sp_e]]=Data[[#This Row],[sp_c]],"+",IF(ISNUMBER(SEARCH(Data[[#This Row],[sp_e]],Data[[#This Row],[sp_c]])),"/","-")))</f>
        <v>+</v>
      </c>
      <c r="K15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49" spans="1:11" x14ac:dyDescent="0.25">
      <c r="A1549">
        <v>169</v>
      </c>
      <c r="B1549">
        <v>1</v>
      </c>
      <c r="C1549">
        <v>5</v>
      </c>
      <c r="D1549">
        <f>Data[[#This Row],[run]]+100*Data[[#This Row],[k]]</f>
        <v>501</v>
      </c>
      <c r="E1549" t="s">
        <v>11</v>
      </c>
      <c r="F1549" t="s">
        <v>16</v>
      </c>
      <c r="G1549" t="s">
        <v>11</v>
      </c>
      <c r="H1549" t="s">
        <v>16</v>
      </c>
      <c r="I1549" t="str">
        <f>IF(Data[[#This Row],[gen_c]]="","o",IF(Data[[#This Row],[gen_e]]=Data[[#This Row],[gen_c]],"+",IF(ISNUMBER(SEARCH(Data[[#This Row],[gen_e]],Data[[#This Row],[gen_c]])),"/","-")))</f>
        <v>+</v>
      </c>
      <c r="J1549" t="str">
        <f>IF(Data[[#This Row],[sp_c]]="","o",IF(Data[[#This Row],[sp_e]]=Data[[#This Row],[sp_c]],"+",IF(ISNUMBER(SEARCH(Data[[#This Row],[sp_e]],Data[[#This Row],[sp_c]])),"/","-")))</f>
        <v>+</v>
      </c>
      <c r="K15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0" spans="1:11" x14ac:dyDescent="0.25">
      <c r="A1550">
        <v>171</v>
      </c>
      <c r="B1550">
        <v>2</v>
      </c>
      <c r="C1550">
        <v>5</v>
      </c>
      <c r="D1550">
        <f>Data[[#This Row],[run]]+100*Data[[#This Row],[k]]</f>
        <v>502</v>
      </c>
      <c r="E1550" t="s">
        <v>11</v>
      </c>
      <c r="F1550" t="s">
        <v>16</v>
      </c>
      <c r="G1550" t="s">
        <v>11</v>
      </c>
      <c r="H1550" t="s">
        <v>16</v>
      </c>
      <c r="I1550" t="str">
        <f>IF(Data[[#This Row],[gen_c]]="","o",IF(Data[[#This Row],[gen_e]]=Data[[#This Row],[gen_c]],"+",IF(ISNUMBER(SEARCH(Data[[#This Row],[gen_e]],Data[[#This Row],[gen_c]])),"/","-")))</f>
        <v>+</v>
      </c>
      <c r="J1550" t="str">
        <f>IF(Data[[#This Row],[sp_c]]="","o",IF(Data[[#This Row],[sp_e]]=Data[[#This Row],[sp_c]],"+",IF(ISNUMBER(SEARCH(Data[[#This Row],[sp_e]],Data[[#This Row],[sp_c]])),"/","-")))</f>
        <v>+</v>
      </c>
      <c r="K15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1" spans="1:11" x14ac:dyDescent="0.25">
      <c r="A1551">
        <v>173</v>
      </c>
      <c r="B1551">
        <v>2</v>
      </c>
      <c r="C1551">
        <v>5</v>
      </c>
      <c r="D1551">
        <f>Data[[#This Row],[run]]+100*Data[[#This Row],[k]]</f>
        <v>502</v>
      </c>
      <c r="E1551" t="s">
        <v>11</v>
      </c>
      <c r="F1551" t="s">
        <v>16</v>
      </c>
      <c r="G1551" t="s">
        <v>11</v>
      </c>
      <c r="H1551" t="s">
        <v>16</v>
      </c>
      <c r="I1551" t="str">
        <f>IF(Data[[#This Row],[gen_c]]="","o",IF(Data[[#This Row],[gen_e]]=Data[[#This Row],[gen_c]],"+",IF(ISNUMBER(SEARCH(Data[[#This Row],[gen_e]],Data[[#This Row],[gen_c]])),"/","-")))</f>
        <v>+</v>
      </c>
      <c r="J1551" t="str">
        <f>IF(Data[[#This Row],[sp_c]]="","o",IF(Data[[#This Row],[sp_e]]=Data[[#This Row],[sp_c]],"+",IF(ISNUMBER(SEARCH(Data[[#This Row],[sp_e]],Data[[#This Row],[sp_c]])),"/","-")))</f>
        <v>+</v>
      </c>
      <c r="K15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2" spans="1:11" x14ac:dyDescent="0.25">
      <c r="A1552">
        <v>174</v>
      </c>
      <c r="B1552">
        <v>2</v>
      </c>
      <c r="C1552">
        <v>5</v>
      </c>
      <c r="D1552">
        <f>Data[[#This Row],[run]]+100*Data[[#This Row],[k]]</f>
        <v>502</v>
      </c>
      <c r="E1552" t="s">
        <v>11</v>
      </c>
      <c r="F1552" t="s">
        <v>16</v>
      </c>
      <c r="G1552" t="s">
        <v>11</v>
      </c>
      <c r="H1552" t="s">
        <v>16</v>
      </c>
      <c r="I1552" t="str">
        <f>IF(Data[[#This Row],[gen_c]]="","o",IF(Data[[#This Row],[gen_e]]=Data[[#This Row],[gen_c]],"+",IF(ISNUMBER(SEARCH(Data[[#This Row],[gen_e]],Data[[#This Row],[gen_c]])),"/","-")))</f>
        <v>+</v>
      </c>
      <c r="J1552" t="str">
        <f>IF(Data[[#This Row],[sp_c]]="","o",IF(Data[[#This Row],[sp_e]]=Data[[#This Row],[sp_c]],"+",IF(ISNUMBER(SEARCH(Data[[#This Row],[sp_e]],Data[[#This Row],[sp_c]])),"/","-")))</f>
        <v>+</v>
      </c>
      <c r="K15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3" spans="1:11" x14ac:dyDescent="0.25">
      <c r="A1553">
        <v>175</v>
      </c>
      <c r="B1553">
        <v>2</v>
      </c>
      <c r="C1553">
        <v>5</v>
      </c>
      <c r="D1553">
        <f>Data[[#This Row],[run]]+100*Data[[#This Row],[k]]</f>
        <v>502</v>
      </c>
      <c r="E1553" t="s">
        <v>11</v>
      </c>
      <c r="F1553" t="s">
        <v>16</v>
      </c>
      <c r="G1553" t="s">
        <v>11</v>
      </c>
      <c r="H1553" t="s">
        <v>16</v>
      </c>
      <c r="I1553" t="str">
        <f>IF(Data[[#This Row],[gen_c]]="","o",IF(Data[[#This Row],[gen_e]]=Data[[#This Row],[gen_c]],"+",IF(ISNUMBER(SEARCH(Data[[#This Row],[gen_e]],Data[[#This Row],[gen_c]])),"/","-")))</f>
        <v>+</v>
      </c>
      <c r="J1553" t="str">
        <f>IF(Data[[#This Row],[sp_c]]="","o",IF(Data[[#This Row],[sp_e]]=Data[[#This Row],[sp_c]],"+",IF(ISNUMBER(SEARCH(Data[[#This Row],[sp_e]],Data[[#This Row],[sp_c]])),"/","-")))</f>
        <v>+</v>
      </c>
      <c r="K15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4" spans="1:11" x14ac:dyDescent="0.25">
      <c r="A1554">
        <v>176</v>
      </c>
      <c r="B1554">
        <v>2</v>
      </c>
      <c r="C1554">
        <v>5</v>
      </c>
      <c r="D1554">
        <f>Data[[#This Row],[run]]+100*Data[[#This Row],[k]]</f>
        <v>502</v>
      </c>
      <c r="E1554" t="s">
        <v>11</v>
      </c>
      <c r="F1554" t="s">
        <v>16</v>
      </c>
      <c r="G1554" t="s">
        <v>11</v>
      </c>
      <c r="H1554" t="s">
        <v>16</v>
      </c>
      <c r="I1554" t="str">
        <f>IF(Data[[#This Row],[gen_c]]="","o",IF(Data[[#This Row],[gen_e]]=Data[[#This Row],[gen_c]],"+",IF(ISNUMBER(SEARCH(Data[[#This Row],[gen_e]],Data[[#This Row],[gen_c]])),"/","-")))</f>
        <v>+</v>
      </c>
      <c r="J1554" t="str">
        <f>IF(Data[[#This Row],[sp_c]]="","o",IF(Data[[#This Row],[sp_e]]=Data[[#This Row],[sp_c]],"+",IF(ISNUMBER(SEARCH(Data[[#This Row],[sp_e]],Data[[#This Row],[sp_c]])),"/","-")))</f>
        <v>+</v>
      </c>
      <c r="K15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5" spans="1:11" x14ac:dyDescent="0.25">
      <c r="A1555">
        <v>177</v>
      </c>
      <c r="B1555">
        <v>2</v>
      </c>
      <c r="C1555">
        <v>5</v>
      </c>
      <c r="D1555">
        <f>Data[[#This Row],[run]]+100*Data[[#This Row],[k]]</f>
        <v>502</v>
      </c>
      <c r="E1555" t="s">
        <v>11</v>
      </c>
      <c r="F1555" t="s">
        <v>16</v>
      </c>
      <c r="G1555" t="s">
        <v>11</v>
      </c>
      <c r="H1555" t="s">
        <v>16</v>
      </c>
      <c r="I1555" t="str">
        <f>IF(Data[[#This Row],[gen_c]]="","o",IF(Data[[#This Row],[gen_e]]=Data[[#This Row],[gen_c]],"+",IF(ISNUMBER(SEARCH(Data[[#This Row],[gen_e]],Data[[#This Row],[gen_c]])),"/","-")))</f>
        <v>+</v>
      </c>
      <c r="J1555" t="str">
        <f>IF(Data[[#This Row],[sp_c]]="","o",IF(Data[[#This Row],[sp_e]]=Data[[#This Row],[sp_c]],"+",IF(ISNUMBER(SEARCH(Data[[#This Row],[sp_e]],Data[[#This Row],[sp_c]])),"/","-")))</f>
        <v>+</v>
      </c>
      <c r="K15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6" spans="1:11" x14ac:dyDescent="0.25">
      <c r="A1556">
        <v>178</v>
      </c>
      <c r="B1556">
        <v>2</v>
      </c>
      <c r="C1556">
        <v>5</v>
      </c>
      <c r="D1556">
        <f>Data[[#This Row],[run]]+100*Data[[#This Row],[k]]</f>
        <v>502</v>
      </c>
      <c r="E1556" t="s">
        <v>11</v>
      </c>
      <c r="F1556" t="s">
        <v>16</v>
      </c>
      <c r="G1556" t="s">
        <v>11</v>
      </c>
      <c r="H1556" t="s">
        <v>16</v>
      </c>
      <c r="I1556" t="str">
        <f>IF(Data[[#This Row],[gen_c]]="","o",IF(Data[[#This Row],[gen_e]]=Data[[#This Row],[gen_c]],"+",IF(ISNUMBER(SEARCH(Data[[#This Row],[gen_e]],Data[[#This Row],[gen_c]])),"/","-")))</f>
        <v>+</v>
      </c>
      <c r="J1556" t="str">
        <f>IF(Data[[#This Row],[sp_c]]="","o",IF(Data[[#This Row],[sp_e]]=Data[[#This Row],[sp_c]],"+",IF(ISNUMBER(SEARCH(Data[[#This Row],[sp_e]],Data[[#This Row],[sp_c]])),"/","-")))</f>
        <v>+</v>
      </c>
      <c r="K15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7" spans="1:11" x14ac:dyDescent="0.25">
      <c r="A1557">
        <v>180</v>
      </c>
      <c r="B1557">
        <v>3</v>
      </c>
      <c r="C1557">
        <v>5</v>
      </c>
      <c r="D1557">
        <f>Data[[#This Row],[run]]+100*Data[[#This Row],[k]]</f>
        <v>503</v>
      </c>
      <c r="E1557" t="s">
        <v>11</v>
      </c>
      <c r="F1557" t="s">
        <v>16</v>
      </c>
      <c r="G1557" t="s">
        <v>11</v>
      </c>
      <c r="H1557" t="s">
        <v>16</v>
      </c>
      <c r="I1557" t="str">
        <f>IF(Data[[#This Row],[gen_c]]="","o",IF(Data[[#This Row],[gen_e]]=Data[[#This Row],[gen_c]],"+",IF(ISNUMBER(SEARCH(Data[[#This Row],[gen_e]],Data[[#This Row],[gen_c]])),"/","-")))</f>
        <v>+</v>
      </c>
      <c r="J1557" t="str">
        <f>IF(Data[[#This Row],[sp_c]]="","o",IF(Data[[#This Row],[sp_e]]=Data[[#This Row],[sp_c]],"+",IF(ISNUMBER(SEARCH(Data[[#This Row],[sp_e]],Data[[#This Row],[sp_c]])),"/","-")))</f>
        <v>+</v>
      </c>
      <c r="K15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8" spans="1:11" x14ac:dyDescent="0.25">
      <c r="A1558">
        <v>182</v>
      </c>
      <c r="B1558">
        <v>3</v>
      </c>
      <c r="C1558">
        <v>5</v>
      </c>
      <c r="D1558">
        <f>Data[[#This Row],[run]]+100*Data[[#This Row],[k]]</f>
        <v>503</v>
      </c>
      <c r="E1558" t="s">
        <v>11</v>
      </c>
      <c r="F1558" t="s">
        <v>16</v>
      </c>
      <c r="G1558" t="s">
        <v>11</v>
      </c>
      <c r="H1558" t="s">
        <v>16</v>
      </c>
      <c r="I1558" t="str">
        <f>IF(Data[[#This Row],[gen_c]]="","o",IF(Data[[#This Row],[gen_e]]=Data[[#This Row],[gen_c]],"+",IF(ISNUMBER(SEARCH(Data[[#This Row],[gen_e]],Data[[#This Row],[gen_c]])),"/","-")))</f>
        <v>+</v>
      </c>
      <c r="J1558" t="str">
        <f>IF(Data[[#This Row],[sp_c]]="","o",IF(Data[[#This Row],[sp_e]]=Data[[#This Row],[sp_c]],"+",IF(ISNUMBER(SEARCH(Data[[#This Row],[sp_e]],Data[[#This Row],[sp_c]])),"/","-")))</f>
        <v>+</v>
      </c>
      <c r="K15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59" spans="1:11" x14ac:dyDescent="0.25">
      <c r="A1559">
        <v>183</v>
      </c>
      <c r="B1559">
        <v>3</v>
      </c>
      <c r="C1559">
        <v>5</v>
      </c>
      <c r="D1559">
        <f>Data[[#This Row],[run]]+100*Data[[#This Row],[k]]</f>
        <v>503</v>
      </c>
      <c r="E1559" t="s">
        <v>11</v>
      </c>
      <c r="F1559" t="s">
        <v>16</v>
      </c>
      <c r="G1559" t="s">
        <v>11</v>
      </c>
      <c r="H1559" t="s">
        <v>16</v>
      </c>
      <c r="I1559" t="str">
        <f>IF(Data[[#This Row],[gen_c]]="","o",IF(Data[[#This Row],[gen_e]]=Data[[#This Row],[gen_c]],"+",IF(ISNUMBER(SEARCH(Data[[#This Row],[gen_e]],Data[[#This Row],[gen_c]])),"/","-")))</f>
        <v>+</v>
      </c>
      <c r="J1559" t="str">
        <f>IF(Data[[#This Row],[sp_c]]="","o",IF(Data[[#This Row],[sp_e]]=Data[[#This Row],[sp_c]],"+",IF(ISNUMBER(SEARCH(Data[[#This Row],[sp_e]],Data[[#This Row],[sp_c]])),"/","-")))</f>
        <v>+</v>
      </c>
      <c r="K15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60" spans="1:11" x14ac:dyDescent="0.25">
      <c r="A1560">
        <v>184</v>
      </c>
      <c r="B1560">
        <v>3</v>
      </c>
      <c r="C1560">
        <v>5</v>
      </c>
      <c r="D1560">
        <f>Data[[#This Row],[run]]+100*Data[[#This Row],[k]]</f>
        <v>503</v>
      </c>
      <c r="E1560" t="s">
        <v>11</v>
      </c>
      <c r="F1560" t="s">
        <v>16</v>
      </c>
      <c r="G1560" t="s">
        <v>11</v>
      </c>
      <c r="H1560" t="s">
        <v>16</v>
      </c>
      <c r="I1560" t="str">
        <f>IF(Data[[#This Row],[gen_c]]="","o",IF(Data[[#This Row],[gen_e]]=Data[[#This Row],[gen_c]],"+",IF(ISNUMBER(SEARCH(Data[[#This Row],[gen_e]],Data[[#This Row],[gen_c]])),"/","-")))</f>
        <v>+</v>
      </c>
      <c r="J1560" t="str">
        <f>IF(Data[[#This Row],[sp_c]]="","o",IF(Data[[#This Row],[sp_e]]=Data[[#This Row],[sp_c]],"+",IF(ISNUMBER(SEARCH(Data[[#This Row],[sp_e]],Data[[#This Row],[sp_c]])),"/","-")))</f>
        <v>+</v>
      </c>
      <c r="K15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61" spans="1:11" x14ac:dyDescent="0.25">
      <c r="A1561">
        <v>185</v>
      </c>
      <c r="B1561">
        <v>3</v>
      </c>
      <c r="C1561">
        <v>5</v>
      </c>
      <c r="D1561">
        <f>Data[[#This Row],[run]]+100*Data[[#This Row],[k]]</f>
        <v>503</v>
      </c>
      <c r="E1561" t="s">
        <v>11</v>
      </c>
      <c r="F1561" t="s">
        <v>16</v>
      </c>
      <c r="G1561" t="s">
        <v>11</v>
      </c>
      <c r="H1561" t="s">
        <v>16</v>
      </c>
      <c r="I1561" t="str">
        <f>IF(Data[[#This Row],[gen_c]]="","o",IF(Data[[#This Row],[gen_e]]=Data[[#This Row],[gen_c]],"+",IF(ISNUMBER(SEARCH(Data[[#This Row],[gen_e]],Data[[#This Row],[gen_c]])),"/","-")))</f>
        <v>+</v>
      </c>
      <c r="J1561" t="str">
        <f>IF(Data[[#This Row],[sp_c]]="","o",IF(Data[[#This Row],[sp_e]]=Data[[#This Row],[sp_c]],"+",IF(ISNUMBER(SEARCH(Data[[#This Row],[sp_e]],Data[[#This Row],[sp_c]])),"/","-")))</f>
        <v>+</v>
      </c>
      <c r="K15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62" spans="1:11" x14ac:dyDescent="0.25">
      <c r="A1562">
        <v>188</v>
      </c>
      <c r="B1562">
        <v>4</v>
      </c>
      <c r="C1562">
        <v>5</v>
      </c>
      <c r="D1562">
        <f>Data[[#This Row],[run]]+100*Data[[#This Row],[k]]</f>
        <v>504</v>
      </c>
      <c r="E1562" t="s">
        <v>11</v>
      </c>
      <c r="F1562" t="s">
        <v>16</v>
      </c>
      <c r="G1562" t="s">
        <v>11</v>
      </c>
      <c r="H1562" t="s">
        <v>16</v>
      </c>
      <c r="I1562" t="str">
        <f>IF(Data[[#This Row],[gen_c]]="","o",IF(Data[[#This Row],[gen_e]]=Data[[#This Row],[gen_c]],"+",IF(ISNUMBER(SEARCH(Data[[#This Row],[gen_e]],Data[[#This Row],[gen_c]])),"/","-")))</f>
        <v>+</v>
      </c>
      <c r="J1562" t="str">
        <f>IF(Data[[#This Row],[sp_c]]="","o",IF(Data[[#This Row],[sp_e]]=Data[[#This Row],[sp_c]],"+",IF(ISNUMBER(SEARCH(Data[[#This Row],[sp_e]],Data[[#This Row],[sp_c]])),"/","-")))</f>
        <v>+</v>
      </c>
      <c r="K15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63" spans="1:11" x14ac:dyDescent="0.25">
      <c r="A1563">
        <v>189</v>
      </c>
      <c r="B1563">
        <v>4</v>
      </c>
      <c r="C1563">
        <v>5</v>
      </c>
      <c r="D1563">
        <f>Data[[#This Row],[run]]+100*Data[[#This Row],[k]]</f>
        <v>504</v>
      </c>
      <c r="E1563" t="s">
        <v>11</v>
      </c>
      <c r="F1563" t="s">
        <v>16</v>
      </c>
      <c r="G1563" t="s">
        <v>11</v>
      </c>
      <c r="H1563" t="s">
        <v>16</v>
      </c>
      <c r="I1563" t="str">
        <f>IF(Data[[#This Row],[gen_c]]="","o",IF(Data[[#This Row],[gen_e]]=Data[[#This Row],[gen_c]],"+",IF(ISNUMBER(SEARCH(Data[[#This Row],[gen_e]],Data[[#This Row],[gen_c]])),"/","-")))</f>
        <v>+</v>
      </c>
      <c r="J1563" t="str">
        <f>IF(Data[[#This Row],[sp_c]]="","o",IF(Data[[#This Row],[sp_e]]=Data[[#This Row],[sp_c]],"+",IF(ISNUMBER(SEARCH(Data[[#This Row],[sp_e]],Data[[#This Row],[sp_c]])),"/","-")))</f>
        <v>+</v>
      </c>
      <c r="K15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64" spans="1:11" x14ac:dyDescent="0.25">
      <c r="A1564">
        <v>192</v>
      </c>
      <c r="B1564">
        <v>4</v>
      </c>
      <c r="C1564">
        <v>5</v>
      </c>
      <c r="D1564">
        <f>Data[[#This Row],[run]]+100*Data[[#This Row],[k]]</f>
        <v>504</v>
      </c>
      <c r="E1564" t="s">
        <v>11</v>
      </c>
      <c r="F1564" t="s">
        <v>16</v>
      </c>
      <c r="G1564" t="s">
        <v>11</v>
      </c>
      <c r="H1564" t="s">
        <v>16</v>
      </c>
      <c r="I1564" t="str">
        <f>IF(Data[[#This Row],[gen_c]]="","o",IF(Data[[#This Row],[gen_e]]=Data[[#This Row],[gen_c]],"+",IF(ISNUMBER(SEARCH(Data[[#This Row],[gen_e]],Data[[#This Row],[gen_c]])),"/","-")))</f>
        <v>+</v>
      </c>
      <c r="J1564" t="str">
        <f>IF(Data[[#This Row],[sp_c]]="","o",IF(Data[[#This Row],[sp_e]]=Data[[#This Row],[sp_c]],"+",IF(ISNUMBER(SEARCH(Data[[#This Row],[sp_e]],Data[[#This Row],[sp_c]])),"/","-")))</f>
        <v>+</v>
      </c>
      <c r="K15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65" spans="1:11" x14ac:dyDescent="0.25">
      <c r="A1565">
        <v>193</v>
      </c>
      <c r="B1565">
        <v>4</v>
      </c>
      <c r="C1565">
        <v>5</v>
      </c>
      <c r="D1565">
        <f>Data[[#This Row],[run]]+100*Data[[#This Row],[k]]</f>
        <v>504</v>
      </c>
      <c r="E1565" t="s">
        <v>11</v>
      </c>
      <c r="F1565" t="s">
        <v>16</v>
      </c>
      <c r="G1565" t="s">
        <v>11</v>
      </c>
      <c r="H1565" t="s">
        <v>16</v>
      </c>
      <c r="I1565" t="str">
        <f>IF(Data[[#This Row],[gen_c]]="","o",IF(Data[[#This Row],[gen_e]]=Data[[#This Row],[gen_c]],"+",IF(ISNUMBER(SEARCH(Data[[#This Row],[gen_e]],Data[[#This Row],[gen_c]])),"/","-")))</f>
        <v>+</v>
      </c>
      <c r="J1565" t="str">
        <f>IF(Data[[#This Row],[sp_c]]="","o",IF(Data[[#This Row],[sp_e]]=Data[[#This Row],[sp_c]],"+",IF(ISNUMBER(SEARCH(Data[[#This Row],[sp_e]],Data[[#This Row],[sp_c]])),"/","-")))</f>
        <v>+</v>
      </c>
      <c r="K15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66" spans="1:11" x14ac:dyDescent="0.25">
      <c r="A1566">
        <v>154</v>
      </c>
      <c r="B1566">
        <v>0</v>
      </c>
      <c r="C1566">
        <v>5</v>
      </c>
      <c r="D1566">
        <f>Data[[#This Row],[run]]+100*Data[[#This Row],[k]]</f>
        <v>500</v>
      </c>
      <c r="E1566" t="s">
        <v>11</v>
      </c>
      <c r="F1566" t="s">
        <v>16</v>
      </c>
      <c r="G1566" t="s">
        <v>11</v>
      </c>
      <c r="I1566" t="str">
        <f>IF(Data[[#This Row],[gen_c]]="","o",IF(Data[[#This Row],[gen_e]]=Data[[#This Row],[gen_c]],"+",IF(ISNUMBER(SEARCH(Data[[#This Row],[gen_e]],Data[[#This Row],[gen_c]])),"/","-")))</f>
        <v>+</v>
      </c>
      <c r="J1566" t="str">
        <f>IF(Data[[#This Row],[sp_c]]="","o",IF(Data[[#This Row],[sp_e]]=Data[[#This Row],[sp_c]],"+",IF(ISNUMBER(SEARCH(Data[[#This Row],[sp_e]],Data[[#This Row],[sp_c]])),"/","-")))</f>
        <v>o</v>
      </c>
      <c r="K15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67" spans="1:11" x14ac:dyDescent="0.25">
      <c r="A1567">
        <v>157</v>
      </c>
      <c r="B1567">
        <v>0</v>
      </c>
      <c r="C1567">
        <v>5</v>
      </c>
      <c r="D1567">
        <f>Data[[#This Row],[run]]+100*Data[[#This Row],[k]]</f>
        <v>500</v>
      </c>
      <c r="E1567" t="s">
        <v>11</v>
      </c>
      <c r="F1567" t="s">
        <v>16</v>
      </c>
      <c r="G1567" t="s">
        <v>11</v>
      </c>
      <c r="I1567" t="str">
        <f>IF(Data[[#This Row],[gen_c]]="","o",IF(Data[[#This Row],[gen_e]]=Data[[#This Row],[gen_c]],"+",IF(ISNUMBER(SEARCH(Data[[#This Row],[gen_e]],Data[[#This Row],[gen_c]])),"/","-")))</f>
        <v>+</v>
      </c>
      <c r="J1567" t="str">
        <f>IF(Data[[#This Row],[sp_c]]="","o",IF(Data[[#This Row],[sp_e]]=Data[[#This Row],[sp_c]],"+",IF(ISNUMBER(SEARCH(Data[[#This Row],[sp_e]],Data[[#This Row],[sp_c]])),"/","-")))</f>
        <v>o</v>
      </c>
      <c r="K15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68" spans="1:11" x14ac:dyDescent="0.25">
      <c r="A1568">
        <v>164</v>
      </c>
      <c r="B1568">
        <v>1</v>
      </c>
      <c r="C1568">
        <v>5</v>
      </c>
      <c r="D1568">
        <f>Data[[#This Row],[run]]+100*Data[[#This Row],[k]]</f>
        <v>501</v>
      </c>
      <c r="E1568" t="s">
        <v>11</v>
      </c>
      <c r="F1568" t="s">
        <v>16</v>
      </c>
      <c r="G1568" t="s">
        <v>11</v>
      </c>
      <c r="I1568" t="str">
        <f>IF(Data[[#This Row],[gen_c]]="","o",IF(Data[[#This Row],[gen_e]]=Data[[#This Row],[gen_c]],"+",IF(ISNUMBER(SEARCH(Data[[#This Row],[gen_e]],Data[[#This Row],[gen_c]])),"/","-")))</f>
        <v>+</v>
      </c>
      <c r="J1568" t="str">
        <f>IF(Data[[#This Row],[sp_c]]="","o",IF(Data[[#This Row],[sp_e]]=Data[[#This Row],[sp_c]],"+",IF(ISNUMBER(SEARCH(Data[[#This Row],[sp_e]],Data[[#This Row],[sp_c]])),"/","-")))</f>
        <v>o</v>
      </c>
      <c r="K15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69" spans="1:11" x14ac:dyDescent="0.25">
      <c r="A1569">
        <v>165</v>
      </c>
      <c r="B1569">
        <v>1</v>
      </c>
      <c r="C1569">
        <v>5</v>
      </c>
      <c r="D1569">
        <f>Data[[#This Row],[run]]+100*Data[[#This Row],[k]]</f>
        <v>501</v>
      </c>
      <c r="E1569" t="s">
        <v>11</v>
      </c>
      <c r="F1569" t="s">
        <v>16</v>
      </c>
      <c r="G1569" t="s">
        <v>11</v>
      </c>
      <c r="I1569" t="str">
        <f>IF(Data[[#This Row],[gen_c]]="","o",IF(Data[[#This Row],[gen_e]]=Data[[#This Row],[gen_c]],"+",IF(ISNUMBER(SEARCH(Data[[#This Row],[gen_e]],Data[[#This Row],[gen_c]])),"/","-")))</f>
        <v>+</v>
      </c>
      <c r="J1569" t="str">
        <f>IF(Data[[#This Row],[sp_c]]="","o",IF(Data[[#This Row],[sp_e]]=Data[[#This Row],[sp_c]],"+",IF(ISNUMBER(SEARCH(Data[[#This Row],[sp_e]],Data[[#This Row],[sp_c]])),"/","-")))</f>
        <v>o</v>
      </c>
      <c r="K15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0" spans="1:11" x14ac:dyDescent="0.25">
      <c r="A1570">
        <v>166</v>
      </c>
      <c r="B1570">
        <v>1</v>
      </c>
      <c r="C1570">
        <v>5</v>
      </c>
      <c r="D1570">
        <f>Data[[#This Row],[run]]+100*Data[[#This Row],[k]]</f>
        <v>501</v>
      </c>
      <c r="E1570" t="s">
        <v>11</v>
      </c>
      <c r="F1570" t="s">
        <v>16</v>
      </c>
      <c r="G1570" t="s">
        <v>11</v>
      </c>
      <c r="I1570" t="str">
        <f>IF(Data[[#This Row],[gen_c]]="","o",IF(Data[[#This Row],[gen_e]]=Data[[#This Row],[gen_c]],"+",IF(ISNUMBER(SEARCH(Data[[#This Row],[gen_e]],Data[[#This Row],[gen_c]])),"/","-")))</f>
        <v>+</v>
      </c>
      <c r="J1570" t="str">
        <f>IF(Data[[#This Row],[sp_c]]="","o",IF(Data[[#This Row],[sp_e]]=Data[[#This Row],[sp_c]],"+",IF(ISNUMBER(SEARCH(Data[[#This Row],[sp_e]],Data[[#This Row],[sp_c]])),"/","-")))</f>
        <v>o</v>
      </c>
      <c r="K15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1" spans="1:11" x14ac:dyDescent="0.25">
      <c r="A1571">
        <v>170</v>
      </c>
      <c r="B1571">
        <v>2</v>
      </c>
      <c r="C1571">
        <v>5</v>
      </c>
      <c r="D1571">
        <f>Data[[#This Row],[run]]+100*Data[[#This Row],[k]]</f>
        <v>502</v>
      </c>
      <c r="E1571" t="s">
        <v>11</v>
      </c>
      <c r="F1571" t="s">
        <v>16</v>
      </c>
      <c r="G1571" t="s">
        <v>11</v>
      </c>
      <c r="I1571" t="str">
        <f>IF(Data[[#This Row],[gen_c]]="","o",IF(Data[[#This Row],[gen_e]]=Data[[#This Row],[gen_c]],"+",IF(ISNUMBER(SEARCH(Data[[#This Row],[gen_e]],Data[[#This Row],[gen_c]])),"/","-")))</f>
        <v>+</v>
      </c>
      <c r="J1571" t="str">
        <f>IF(Data[[#This Row],[sp_c]]="","o",IF(Data[[#This Row],[sp_e]]=Data[[#This Row],[sp_c]],"+",IF(ISNUMBER(SEARCH(Data[[#This Row],[sp_e]],Data[[#This Row],[sp_c]])),"/","-")))</f>
        <v>o</v>
      </c>
      <c r="K15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2" spans="1:11" x14ac:dyDescent="0.25">
      <c r="A1572">
        <v>172</v>
      </c>
      <c r="B1572">
        <v>2</v>
      </c>
      <c r="C1572">
        <v>5</v>
      </c>
      <c r="D1572">
        <f>Data[[#This Row],[run]]+100*Data[[#This Row],[k]]</f>
        <v>502</v>
      </c>
      <c r="E1572" t="s">
        <v>11</v>
      </c>
      <c r="F1572" t="s">
        <v>16</v>
      </c>
      <c r="G1572" t="s">
        <v>11</v>
      </c>
      <c r="I1572" t="str">
        <f>IF(Data[[#This Row],[gen_c]]="","o",IF(Data[[#This Row],[gen_e]]=Data[[#This Row],[gen_c]],"+",IF(ISNUMBER(SEARCH(Data[[#This Row],[gen_e]],Data[[#This Row],[gen_c]])),"/","-")))</f>
        <v>+</v>
      </c>
      <c r="J1572" t="str">
        <f>IF(Data[[#This Row],[sp_c]]="","o",IF(Data[[#This Row],[sp_e]]=Data[[#This Row],[sp_c]],"+",IF(ISNUMBER(SEARCH(Data[[#This Row],[sp_e]],Data[[#This Row],[sp_c]])),"/","-")))</f>
        <v>o</v>
      </c>
      <c r="K15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3" spans="1:11" x14ac:dyDescent="0.25">
      <c r="A1573">
        <v>179</v>
      </c>
      <c r="B1573">
        <v>3</v>
      </c>
      <c r="C1573">
        <v>5</v>
      </c>
      <c r="D1573">
        <f>Data[[#This Row],[run]]+100*Data[[#This Row],[k]]</f>
        <v>503</v>
      </c>
      <c r="E1573" t="s">
        <v>11</v>
      </c>
      <c r="F1573" t="s">
        <v>16</v>
      </c>
      <c r="G1573" t="s">
        <v>11</v>
      </c>
      <c r="I1573" t="str">
        <f>IF(Data[[#This Row],[gen_c]]="","o",IF(Data[[#This Row],[gen_e]]=Data[[#This Row],[gen_c]],"+",IF(ISNUMBER(SEARCH(Data[[#This Row],[gen_e]],Data[[#This Row],[gen_c]])),"/","-")))</f>
        <v>+</v>
      </c>
      <c r="J1573" t="str">
        <f>IF(Data[[#This Row],[sp_c]]="","o",IF(Data[[#This Row],[sp_e]]=Data[[#This Row],[sp_c]],"+",IF(ISNUMBER(SEARCH(Data[[#This Row],[sp_e]],Data[[#This Row],[sp_c]])),"/","-")))</f>
        <v>o</v>
      </c>
      <c r="K15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4" spans="1:11" x14ac:dyDescent="0.25">
      <c r="A1574">
        <v>181</v>
      </c>
      <c r="B1574">
        <v>3</v>
      </c>
      <c r="C1574">
        <v>5</v>
      </c>
      <c r="D1574">
        <f>Data[[#This Row],[run]]+100*Data[[#This Row],[k]]</f>
        <v>503</v>
      </c>
      <c r="E1574" t="s">
        <v>11</v>
      </c>
      <c r="F1574" t="s">
        <v>16</v>
      </c>
      <c r="G1574" t="s">
        <v>11</v>
      </c>
      <c r="I1574" t="str">
        <f>IF(Data[[#This Row],[gen_c]]="","o",IF(Data[[#This Row],[gen_e]]=Data[[#This Row],[gen_c]],"+",IF(ISNUMBER(SEARCH(Data[[#This Row],[gen_e]],Data[[#This Row],[gen_c]])),"/","-")))</f>
        <v>+</v>
      </c>
      <c r="J1574" t="str">
        <f>IF(Data[[#This Row],[sp_c]]="","o",IF(Data[[#This Row],[sp_e]]=Data[[#This Row],[sp_c]],"+",IF(ISNUMBER(SEARCH(Data[[#This Row],[sp_e]],Data[[#This Row],[sp_c]])),"/","-")))</f>
        <v>o</v>
      </c>
      <c r="K15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5" spans="1:11" x14ac:dyDescent="0.25">
      <c r="A1575">
        <v>186</v>
      </c>
      <c r="B1575">
        <v>3</v>
      </c>
      <c r="C1575">
        <v>5</v>
      </c>
      <c r="D1575">
        <f>Data[[#This Row],[run]]+100*Data[[#This Row],[k]]</f>
        <v>503</v>
      </c>
      <c r="E1575" t="s">
        <v>11</v>
      </c>
      <c r="F1575" t="s">
        <v>16</v>
      </c>
      <c r="G1575" t="s">
        <v>11</v>
      </c>
      <c r="I1575" t="str">
        <f>IF(Data[[#This Row],[gen_c]]="","o",IF(Data[[#This Row],[gen_e]]=Data[[#This Row],[gen_c]],"+",IF(ISNUMBER(SEARCH(Data[[#This Row],[gen_e]],Data[[#This Row],[gen_c]])),"/","-")))</f>
        <v>+</v>
      </c>
      <c r="J1575" t="str">
        <f>IF(Data[[#This Row],[sp_c]]="","o",IF(Data[[#This Row],[sp_e]]=Data[[#This Row],[sp_c]],"+",IF(ISNUMBER(SEARCH(Data[[#This Row],[sp_e]],Data[[#This Row],[sp_c]])),"/","-")))</f>
        <v>o</v>
      </c>
      <c r="K15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6" spans="1:11" x14ac:dyDescent="0.25">
      <c r="A1576">
        <v>187</v>
      </c>
      <c r="B1576">
        <v>4</v>
      </c>
      <c r="C1576">
        <v>5</v>
      </c>
      <c r="D1576">
        <f>Data[[#This Row],[run]]+100*Data[[#This Row],[k]]</f>
        <v>504</v>
      </c>
      <c r="E1576" t="s">
        <v>11</v>
      </c>
      <c r="F1576" t="s">
        <v>16</v>
      </c>
      <c r="G1576" t="s">
        <v>11</v>
      </c>
      <c r="I1576" t="str">
        <f>IF(Data[[#This Row],[gen_c]]="","o",IF(Data[[#This Row],[gen_e]]=Data[[#This Row],[gen_c]],"+",IF(ISNUMBER(SEARCH(Data[[#This Row],[gen_e]],Data[[#This Row],[gen_c]])),"/","-")))</f>
        <v>+</v>
      </c>
      <c r="J1576" t="str">
        <f>IF(Data[[#This Row],[sp_c]]="","o",IF(Data[[#This Row],[sp_e]]=Data[[#This Row],[sp_c]],"+",IF(ISNUMBER(SEARCH(Data[[#This Row],[sp_e]],Data[[#This Row],[sp_c]])),"/","-")))</f>
        <v>o</v>
      </c>
      <c r="K15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7" spans="1:11" x14ac:dyDescent="0.25">
      <c r="A1577">
        <v>190</v>
      </c>
      <c r="B1577">
        <v>4</v>
      </c>
      <c r="C1577">
        <v>5</v>
      </c>
      <c r="D1577">
        <f>Data[[#This Row],[run]]+100*Data[[#This Row],[k]]</f>
        <v>504</v>
      </c>
      <c r="E1577" t="s">
        <v>11</v>
      </c>
      <c r="F1577" t="s">
        <v>16</v>
      </c>
      <c r="G1577" t="s">
        <v>11</v>
      </c>
      <c r="I1577" t="str">
        <f>IF(Data[[#This Row],[gen_c]]="","o",IF(Data[[#This Row],[gen_e]]=Data[[#This Row],[gen_c]],"+",IF(ISNUMBER(SEARCH(Data[[#This Row],[gen_e]],Data[[#This Row],[gen_c]])),"/","-")))</f>
        <v>+</v>
      </c>
      <c r="J1577" t="str">
        <f>IF(Data[[#This Row],[sp_c]]="","o",IF(Data[[#This Row],[sp_e]]=Data[[#This Row],[sp_c]],"+",IF(ISNUMBER(SEARCH(Data[[#This Row],[sp_e]],Data[[#This Row],[sp_c]])),"/","-")))</f>
        <v>o</v>
      </c>
      <c r="K15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8" spans="1:11" x14ac:dyDescent="0.25">
      <c r="A1578">
        <v>191</v>
      </c>
      <c r="B1578">
        <v>4</v>
      </c>
      <c r="C1578">
        <v>5</v>
      </c>
      <c r="D1578">
        <f>Data[[#This Row],[run]]+100*Data[[#This Row],[k]]</f>
        <v>504</v>
      </c>
      <c r="E1578" t="s">
        <v>11</v>
      </c>
      <c r="F1578" t="s">
        <v>16</v>
      </c>
      <c r="G1578" t="s">
        <v>11</v>
      </c>
      <c r="I1578" t="str">
        <f>IF(Data[[#This Row],[gen_c]]="","o",IF(Data[[#This Row],[gen_e]]=Data[[#This Row],[gen_c]],"+",IF(ISNUMBER(SEARCH(Data[[#This Row],[gen_e]],Data[[#This Row],[gen_c]])),"/","-")))</f>
        <v>+</v>
      </c>
      <c r="J1578" t="str">
        <f>IF(Data[[#This Row],[sp_c]]="","o",IF(Data[[#This Row],[sp_e]]=Data[[#This Row],[sp_c]],"+",IF(ISNUMBER(SEARCH(Data[[#This Row],[sp_e]],Data[[#This Row],[sp_c]])),"/","-")))</f>
        <v>o</v>
      </c>
      <c r="K15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79" spans="1:11" x14ac:dyDescent="0.25">
      <c r="A1579">
        <v>194</v>
      </c>
      <c r="B1579">
        <v>4</v>
      </c>
      <c r="C1579">
        <v>5</v>
      </c>
      <c r="D1579">
        <f>Data[[#This Row],[run]]+100*Data[[#This Row],[k]]</f>
        <v>504</v>
      </c>
      <c r="E1579" t="s">
        <v>11</v>
      </c>
      <c r="F1579" t="s">
        <v>16</v>
      </c>
      <c r="G1579" t="s">
        <v>11</v>
      </c>
      <c r="I1579" t="str">
        <f>IF(Data[[#This Row],[gen_c]]="","o",IF(Data[[#This Row],[gen_e]]=Data[[#This Row],[gen_c]],"+",IF(ISNUMBER(SEARCH(Data[[#This Row],[gen_e]],Data[[#This Row],[gen_c]])),"/","-")))</f>
        <v>+</v>
      </c>
      <c r="J1579" t="str">
        <f>IF(Data[[#This Row],[sp_c]]="","o",IF(Data[[#This Row],[sp_e]]=Data[[#This Row],[sp_c]],"+",IF(ISNUMBER(SEARCH(Data[[#This Row],[sp_e]],Data[[#This Row],[sp_c]])),"/","-")))</f>
        <v>o</v>
      </c>
      <c r="K15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80" spans="1:11" x14ac:dyDescent="0.25">
      <c r="A1580">
        <v>152</v>
      </c>
      <c r="B1580">
        <v>0</v>
      </c>
      <c r="C1580">
        <v>5</v>
      </c>
      <c r="D1580">
        <f>Data[[#This Row],[run]]+100*Data[[#This Row],[k]]</f>
        <v>500</v>
      </c>
      <c r="E1580" t="s">
        <v>11</v>
      </c>
      <c r="F1580" t="s">
        <v>16</v>
      </c>
      <c r="I1580" t="str">
        <f>IF(Data[[#This Row],[gen_c]]="","o",IF(Data[[#This Row],[gen_e]]=Data[[#This Row],[gen_c]],"+",IF(ISNUMBER(SEARCH(Data[[#This Row],[gen_e]],Data[[#This Row],[gen_c]])),"/","-")))</f>
        <v>o</v>
      </c>
      <c r="J1580" t="str">
        <f>IF(Data[[#This Row],[sp_c]]="","o",IF(Data[[#This Row],[sp_e]]=Data[[#This Row],[sp_c]],"+",IF(ISNUMBER(SEARCH(Data[[#This Row],[sp_e]],Data[[#This Row],[sp_c]])),"/","-")))</f>
        <v>o</v>
      </c>
      <c r="K15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81" spans="1:11" x14ac:dyDescent="0.25">
      <c r="A1581">
        <v>297</v>
      </c>
      <c r="B1581">
        <v>2</v>
      </c>
      <c r="C1581">
        <v>5</v>
      </c>
      <c r="D1581">
        <f>Data[[#This Row],[run]]+100*Data[[#This Row],[k]]</f>
        <v>502</v>
      </c>
      <c r="E1581" t="s">
        <v>22</v>
      </c>
      <c r="F1581" t="s">
        <v>23</v>
      </c>
      <c r="G1581" t="s">
        <v>22</v>
      </c>
      <c r="H1581" t="s">
        <v>23</v>
      </c>
      <c r="I1581" t="str">
        <f>IF(Data[[#This Row],[gen_c]]="","o",IF(Data[[#This Row],[gen_e]]=Data[[#This Row],[gen_c]],"+",IF(ISNUMBER(SEARCH(Data[[#This Row],[gen_e]],Data[[#This Row],[gen_c]])),"/","-")))</f>
        <v>+</v>
      </c>
      <c r="J1581" t="str">
        <f>IF(Data[[#This Row],[sp_c]]="","o",IF(Data[[#This Row],[sp_e]]=Data[[#This Row],[sp_c]],"+",IF(ISNUMBER(SEARCH(Data[[#This Row],[sp_e]],Data[[#This Row],[sp_c]])),"/","-")))</f>
        <v>+</v>
      </c>
      <c r="K15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82" spans="1:11" x14ac:dyDescent="0.25">
      <c r="A1582">
        <v>298</v>
      </c>
      <c r="B1582">
        <v>3</v>
      </c>
      <c r="C1582">
        <v>5</v>
      </c>
      <c r="D1582">
        <f>Data[[#This Row],[run]]+100*Data[[#This Row],[k]]</f>
        <v>503</v>
      </c>
      <c r="E1582" t="s">
        <v>22</v>
      </c>
      <c r="F1582" t="s">
        <v>23</v>
      </c>
      <c r="G1582" t="s">
        <v>22</v>
      </c>
      <c r="H1582" t="s">
        <v>23</v>
      </c>
      <c r="I1582" t="str">
        <f>IF(Data[[#This Row],[gen_c]]="","o",IF(Data[[#This Row],[gen_e]]=Data[[#This Row],[gen_c]],"+",IF(ISNUMBER(SEARCH(Data[[#This Row],[gen_e]],Data[[#This Row],[gen_c]])),"/","-")))</f>
        <v>+</v>
      </c>
      <c r="J1582" t="str">
        <f>IF(Data[[#This Row],[sp_c]]="","o",IF(Data[[#This Row],[sp_e]]=Data[[#This Row],[sp_c]],"+",IF(ISNUMBER(SEARCH(Data[[#This Row],[sp_e]],Data[[#This Row],[sp_c]])),"/","-")))</f>
        <v>+</v>
      </c>
      <c r="K15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83" spans="1:11" x14ac:dyDescent="0.25">
      <c r="A1583">
        <v>299</v>
      </c>
      <c r="B1583">
        <v>4</v>
      </c>
      <c r="C1583">
        <v>5</v>
      </c>
      <c r="D1583">
        <f>Data[[#This Row],[run]]+100*Data[[#This Row],[k]]</f>
        <v>504</v>
      </c>
      <c r="E1583" t="s">
        <v>22</v>
      </c>
      <c r="F1583" t="s">
        <v>23</v>
      </c>
      <c r="G1583" t="s">
        <v>22</v>
      </c>
      <c r="H1583" t="s">
        <v>23</v>
      </c>
      <c r="I1583" t="str">
        <f>IF(Data[[#This Row],[gen_c]]="","o",IF(Data[[#This Row],[gen_e]]=Data[[#This Row],[gen_c]],"+",IF(ISNUMBER(SEARCH(Data[[#This Row],[gen_e]],Data[[#This Row],[gen_c]])),"/","-")))</f>
        <v>+</v>
      </c>
      <c r="J1583" t="str">
        <f>IF(Data[[#This Row],[sp_c]]="","o",IF(Data[[#This Row],[sp_e]]=Data[[#This Row],[sp_c]],"+",IF(ISNUMBER(SEARCH(Data[[#This Row],[sp_e]],Data[[#This Row],[sp_c]])),"/","-")))</f>
        <v>+</v>
      </c>
      <c r="K15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84" spans="1:11" x14ac:dyDescent="0.25">
      <c r="A1584">
        <v>295</v>
      </c>
      <c r="B1584">
        <v>1</v>
      </c>
      <c r="C1584">
        <v>5</v>
      </c>
      <c r="D1584">
        <f>Data[[#This Row],[run]]+100*Data[[#This Row],[k]]</f>
        <v>501</v>
      </c>
      <c r="E1584" t="s">
        <v>22</v>
      </c>
      <c r="F1584" t="s">
        <v>23</v>
      </c>
      <c r="G1584" t="s">
        <v>22</v>
      </c>
      <c r="I1584" t="str">
        <f>IF(Data[[#This Row],[gen_c]]="","o",IF(Data[[#This Row],[gen_e]]=Data[[#This Row],[gen_c]],"+",IF(ISNUMBER(SEARCH(Data[[#This Row],[gen_e]],Data[[#This Row],[gen_c]])),"/","-")))</f>
        <v>+</v>
      </c>
      <c r="J1584" t="str">
        <f>IF(Data[[#This Row],[sp_c]]="","o",IF(Data[[#This Row],[sp_e]]=Data[[#This Row],[sp_c]],"+",IF(ISNUMBER(SEARCH(Data[[#This Row],[sp_e]],Data[[#This Row],[sp_c]])),"/","-")))</f>
        <v>o</v>
      </c>
      <c r="K15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85" spans="1:11" x14ac:dyDescent="0.25">
      <c r="A1585">
        <v>296</v>
      </c>
      <c r="B1585">
        <v>1</v>
      </c>
      <c r="C1585">
        <v>5</v>
      </c>
      <c r="D1585">
        <f>Data[[#This Row],[run]]+100*Data[[#This Row],[k]]</f>
        <v>501</v>
      </c>
      <c r="E1585" t="s">
        <v>22</v>
      </c>
      <c r="F1585" t="s">
        <v>23</v>
      </c>
      <c r="G1585" t="s">
        <v>22</v>
      </c>
      <c r="I1585" t="str">
        <f>IF(Data[[#This Row],[gen_c]]="","o",IF(Data[[#This Row],[gen_e]]=Data[[#This Row],[gen_c]],"+",IF(ISNUMBER(SEARCH(Data[[#This Row],[gen_e]],Data[[#This Row],[gen_c]])),"/","-")))</f>
        <v>+</v>
      </c>
      <c r="J1585" t="str">
        <f>IF(Data[[#This Row],[sp_c]]="","o",IF(Data[[#This Row],[sp_e]]=Data[[#This Row],[sp_c]],"+",IF(ISNUMBER(SEARCH(Data[[#This Row],[sp_e]],Data[[#This Row],[sp_c]])),"/","-")))</f>
        <v>o</v>
      </c>
      <c r="K15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586" spans="1:11" x14ac:dyDescent="0.25">
      <c r="A1586">
        <v>293</v>
      </c>
      <c r="B1586">
        <v>0</v>
      </c>
      <c r="C1586">
        <v>5</v>
      </c>
      <c r="D1586">
        <f>Data[[#This Row],[run]]+100*Data[[#This Row],[k]]</f>
        <v>500</v>
      </c>
      <c r="E1586" t="s">
        <v>22</v>
      </c>
      <c r="F1586" t="s">
        <v>23</v>
      </c>
      <c r="G1586" t="s">
        <v>70</v>
      </c>
      <c r="H1586" t="s">
        <v>23</v>
      </c>
      <c r="I1586" t="str">
        <f>IF(Data[[#This Row],[gen_c]]="","o",IF(Data[[#This Row],[gen_e]]=Data[[#This Row],[gen_c]],"+",IF(ISNUMBER(SEARCH(Data[[#This Row],[gen_e]],Data[[#This Row],[gen_c]])),"/","-")))</f>
        <v>/</v>
      </c>
      <c r="J1586" t="str">
        <f>IF(Data[[#This Row],[sp_c]]="","o",IF(Data[[#This Row],[sp_e]]=Data[[#This Row],[sp_c]],"+",IF(ISNUMBER(SEARCH(Data[[#This Row],[sp_e]],Data[[#This Row],[sp_c]])),"/","-")))</f>
        <v>+</v>
      </c>
      <c r="K15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87" spans="1:11" x14ac:dyDescent="0.25">
      <c r="A1587">
        <v>294</v>
      </c>
      <c r="B1587">
        <v>0</v>
      </c>
      <c r="C1587">
        <v>5</v>
      </c>
      <c r="D1587">
        <f>Data[[#This Row],[run]]+100*Data[[#This Row],[k]]</f>
        <v>500</v>
      </c>
      <c r="E1587" t="s">
        <v>22</v>
      </c>
      <c r="F1587" t="s">
        <v>23</v>
      </c>
      <c r="I1587" t="str">
        <f>IF(Data[[#This Row],[gen_c]]="","o",IF(Data[[#This Row],[gen_e]]=Data[[#This Row],[gen_c]],"+",IF(ISNUMBER(SEARCH(Data[[#This Row],[gen_e]],Data[[#This Row],[gen_c]])),"/","-")))</f>
        <v>o</v>
      </c>
      <c r="J1587" t="str">
        <f>IF(Data[[#This Row],[sp_c]]="","o",IF(Data[[#This Row],[sp_e]]=Data[[#This Row],[sp_c]],"+",IF(ISNUMBER(SEARCH(Data[[#This Row],[sp_e]],Data[[#This Row],[sp_c]])),"/","-")))</f>
        <v>o</v>
      </c>
      <c r="K15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588" spans="1:11" x14ac:dyDescent="0.25">
      <c r="A1588">
        <v>6</v>
      </c>
      <c r="B1588">
        <v>0</v>
      </c>
      <c r="C1588">
        <v>5</v>
      </c>
      <c r="D1588">
        <f>Data[[#This Row],[run]]+100*Data[[#This Row],[k]]</f>
        <v>500</v>
      </c>
      <c r="E1588" t="s">
        <v>0</v>
      </c>
      <c r="F1588" t="s">
        <v>2</v>
      </c>
      <c r="G1588" t="s">
        <v>0</v>
      </c>
      <c r="H1588" t="s">
        <v>2</v>
      </c>
      <c r="I1588" t="str">
        <f>IF(Data[[#This Row],[gen_c]]="","o",IF(Data[[#This Row],[gen_e]]=Data[[#This Row],[gen_c]],"+",IF(ISNUMBER(SEARCH(Data[[#This Row],[gen_e]],Data[[#This Row],[gen_c]])),"/","-")))</f>
        <v>+</v>
      </c>
      <c r="J1588" t="str">
        <f>IF(Data[[#This Row],[sp_c]]="","o",IF(Data[[#This Row],[sp_e]]=Data[[#This Row],[sp_c]],"+",IF(ISNUMBER(SEARCH(Data[[#This Row],[sp_e]],Data[[#This Row],[sp_c]])),"/","-")))</f>
        <v>+</v>
      </c>
      <c r="K15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89" spans="1:11" x14ac:dyDescent="0.25">
      <c r="A1589">
        <v>7</v>
      </c>
      <c r="B1589">
        <v>0</v>
      </c>
      <c r="C1589">
        <v>5</v>
      </c>
      <c r="D1589">
        <f>Data[[#This Row],[run]]+100*Data[[#This Row],[k]]</f>
        <v>500</v>
      </c>
      <c r="E1589" t="s">
        <v>0</v>
      </c>
      <c r="F1589" t="s">
        <v>2</v>
      </c>
      <c r="G1589" t="s">
        <v>0</v>
      </c>
      <c r="H1589" t="s">
        <v>2</v>
      </c>
      <c r="I1589" t="str">
        <f>IF(Data[[#This Row],[gen_c]]="","o",IF(Data[[#This Row],[gen_e]]=Data[[#This Row],[gen_c]],"+",IF(ISNUMBER(SEARCH(Data[[#This Row],[gen_e]],Data[[#This Row],[gen_c]])),"/","-")))</f>
        <v>+</v>
      </c>
      <c r="J1589" t="str">
        <f>IF(Data[[#This Row],[sp_c]]="","o",IF(Data[[#This Row],[sp_e]]=Data[[#This Row],[sp_c]],"+",IF(ISNUMBER(SEARCH(Data[[#This Row],[sp_e]],Data[[#This Row],[sp_c]])),"/","-")))</f>
        <v>+</v>
      </c>
      <c r="K15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0" spans="1:11" x14ac:dyDescent="0.25">
      <c r="A1590">
        <v>8</v>
      </c>
      <c r="B1590">
        <v>0</v>
      </c>
      <c r="C1590">
        <v>5</v>
      </c>
      <c r="D1590">
        <f>Data[[#This Row],[run]]+100*Data[[#This Row],[k]]</f>
        <v>500</v>
      </c>
      <c r="E1590" t="s">
        <v>0</v>
      </c>
      <c r="F1590" t="s">
        <v>2</v>
      </c>
      <c r="G1590" t="s">
        <v>0</v>
      </c>
      <c r="H1590" t="s">
        <v>2</v>
      </c>
      <c r="I1590" t="str">
        <f>IF(Data[[#This Row],[gen_c]]="","o",IF(Data[[#This Row],[gen_e]]=Data[[#This Row],[gen_c]],"+",IF(ISNUMBER(SEARCH(Data[[#This Row],[gen_e]],Data[[#This Row],[gen_c]])),"/","-")))</f>
        <v>+</v>
      </c>
      <c r="J1590" t="str">
        <f>IF(Data[[#This Row],[sp_c]]="","o",IF(Data[[#This Row],[sp_e]]=Data[[#This Row],[sp_c]],"+",IF(ISNUMBER(SEARCH(Data[[#This Row],[sp_e]],Data[[#This Row],[sp_c]])),"/","-")))</f>
        <v>+</v>
      </c>
      <c r="K15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1" spans="1:11" x14ac:dyDescent="0.25">
      <c r="A1591">
        <v>10</v>
      </c>
      <c r="B1591">
        <v>0</v>
      </c>
      <c r="C1591">
        <v>5</v>
      </c>
      <c r="D1591">
        <f>Data[[#This Row],[run]]+100*Data[[#This Row],[k]]</f>
        <v>500</v>
      </c>
      <c r="E1591" t="s">
        <v>0</v>
      </c>
      <c r="F1591" t="s">
        <v>2</v>
      </c>
      <c r="G1591" t="s">
        <v>0</v>
      </c>
      <c r="H1591" t="s">
        <v>2</v>
      </c>
      <c r="I1591" t="str">
        <f>IF(Data[[#This Row],[gen_c]]="","o",IF(Data[[#This Row],[gen_e]]=Data[[#This Row],[gen_c]],"+",IF(ISNUMBER(SEARCH(Data[[#This Row],[gen_e]],Data[[#This Row],[gen_c]])),"/","-")))</f>
        <v>+</v>
      </c>
      <c r="J1591" t="str">
        <f>IF(Data[[#This Row],[sp_c]]="","o",IF(Data[[#This Row],[sp_e]]=Data[[#This Row],[sp_c]],"+",IF(ISNUMBER(SEARCH(Data[[#This Row],[sp_e]],Data[[#This Row],[sp_c]])),"/","-")))</f>
        <v>+</v>
      </c>
      <c r="K15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2" spans="1:11" x14ac:dyDescent="0.25">
      <c r="A1592">
        <v>11</v>
      </c>
      <c r="B1592">
        <v>0</v>
      </c>
      <c r="C1592">
        <v>5</v>
      </c>
      <c r="D1592">
        <f>Data[[#This Row],[run]]+100*Data[[#This Row],[k]]</f>
        <v>500</v>
      </c>
      <c r="E1592" t="s">
        <v>0</v>
      </c>
      <c r="F1592" t="s">
        <v>2</v>
      </c>
      <c r="G1592" t="s">
        <v>0</v>
      </c>
      <c r="H1592" t="s">
        <v>2</v>
      </c>
      <c r="I1592" t="str">
        <f>IF(Data[[#This Row],[gen_c]]="","o",IF(Data[[#This Row],[gen_e]]=Data[[#This Row],[gen_c]],"+",IF(ISNUMBER(SEARCH(Data[[#This Row],[gen_e]],Data[[#This Row],[gen_c]])),"/","-")))</f>
        <v>+</v>
      </c>
      <c r="J1592" t="str">
        <f>IF(Data[[#This Row],[sp_c]]="","o",IF(Data[[#This Row],[sp_e]]=Data[[#This Row],[sp_c]],"+",IF(ISNUMBER(SEARCH(Data[[#This Row],[sp_e]],Data[[#This Row],[sp_c]])),"/","-")))</f>
        <v>+</v>
      </c>
      <c r="K15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3" spans="1:11" x14ac:dyDescent="0.25">
      <c r="A1593">
        <v>13</v>
      </c>
      <c r="B1593">
        <v>0</v>
      </c>
      <c r="C1593">
        <v>5</v>
      </c>
      <c r="D1593">
        <f>Data[[#This Row],[run]]+100*Data[[#This Row],[k]]</f>
        <v>500</v>
      </c>
      <c r="E1593" t="s">
        <v>0</v>
      </c>
      <c r="F1593" t="s">
        <v>2</v>
      </c>
      <c r="G1593" t="s">
        <v>0</v>
      </c>
      <c r="H1593" t="s">
        <v>2</v>
      </c>
      <c r="I1593" t="str">
        <f>IF(Data[[#This Row],[gen_c]]="","o",IF(Data[[#This Row],[gen_e]]=Data[[#This Row],[gen_c]],"+",IF(ISNUMBER(SEARCH(Data[[#This Row],[gen_e]],Data[[#This Row],[gen_c]])),"/","-")))</f>
        <v>+</v>
      </c>
      <c r="J1593" t="str">
        <f>IF(Data[[#This Row],[sp_c]]="","o",IF(Data[[#This Row],[sp_e]]=Data[[#This Row],[sp_c]],"+",IF(ISNUMBER(SEARCH(Data[[#This Row],[sp_e]],Data[[#This Row],[sp_c]])),"/","-")))</f>
        <v>+</v>
      </c>
      <c r="K15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4" spans="1:11" x14ac:dyDescent="0.25">
      <c r="A1594">
        <v>14</v>
      </c>
      <c r="B1594">
        <v>0</v>
      </c>
      <c r="C1594">
        <v>5</v>
      </c>
      <c r="D1594">
        <f>Data[[#This Row],[run]]+100*Data[[#This Row],[k]]</f>
        <v>500</v>
      </c>
      <c r="E1594" t="s">
        <v>0</v>
      </c>
      <c r="F1594" t="s">
        <v>2</v>
      </c>
      <c r="G1594" t="s">
        <v>0</v>
      </c>
      <c r="H1594" t="s">
        <v>2</v>
      </c>
      <c r="I1594" t="str">
        <f>IF(Data[[#This Row],[gen_c]]="","o",IF(Data[[#This Row],[gen_e]]=Data[[#This Row],[gen_c]],"+",IF(ISNUMBER(SEARCH(Data[[#This Row],[gen_e]],Data[[#This Row],[gen_c]])),"/","-")))</f>
        <v>+</v>
      </c>
      <c r="J1594" t="str">
        <f>IF(Data[[#This Row],[sp_c]]="","o",IF(Data[[#This Row],[sp_e]]=Data[[#This Row],[sp_c]],"+",IF(ISNUMBER(SEARCH(Data[[#This Row],[sp_e]],Data[[#This Row],[sp_c]])),"/","-")))</f>
        <v>+</v>
      </c>
      <c r="K15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5" spans="1:11" x14ac:dyDescent="0.25">
      <c r="A1595">
        <v>15</v>
      </c>
      <c r="B1595">
        <v>0</v>
      </c>
      <c r="C1595">
        <v>5</v>
      </c>
      <c r="D1595">
        <f>Data[[#This Row],[run]]+100*Data[[#This Row],[k]]</f>
        <v>500</v>
      </c>
      <c r="E1595" t="s">
        <v>0</v>
      </c>
      <c r="F1595" t="s">
        <v>2</v>
      </c>
      <c r="G1595" t="s">
        <v>0</v>
      </c>
      <c r="H1595" t="s">
        <v>2</v>
      </c>
      <c r="I1595" t="str">
        <f>IF(Data[[#This Row],[gen_c]]="","o",IF(Data[[#This Row],[gen_e]]=Data[[#This Row],[gen_c]],"+",IF(ISNUMBER(SEARCH(Data[[#This Row],[gen_e]],Data[[#This Row],[gen_c]])),"/","-")))</f>
        <v>+</v>
      </c>
      <c r="J1595" t="str">
        <f>IF(Data[[#This Row],[sp_c]]="","o",IF(Data[[#This Row],[sp_e]]=Data[[#This Row],[sp_c]],"+",IF(ISNUMBER(SEARCH(Data[[#This Row],[sp_e]],Data[[#This Row],[sp_c]])),"/","-")))</f>
        <v>+</v>
      </c>
      <c r="K15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6" spans="1:11" x14ac:dyDescent="0.25">
      <c r="A1596">
        <v>16</v>
      </c>
      <c r="B1596">
        <v>2</v>
      </c>
      <c r="C1596">
        <v>5</v>
      </c>
      <c r="D1596">
        <f>Data[[#This Row],[run]]+100*Data[[#This Row],[k]]</f>
        <v>502</v>
      </c>
      <c r="E1596" t="s">
        <v>0</v>
      </c>
      <c r="F1596" t="s">
        <v>2</v>
      </c>
      <c r="G1596" t="s">
        <v>0</v>
      </c>
      <c r="H1596" t="s">
        <v>2</v>
      </c>
      <c r="I1596" t="str">
        <f>IF(Data[[#This Row],[gen_c]]="","o",IF(Data[[#This Row],[gen_e]]=Data[[#This Row],[gen_c]],"+",IF(ISNUMBER(SEARCH(Data[[#This Row],[gen_e]],Data[[#This Row],[gen_c]])),"/","-")))</f>
        <v>+</v>
      </c>
      <c r="J1596" t="str">
        <f>IF(Data[[#This Row],[sp_c]]="","o",IF(Data[[#This Row],[sp_e]]=Data[[#This Row],[sp_c]],"+",IF(ISNUMBER(SEARCH(Data[[#This Row],[sp_e]],Data[[#This Row],[sp_c]])),"/","-")))</f>
        <v>+</v>
      </c>
      <c r="K15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7" spans="1:11" x14ac:dyDescent="0.25">
      <c r="A1597">
        <v>17</v>
      </c>
      <c r="B1597">
        <v>2</v>
      </c>
      <c r="C1597">
        <v>5</v>
      </c>
      <c r="D1597">
        <f>Data[[#This Row],[run]]+100*Data[[#This Row],[k]]</f>
        <v>502</v>
      </c>
      <c r="E1597" t="s">
        <v>0</v>
      </c>
      <c r="F1597" t="s">
        <v>2</v>
      </c>
      <c r="G1597" t="s">
        <v>0</v>
      </c>
      <c r="H1597" t="s">
        <v>2</v>
      </c>
      <c r="I1597" t="str">
        <f>IF(Data[[#This Row],[gen_c]]="","o",IF(Data[[#This Row],[gen_e]]=Data[[#This Row],[gen_c]],"+",IF(ISNUMBER(SEARCH(Data[[#This Row],[gen_e]],Data[[#This Row],[gen_c]])),"/","-")))</f>
        <v>+</v>
      </c>
      <c r="J1597" t="str">
        <f>IF(Data[[#This Row],[sp_c]]="","o",IF(Data[[#This Row],[sp_e]]=Data[[#This Row],[sp_c]],"+",IF(ISNUMBER(SEARCH(Data[[#This Row],[sp_e]],Data[[#This Row],[sp_c]])),"/","-")))</f>
        <v>+</v>
      </c>
      <c r="K15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8" spans="1:11" x14ac:dyDescent="0.25">
      <c r="A1598">
        <v>18</v>
      </c>
      <c r="B1598">
        <v>2</v>
      </c>
      <c r="C1598">
        <v>5</v>
      </c>
      <c r="D1598">
        <f>Data[[#This Row],[run]]+100*Data[[#This Row],[k]]</f>
        <v>502</v>
      </c>
      <c r="E1598" t="s">
        <v>0</v>
      </c>
      <c r="F1598" t="s">
        <v>2</v>
      </c>
      <c r="G1598" t="s">
        <v>0</v>
      </c>
      <c r="H1598" t="s">
        <v>2</v>
      </c>
      <c r="I1598" t="str">
        <f>IF(Data[[#This Row],[gen_c]]="","o",IF(Data[[#This Row],[gen_e]]=Data[[#This Row],[gen_c]],"+",IF(ISNUMBER(SEARCH(Data[[#This Row],[gen_e]],Data[[#This Row],[gen_c]])),"/","-")))</f>
        <v>+</v>
      </c>
      <c r="J1598" t="str">
        <f>IF(Data[[#This Row],[sp_c]]="","o",IF(Data[[#This Row],[sp_e]]=Data[[#This Row],[sp_c]],"+",IF(ISNUMBER(SEARCH(Data[[#This Row],[sp_e]],Data[[#This Row],[sp_c]])),"/","-")))</f>
        <v>+</v>
      </c>
      <c r="K15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599" spans="1:11" x14ac:dyDescent="0.25">
      <c r="A1599">
        <v>21</v>
      </c>
      <c r="B1599">
        <v>3</v>
      </c>
      <c r="C1599">
        <v>5</v>
      </c>
      <c r="D1599">
        <f>Data[[#This Row],[run]]+100*Data[[#This Row],[k]]</f>
        <v>503</v>
      </c>
      <c r="E1599" t="s">
        <v>0</v>
      </c>
      <c r="F1599" t="s">
        <v>2</v>
      </c>
      <c r="G1599" t="s">
        <v>0</v>
      </c>
      <c r="H1599" t="s">
        <v>2</v>
      </c>
      <c r="I1599" t="str">
        <f>IF(Data[[#This Row],[gen_c]]="","o",IF(Data[[#This Row],[gen_e]]=Data[[#This Row],[gen_c]],"+",IF(ISNUMBER(SEARCH(Data[[#This Row],[gen_e]],Data[[#This Row],[gen_c]])),"/","-")))</f>
        <v>+</v>
      </c>
      <c r="J1599" t="str">
        <f>IF(Data[[#This Row],[sp_c]]="","o",IF(Data[[#This Row],[sp_e]]=Data[[#This Row],[sp_c]],"+",IF(ISNUMBER(SEARCH(Data[[#This Row],[sp_e]],Data[[#This Row],[sp_c]])),"/","-")))</f>
        <v>+</v>
      </c>
      <c r="K15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00" spans="1:11" x14ac:dyDescent="0.25">
      <c r="A1600">
        <v>23</v>
      </c>
      <c r="B1600">
        <v>3</v>
      </c>
      <c r="C1600">
        <v>5</v>
      </c>
      <c r="D1600">
        <f>Data[[#This Row],[run]]+100*Data[[#This Row],[k]]</f>
        <v>503</v>
      </c>
      <c r="E1600" t="s">
        <v>0</v>
      </c>
      <c r="F1600" t="s">
        <v>2</v>
      </c>
      <c r="G1600" t="s">
        <v>0</v>
      </c>
      <c r="H1600" t="s">
        <v>2</v>
      </c>
      <c r="I1600" t="str">
        <f>IF(Data[[#This Row],[gen_c]]="","o",IF(Data[[#This Row],[gen_e]]=Data[[#This Row],[gen_c]],"+",IF(ISNUMBER(SEARCH(Data[[#This Row],[gen_e]],Data[[#This Row],[gen_c]])),"/","-")))</f>
        <v>+</v>
      </c>
      <c r="J1600" t="str">
        <f>IF(Data[[#This Row],[sp_c]]="","o",IF(Data[[#This Row],[sp_e]]=Data[[#This Row],[sp_c]],"+",IF(ISNUMBER(SEARCH(Data[[#This Row],[sp_e]],Data[[#This Row],[sp_c]])),"/","-")))</f>
        <v>+</v>
      </c>
      <c r="K16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01" spans="1:11" x14ac:dyDescent="0.25">
      <c r="A1601">
        <v>24</v>
      </c>
      <c r="B1601">
        <v>4</v>
      </c>
      <c r="C1601">
        <v>5</v>
      </c>
      <c r="D1601">
        <f>Data[[#This Row],[run]]+100*Data[[#This Row],[k]]</f>
        <v>504</v>
      </c>
      <c r="E1601" t="s">
        <v>0</v>
      </c>
      <c r="F1601" t="s">
        <v>2</v>
      </c>
      <c r="G1601" t="s">
        <v>0</v>
      </c>
      <c r="H1601" t="s">
        <v>2</v>
      </c>
      <c r="I1601" t="str">
        <f>IF(Data[[#This Row],[gen_c]]="","o",IF(Data[[#This Row],[gen_e]]=Data[[#This Row],[gen_c]],"+",IF(ISNUMBER(SEARCH(Data[[#This Row],[gen_e]],Data[[#This Row],[gen_c]])),"/","-")))</f>
        <v>+</v>
      </c>
      <c r="J1601" t="str">
        <f>IF(Data[[#This Row],[sp_c]]="","o",IF(Data[[#This Row],[sp_e]]=Data[[#This Row],[sp_c]],"+",IF(ISNUMBER(SEARCH(Data[[#This Row],[sp_e]],Data[[#This Row],[sp_c]])),"/","-")))</f>
        <v>+</v>
      </c>
      <c r="K16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02" spans="1:11" x14ac:dyDescent="0.25">
      <c r="A1602">
        <v>25</v>
      </c>
      <c r="B1602">
        <v>4</v>
      </c>
      <c r="C1602">
        <v>5</v>
      </c>
      <c r="D1602">
        <f>Data[[#This Row],[run]]+100*Data[[#This Row],[k]]</f>
        <v>504</v>
      </c>
      <c r="E1602" t="s">
        <v>0</v>
      </c>
      <c r="F1602" t="s">
        <v>2</v>
      </c>
      <c r="G1602" t="s">
        <v>0</v>
      </c>
      <c r="H1602" t="s">
        <v>2</v>
      </c>
      <c r="I1602" t="str">
        <f>IF(Data[[#This Row],[gen_c]]="","o",IF(Data[[#This Row],[gen_e]]=Data[[#This Row],[gen_c]],"+",IF(ISNUMBER(SEARCH(Data[[#This Row],[gen_e]],Data[[#This Row],[gen_c]])),"/","-")))</f>
        <v>+</v>
      </c>
      <c r="J1602" t="str">
        <f>IF(Data[[#This Row],[sp_c]]="","o",IF(Data[[#This Row],[sp_e]]=Data[[#This Row],[sp_c]],"+",IF(ISNUMBER(SEARCH(Data[[#This Row],[sp_e]],Data[[#This Row],[sp_c]])),"/","-")))</f>
        <v>+</v>
      </c>
      <c r="K16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03" spans="1:11" x14ac:dyDescent="0.25">
      <c r="A1603">
        <v>26</v>
      </c>
      <c r="B1603">
        <v>4</v>
      </c>
      <c r="C1603">
        <v>5</v>
      </c>
      <c r="D1603">
        <f>Data[[#This Row],[run]]+100*Data[[#This Row],[k]]</f>
        <v>504</v>
      </c>
      <c r="E1603" t="s">
        <v>0</v>
      </c>
      <c r="F1603" t="s">
        <v>2</v>
      </c>
      <c r="G1603" t="s">
        <v>0</v>
      </c>
      <c r="H1603" t="s">
        <v>2</v>
      </c>
      <c r="I1603" t="str">
        <f>IF(Data[[#This Row],[gen_c]]="","o",IF(Data[[#This Row],[gen_e]]=Data[[#This Row],[gen_c]],"+",IF(ISNUMBER(SEARCH(Data[[#This Row],[gen_e]],Data[[#This Row],[gen_c]])),"/","-")))</f>
        <v>+</v>
      </c>
      <c r="J1603" t="str">
        <f>IF(Data[[#This Row],[sp_c]]="","o",IF(Data[[#This Row],[sp_e]]=Data[[#This Row],[sp_c]],"+",IF(ISNUMBER(SEARCH(Data[[#This Row],[sp_e]],Data[[#This Row],[sp_c]])),"/","-")))</f>
        <v>+</v>
      </c>
      <c r="K16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04" spans="1:11" x14ac:dyDescent="0.25">
      <c r="A1604">
        <v>27</v>
      </c>
      <c r="B1604">
        <v>4</v>
      </c>
      <c r="C1604">
        <v>5</v>
      </c>
      <c r="D1604">
        <f>Data[[#This Row],[run]]+100*Data[[#This Row],[k]]</f>
        <v>504</v>
      </c>
      <c r="E1604" t="s">
        <v>0</v>
      </c>
      <c r="F1604" t="s">
        <v>2</v>
      </c>
      <c r="G1604" t="s">
        <v>0</v>
      </c>
      <c r="H1604" t="s">
        <v>2</v>
      </c>
      <c r="I1604" t="str">
        <f>IF(Data[[#This Row],[gen_c]]="","o",IF(Data[[#This Row],[gen_e]]=Data[[#This Row],[gen_c]],"+",IF(ISNUMBER(SEARCH(Data[[#This Row],[gen_e]],Data[[#This Row],[gen_c]])),"/","-")))</f>
        <v>+</v>
      </c>
      <c r="J1604" t="str">
        <f>IF(Data[[#This Row],[sp_c]]="","o",IF(Data[[#This Row],[sp_e]]=Data[[#This Row],[sp_c]],"+",IF(ISNUMBER(SEARCH(Data[[#This Row],[sp_e]],Data[[#This Row],[sp_c]])),"/","-")))</f>
        <v>+</v>
      </c>
      <c r="K16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05" spans="1:11" x14ac:dyDescent="0.25">
      <c r="A1605">
        <v>19</v>
      </c>
      <c r="B1605">
        <v>2</v>
      </c>
      <c r="C1605">
        <v>5</v>
      </c>
      <c r="D1605">
        <f>Data[[#This Row],[run]]+100*Data[[#This Row],[k]]</f>
        <v>502</v>
      </c>
      <c r="E1605" t="s">
        <v>0</v>
      </c>
      <c r="F1605" t="s">
        <v>2</v>
      </c>
      <c r="G1605" t="s">
        <v>11</v>
      </c>
      <c r="H1605" t="s">
        <v>2</v>
      </c>
      <c r="I1605" t="str">
        <f>IF(Data[[#This Row],[gen_c]]="","o",IF(Data[[#This Row],[gen_e]]=Data[[#This Row],[gen_c]],"+",IF(ISNUMBER(SEARCH(Data[[#This Row],[gen_e]],Data[[#This Row],[gen_c]])),"/","-")))</f>
        <v>-</v>
      </c>
      <c r="J1605" t="str">
        <f>IF(Data[[#This Row],[sp_c]]="","o",IF(Data[[#This Row],[sp_e]]=Data[[#This Row],[sp_c]],"+",IF(ISNUMBER(SEARCH(Data[[#This Row],[sp_e]],Data[[#This Row],[sp_c]])),"/","-")))</f>
        <v>+</v>
      </c>
      <c r="K16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606" spans="1:11" x14ac:dyDescent="0.25">
      <c r="A1606">
        <v>9</v>
      </c>
      <c r="B1606">
        <v>0</v>
      </c>
      <c r="C1606">
        <v>5</v>
      </c>
      <c r="D1606">
        <f>Data[[#This Row],[run]]+100*Data[[#This Row],[k]]</f>
        <v>500</v>
      </c>
      <c r="E1606" t="s">
        <v>0</v>
      </c>
      <c r="F1606" t="s">
        <v>2</v>
      </c>
      <c r="H1606" t="s">
        <v>2</v>
      </c>
      <c r="I1606" t="str">
        <f>IF(Data[[#This Row],[gen_c]]="","o",IF(Data[[#This Row],[gen_e]]=Data[[#This Row],[gen_c]],"+",IF(ISNUMBER(SEARCH(Data[[#This Row],[gen_e]],Data[[#This Row],[gen_c]])),"/","-")))</f>
        <v>o</v>
      </c>
      <c r="J1606" t="str">
        <f>IF(Data[[#This Row],[sp_c]]="","o",IF(Data[[#This Row],[sp_e]]=Data[[#This Row],[sp_c]],"+",IF(ISNUMBER(SEARCH(Data[[#This Row],[sp_e]],Data[[#This Row],[sp_c]])),"/","-")))</f>
        <v>+</v>
      </c>
      <c r="K16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607" spans="1:11" x14ac:dyDescent="0.25">
      <c r="A1607">
        <v>12</v>
      </c>
      <c r="B1607">
        <v>0</v>
      </c>
      <c r="C1607">
        <v>5</v>
      </c>
      <c r="D1607">
        <f>Data[[#This Row],[run]]+100*Data[[#This Row],[k]]</f>
        <v>500</v>
      </c>
      <c r="E1607" t="s">
        <v>0</v>
      </c>
      <c r="F1607" t="s">
        <v>2</v>
      </c>
      <c r="H1607" t="s">
        <v>2</v>
      </c>
      <c r="I1607" t="str">
        <f>IF(Data[[#This Row],[gen_c]]="","o",IF(Data[[#This Row],[gen_e]]=Data[[#This Row],[gen_c]],"+",IF(ISNUMBER(SEARCH(Data[[#This Row],[gen_e]],Data[[#This Row],[gen_c]])),"/","-")))</f>
        <v>o</v>
      </c>
      <c r="J1607" t="str">
        <f>IF(Data[[#This Row],[sp_c]]="","o",IF(Data[[#This Row],[sp_e]]=Data[[#This Row],[sp_c]],"+",IF(ISNUMBER(SEARCH(Data[[#This Row],[sp_e]],Data[[#This Row],[sp_c]])),"/","-")))</f>
        <v>+</v>
      </c>
      <c r="K16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608" spans="1:11" x14ac:dyDescent="0.25">
      <c r="A1608">
        <v>20</v>
      </c>
      <c r="B1608">
        <v>3</v>
      </c>
      <c r="C1608">
        <v>5</v>
      </c>
      <c r="D1608">
        <f>Data[[#This Row],[run]]+100*Data[[#This Row],[k]]</f>
        <v>503</v>
      </c>
      <c r="E1608" t="s">
        <v>0</v>
      </c>
      <c r="F1608" t="s">
        <v>2</v>
      </c>
      <c r="H1608" t="s">
        <v>2</v>
      </c>
      <c r="I1608" t="str">
        <f>IF(Data[[#This Row],[gen_c]]="","o",IF(Data[[#This Row],[gen_e]]=Data[[#This Row],[gen_c]],"+",IF(ISNUMBER(SEARCH(Data[[#This Row],[gen_e]],Data[[#This Row],[gen_c]])),"/","-")))</f>
        <v>o</v>
      </c>
      <c r="J1608" t="str">
        <f>IF(Data[[#This Row],[sp_c]]="","o",IF(Data[[#This Row],[sp_e]]=Data[[#This Row],[sp_c]],"+",IF(ISNUMBER(SEARCH(Data[[#This Row],[sp_e]],Data[[#This Row],[sp_c]])),"/","-")))</f>
        <v>+</v>
      </c>
      <c r="K16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609" spans="1:11" x14ac:dyDescent="0.25">
      <c r="A1609">
        <v>22</v>
      </c>
      <c r="B1609">
        <v>3</v>
      </c>
      <c r="C1609">
        <v>5</v>
      </c>
      <c r="D1609">
        <f>Data[[#This Row],[run]]+100*Data[[#This Row],[k]]</f>
        <v>503</v>
      </c>
      <c r="E1609" t="s">
        <v>0</v>
      </c>
      <c r="F1609" t="s">
        <v>2</v>
      </c>
      <c r="H1609" t="s">
        <v>2</v>
      </c>
      <c r="I1609" t="str">
        <f>IF(Data[[#This Row],[gen_c]]="","o",IF(Data[[#This Row],[gen_e]]=Data[[#This Row],[gen_c]],"+",IF(ISNUMBER(SEARCH(Data[[#This Row],[gen_e]],Data[[#This Row],[gen_c]])),"/","-")))</f>
        <v>o</v>
      </c>
      <c r="J1609" t="str">
        <f>IF(Data[[#This Row],[sp_c]]="","o",IF(Data[[#This Row],[sp_e]]=Data[[#This Row],[sp_c]],"+",IF(ISNUMBER(SEARCH(Data[[#This Row],[sp_e]],Data[[#This Row],[sp_c]])),"/","-")))</f>
        <v>+</v>
      </c>
      <c r="K16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610" spans="1:11" x14ac:dyDescent="0.25">
      <c r="A1610">
        <v>609</v>
      </c>
      <c r="B1610">
        <v>0</v>
      </c>
      <c r="C1610">
        <v>5</v>
      </c>
      <c r="D1610">
        <f>Data[[#This Row],[run]]+100*Data[[#This Row],[k]]</f>
        <v>500</v>
      </c>
      <c r="E1610" t="s">
        <v>13</v>
      </c>
      <c r="F1610" t="s">
        <v>36</v>
      </c>
      <c r="G1610" t="s">
        <v>13</v>
      </c>
      <c r="H1610" t="s">
        <v>36</v>
      </c>
      <c r="I1610" t="str">
        <f>IF(Data[[#This Row],[gen_c]]="","o",IF(Data[[#This Row],[gen_e]]=Data[[#This Row],[gen_c]],"+",IF(ISNUMBER(SEARCH(Data[[#This Row],[gen_e]],Data[[#This Row],[gen_c]])),"/","-")))</f>
        <v>+</v>
      </c>
      <c r="J1610" t="str">
        <f>IF(Data[[#This Row],[sp_c]]="","o",IF(Data[[#This Row],[sp_e]]=Data[[#This Row],[sp_c]],"+",IF(ISNUMBER(SEARCH(Data[[#This Row],[sp_e]],Data[[#This Row],[sp_c]])),"/","-")))</f>
        <v>+</v>
      </c>
      <c r="K16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1" spans="1:11" x14ac:dyDescent="0.25">
      <c r="A1611">
        <v>610</v>
      </c>
      <c r="B1611">
        <v>0</v>
      </c>
      <c r="C1611">
        <v>5</v>
      </c>
      <c r="D1611">
        <f>Data[[#This Row],[run]]+100*Data[[#This Row],[k]]</f>
        <v>500</v>
      </c>
      <c r="E1611" t="s">
        <v>13</v>
      </c>
      <c r="F1611" t="s">
        <v>36</v>
      </c>
      <c r="G1611" t="s">
        <v>13</v>
      </c>
      <c r="H1611" t="s">
        <v>36</v>
      </c>
      <c r="I1611" t="str">
        <f>IF(Data[[#This Row],[gen_c]]="","o",IF(Data[[#This Row],[gen_e]]=Data[[#This Row],[gen_c]],"+",IF(ISNUMBER(SEARCH(Data[[#This Row],[gen_e]],Data[[#This Row],[gen_c]])),"/","-")))</f>
        <v>+</v>
      </c>
      <c r="J1611" t="str">
        <f>IF(Data[[#This Row],[sp_c]]="","o",IF(Data[[#This Row],[sp_e]]=Data[[#This Row],[sp_c]],"+",IF(ISNUMBER(SEARCH(Data[[#This Row],[sp_e]],Data[[#This Row],[sp_c]])),"/","-")))</f>
        <v>+</v>
      </c>
      <c r="K16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2" spans="1:11" x14ac:dyDescent="0.25">
      <c r="A1612">
        <v>611</v>
      </c>
      <c r="B1612">
        <v>0</v>
      </c>
      <c r="C1612">
        <v>5</v>
      </c>
      <c r="D1612">
        <f>Data[[#This Row],[run]]+100*Data[[#This Row],[k]]</f>
        <v>500</v>
      </c>
      <c r="E1612" t="s">
        <v>13</v>
      </c>
      <c r="F1612" t="s">
        <v>36</v>
      </c>
      <c r="G1612" t="s">
        <v>13</v>
      </c>
      <c r="H1612" t="s">
        <v>36</v>
      </c>
      <c r="I1612" t="str">
        <f>IF(Data[[#This Row],[gen_c]]="","o",IF(Data[[#This Row],[gen_e]]=Data[[#This Row],[gen_c]],"+",IF(ISNUMBER(SEARCH(Data[[#This Row],[gen_e]],Data[[#This Row],[gen_c]])),"/","-")))</f>
        <v>+</v>
      </c>
      <c r="J1612" t="str">
        <f>IF(Data[[#This Row],[sp_c]]="","o",IF(Data[[#This Row],[sp_e]]=Data[[#This Row],[sp_c]],"+",IF(ISNUMBER(SEARCH(Data[[#This Row],[sp_e]],Data[[#This Row],[sp_c]])),"/","-")))</f>
        <v>+</v>
      </c>
      <c r="K16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3" spans="1:11" x14ac:dyDescent="0.25">
      <c r="A1613">
        <v>613</v>
      </c>
      <c r="B1613">
        <v>0</v>
      </c>
      <c r="C1613">
        <v>5</v>
      </c>
      <c r="D1613">
        <f>Data[[#This Row],[run]]+100*Data[[#This Row],[k]]</f>
        <v>500</v>
      </c>
      <c r="E1613" t="s">
        <v>13</v>
      </c>
      <c r="F1613" t="s">
        <v>36</v>
      </c>
      <c r="G1613" t="s">
        <v>13</v>
      </c>
      <c r="H1613" t="s">
        <v>36</v>
      </c>
      <c r="I1613" t="str">
        <f>IF(Data[[#This Row],[gen_c]]="","o",IF(Data[[#This Row],[gen_e]]=Data[[#This Row],[gen_c]],"+",IF(ISNUMBER(SEARCH(Data[[#This Row],[gen_e]],Data[[#This Row],[gen_c]])),"/","-")))</f>
        <v>+</v>
      </c>
      <c r="J1613" t="str">
        <f>IF(Data[[#This Row],[sp_c]]="","o",IF(Data[[#This Row],[sp_e]]=Data[[#This Row],[sp_c]],"+",IF(ISNUMBER(SEARCH(Data[[#This Row],[sp_e]],Data[[#This Row],[sp_c]])),"/","-")))</f>
        <v>+</v>
      </c>
      <c r="K16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4" spans="1:11" x14ac:dyDescent="0.25">
      <c r="A1614">
        <v>614</v>
      </c>
      <c r="B1614">
        <v>0</v>
      </c>
      <c r="C1614">
        <v>5</v>
      </c>
      <c r="D1614">
        <f>Data[[#This Row],[run]]+100*Data[[#This Row],[k]]</f>
        <v>500</v>
      </c>
      <c r="E1614" t="s">
        <v>13</v>
      </c>
      <c r="F1614" t="s">
        <v>36</v>
      </c>
      <c r="G1614" t="s">
        <v>13</v>
      </c>
      <c r="H1614" t="s">
        <v>36</v>
      </c>
      <c r="I1614" t="str">
        <f>IF(Data[[#This Row],[gen_c]]="","o",IF(Data[[#This Row],[gen_e]]=Data[[#This Row],[gen_c]],"+",IF(ISNUMBER(SEARCH(Data[[#This Row],[gen_e]],Data[[#This Row],[gen_c]])),"/","-")))</f>
        <v>+</v>
      </c>
      <c r="J1614" t="str">
        <f>IF(Data[[#This Row],[sp_c]]="","o",IF(Data[[#This Row],[sp_e]]=Data[[#This Row],[sp_c]],"+",IF(ISNUMBER(SEARCH(Data[[#This Row],[sp_e]],Data[[#This Row],[sp_c]])),"/","-")))</f>
        <v>+</v>
      </c>
      <c r="K16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5" spans="1:11" x14ac:dyDescent="0.25">
      <c r="A1615">
        <v>615</v>
      </c>
      <c r="B1615">
        <v>0</v>
      </c>
      <c r="C1615">
        <v>5</v>
      </c>
      <c r="D1615">
        <f>Data[[#This Row],[run]]+100*Data[[#This Row],[k]]</f>
        <v>500</v>
      </c>
      <c r="E1615" t="s">
        <v>13</v>
      </c>
      <c r="F1615" t="s">
        <v>36</v>
      </c>
      <c r="G1615" t="s">
        <v>13</v>
      </c>
      <c r="H1615" t="s">
        <v>36</v>
      </c>
      <c r="I1615" t="str">
        <f>IF(Data[[#This Row],[gen_c]]="","o",IF(Data[[#This Row],[gen_e]]=Data[[#This Row],[gen_c]],"+",IF(ISNUMBER(SEARCH(Data[[#This Row],[gen_e]],Data[[#This Row],[gen_c]])),"/","-")))</f>
        <v>+</v>
      </c>
      <c r="J1615" t="str">
        <f>IF(Data[[#This Row],[sp_c]]="","o",IF(Data[[#This Row],[sp_e]]=Data[[#This Row],[sp_c]],"+",IF(ISNUMBER(SEARCH(Data[[#This Row],[sp_e]],Data[[#This Row],[sp_c]])),"/","-")))</f>
        <v>+</v>
      </c>
      <c r="K16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6" spans="1:11" x14ac:dyDescent="0.25">
      <c r="A1616">
        <v>616</v>
      </c>
      <c r="B1616">
        <v>0</v>
      </c>
      <c r="C1616">
        <v>5</v>
      </c>
      <c r="D1616">
        <f>Data[[#This Row],[run]]+100*Data[[#This Row],[k]]</f>
        <v>500</v>
      </c>
      <c r="E1616" t="s">
        <v>13</v>
      </c>
      <c r="F1616" t="s">
        <v>36</v>
      </c>
      <c r="G1616" t="s">
        <v>13</v>
      </c>
      <c r="H1616" t="s">
        <v>36</v>
      </c>
      <c r="I1616" t="str">
        <f>IF(Data[[#This Row],[gen_c]]="","o",IF(Data[[#This Row],[gen_e]]=Data[[#This Row],[gen_c]],"+",IF(ISNUMBER(SEARCH(Data[[#This Row],[gen_e]],Data[[#This Row],[gen_c]])),"/","-")))</f>
        <v>+</v>
      </c>
      <c r="J1616" t="str">
        <f>IF(Data[[#This Row],[sp_c]]="","o",IF(Data[[#This Row],[sp_e]]=Data[[#This Row],[sp_c]],"+",IF(ISNUMBER(SEARCH(Data[[#This Row],[sp_e]],Data[[#This Row],[sp_c]])),"/","-")))</f>
        <v>+</v>
      </c>
      <c r="K16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7" spans="1:11" x14ac:dyDescent="0.25">
      <c r="A1617">
        <v>617</v>
      </c>
      <c r="B1617">
        <v>0</v>
      </c>
      <c r="C1617">
        <v>5</v>
      </c>
      <c r="D1617">
        <f>Data[[#This Row],[run]]+100*Data[[#This Row],[k]]</f>
        <v>500</v>
      </c>
      <c r="E1617" t="s">
        <v>13</v>
      </c>
      <c r="F1617" t="s">
        <v>36</v>
      </c>
      <c r="G1617" t="s">
        <v>13</v>
      </c>
      <c r="H1617" t="s">
        <v>36</v>
      </c>
      <c r="I1617" t="str">
        <f>IF(Data[[#This Row],[gen_c]]="","o",IF(Data[[#This Row],[gen_e]]=Data[[#This Row],[gen_c]],"+",IF(ISNUMBER(SEARCH(Data[[#This Row],[gen_e]],Data[[#This Row],[gen_c]])),"/","-")))</f>
        <v>+</v>
      </c>
      <c r="J1617" t="str">
        <f>IF(Data[[#This Row],[sp_c]]="","o",IF(Data[[#This Row],[sp_e]]=Data[[#This Row],[sp_c]],"+",IF(ISNUMBER(SEARCH(Data[[#This Row],[sp_e]],Data[[#This Row],[sp_c]])),"/","-")))</f>
        <v>+</v>
      </c>
      <c r="K16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8" spans="1:11" x14ac:dyDescent="0.25">
      <c r="A1618">
        <v>618</v>
      </c>
      <c r="B1618">
        <v>0</v>
      </c>
      <c r="C1618">
        <v>5</v>
      </c>
      <c r="D1618">
        <f>Data[[#This Row],[run]]+100*Data[[#This Row],[k]]</f>
        <v>500</v>
      </c>
      <c r="E1618" t="s">
        <v>13</v>
      </c>
      <c r="F1618" t="s">
        <v>36</v>
      </c>
      <c r="G1618" t="s">
        <v>13</v>
      </c>
      <c r="H1618" t="s">
        <v>36</v>
      </c>
      <c r="I1618" t="str">
        <f>IF(Data[[#This Row],[gen_c]]="","o",IF(Data[[#This Row],[gen_e]]=Data[[#This Row],[gen_c]],"+",IF(ISNUMBER(SEARCH(Data[[#This Row],[gen_e]],Data[[#This Row],[gen_c]])),"/","-")))</f>
        <v>+</v>
      </c>
      <c r="J1618" t="str">
        <f>IF(Data[[#This Row],[sp_c]]="","o",IF(Data[[#This Row],[sp_e]]=Data[[#This Row],[sp_c]],"+",IF(ISNUMBER(SEARCH(Data[[#This Row],[sp_e]],Data[[#This Row],[sp_c]])),"/","-")))</f>
        <v>+</v>
      </c>
      <c r="K16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19" spans="1:11" x14ac:dyDescent="0.25">
      <c r="A1619">
        <v>620</v>
      </c>
      <c r="B1619">
        <v>1</v>
      </c>
      <c r="C1619">
        <v>5</v>
      </c>
      <c r="D1619">
        <f>Data[[#This Row],[run]]+100*Data[[#This Row],[k]]</f>
        <v>501</v>
      </c>
      <c r="E1619" t="s">
        <v>13</v>
      </c>
      <c r="F1619" t="s">
        <v>36</v>
      </c>
      <c r="G1619" t="s">
        <v>13</v>
      </c>
      <c r="H1619" t="s">
        <v>36</v>
      </c>
      <c r="I1619" t="str">
        <f>IF(Data[[#This Row],[gen_c]]="","o",IF(Data[[#This Row],[gen_e]]=Data[[#This Row],[gen_c]],"+",IF(ISNUMBER(SEARCH(Data[[#This Row],[gen_e]],Data[[#This Row],[gen_c]])),"/","-")))</f>
        <v>+</v>
      </c>
      <c r="J1619" t="str">
        <f>IF(Data[[#This Row],[sp_c]]="","o",IF(Data[[#This Row],[sp_e]]=Data[[#This Row],[sp_c]],"+",IF(ISNUMBER(SEARCH(Data[[#This Row],[sp_e]],Data[[#This Row],[sp_c]])),"/","-")))</f>
        <v>+</v>
      </c>
      <c r="K16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0" spans="1:11" x14ac:dyDescent="0.25">
      <c r="A1620">
        <v>621</v>
      </c>
      <c r="B1620">
        <v>1</v>
      </c>
      <c r="C1620">
        <v>5</v>
      </c>
      <c r="D1620">
        <f>Data[[#This Row],[run]]+100*Data[[#This Row],[k]]</f>
        <v>501</v>
      </c>
      <c r="E1620" t="s">
        <v>13</v>
      </c>
      <c r="F1620" t="s">
        <v>36</v>
      </c>
      <c r="G1620" t="s">
        <v>13</v>
      </c>
      <c r="H1620" t="s">
        <v>36</v>
      </c>
      <c r="I1620" t="str">
        <f>IF(Data[[#This Row],[gen_c]]="","o",IF(Data[[#This Row],[gen_e]]=Data[[#This Row],[gen_c]],"+",IF(ISNUMBER(SEARCH(Data[[#This Row],[gen_e]],Data[[#This Row],[gen_c]])),"/","-")))</f>
        <v>+</v>
      </c>
      <c r="J1620" t="str">
        <f>IF(Data[[#This Row],[sp_c]]="","o",IF(Data[[#This Row],[sp_e]]=Data[[#This Row],[sp_c]],"+",IF(ISNUMBER(SEARCH(Data[[#This Row],[sp_e]],Data[[#This Row],[sp_c]])),"/","-")))</f>
        <v>+</v>
      </c>
      <c r="K16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1" spans="1:11" x14ac:dyDescent="0.25">
      <c r="A1621">
        <v>622</v>
      </c>
      <c r="B1621">
        <v>1</v>
      </c>
      <c r="C1621">
        <v>5</v>
      </c>
      <c r="D1621">
        <f>Data[[#This Row],[run]]+100*Data[[#This Row],[k]]</f>
        <v>501</v>
      </c>
      <c r="E1621" t="s">
        <v>13</v>
      </c>
      <c r="F1621" t="s">
        <v>36</v>
      </c>
      <c r="G1621" t="s">
        <v>13</v>
      </c>
      <c r="H1621" t="s">
        <v>36</v>
      </c>
      <c r="I1621" t="str">
        <f>IF(Data[[#This Row],[gen_c]]="","o",IF(Data[[#This Row],[gen_e]]=Data[[#This Row],[gen_c]],"+",IF(ISNUMBER(SEARCH(Data[[#This Row],[gen_e]],Data[[#This Row],[gen_c]])),"/","-")))</f>
        <v>+</v>
      </c>
      <c r="J1621" t="str">
        <f>IF(Data[[#This Row],[sp_c]]="","o",IF(Data[[#This Row],[sp_e]]=Data[[#This Row],[sp_c]],"+",IF(ISNUMBER(SEARCH(Data[[#This Row],[sp_e]],Data[[#This Row],[sp_c]])),"/","-")))</f>
        <v>+</v>
      </c>
      <c r="K16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2" spans="1:11" x14ac:dyDescent="0.25">
      <c r="A1622">
        <v>624</v>
      </c>
      <c r="B1622">
        <v>1</v>
      </c>
      <c r="C1622">
        <v>5</v>
      </c>
      <c r="D1622">
        <f>Data[[#This Row],[run]]+100*Data[[#This Row],[k]]</f>
        <v>501</v>
      </c>
      <c r="E1622" t="s">
        <v>13</v>
      </c>
      <c r="F1622" t="s">
        <v>36</v>
      </c>
      <c r="G1622" t="s">
        <v>13</v>
      </c>
      <c r="H1622" t="s">
        <v>36</v>
      </c>
      <c r="I1622" t="str">
        <f>IF(Data[[#This Row],[gen_c]]="","o",IF(Data[[#This Row],[gen_e]]=Data[[#This Row],[gen_c]],"+",IF(ISNUMBER(SEARCH(Data[[#This Row],[gen_e]],Data[[#This Row],[gen_c]])),"/","-")))</f>
        <v>+</v>
      </c>
      <c r="J1622" t="str">
        <f>IF(Data[[#This Row],[sp_c]]="","o",IF(Data[[#This Row],[sp_e]]=Data[[#This Row],[sp_c]],"+",IF(ISNUMBER(SEARCH(Data[[#This Row],[sp_e]],Data[[#This Row],[sp_c]])),"/","-")))</f>
        <v>+</v>
      </c>
      <c r="K16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3" spans="1:11" x14ac:dyDescent="0.25">
      <c r="A1623">
        <v>625</v>
      </c>
      <c r="B1623">
        <v>1</v>
      </c>
      <c r="C1623">
        <v>5</v>
      </c>
      <c r="D1623">
        <f>Data[[#This Row],[run]]+100*Data[[#This Row],[k]]</f>
        <v>501</v>
      </c>
      <c r="E1623" t="s">
        <v>13</v>
      </c>
      <c r="F1623" t="s">
        <v>36</v>
      </c>
      <c r="G1623" t="s">
        <v>13</v>
      </c>
      <c r="H1623" t="s">
        <v>36</v>
      </c>
      <c r="I1623" t="str">
        <f>IF(Data[[#This Row],[gen_c]]="","o",IF(Data[[#This Row],[gen_e]]=Data[[#This Row],[gen_c]],"+",IF(ISNUMBER(SEARCH(Data[[#This Row],[gen_e]],Data[[#This Row],[gen_c]])),"/","-")))</f>
        <v>+</v>
      </c>
      <c r="J1623" t="str">
        <f>IF(Data[[#This Row],[sp_c]]="","o",IF(Data[[#This Row],[sp_e]]=Data[[#This Row],[sp_c]],"+",IF(ISNUMBER(SEARCH(Data[[#This Row],[sp_e]],Data[[#This Row],[sp_c]])),"/","-")))</f>
        <v>+</v>
      </c>
      <c r="K16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4" spans="1:11" x14ac:dyDescent="0.25">
      <c r="A1624">
        <v>626</v>
      </c>
      <c r="B1624">
        <v>1</v>
      </c>
      <c r="C1624">
        <v>5</v>
      </c>
      <c r="D1624">
        <f>Data[[#This Row],[run]]+100*Data[[#This Row],[k]]</f>
        <v>501</v>
      </c>
      <c r="E1624" t="s">
        <v>13</v>
      </c>
      <c r="F1624" t="s">
        <v>36</v>
      </c>
      <c r="G1624" t="s">
        <v>13</v>
      </c>
      <c r="H1624" t="s">
        <v>36</v>
      </c>
      <c r="I1624" t="str">
        <f>IF(Data[[#This Row],[gen_c]]="","o",IF(Data[[#This Row],[gen_e]]=Data[[#This Row],[gen_c]],"+",IF(ISNUMBER(SEARCH(Data[[#This Row],[gen_e]],Data[[#This Row],[gen_c]])),"/","-")))</f>
        <v>+</v>
      </c>
      <c r="J1624" t="str">
        <f>IF(Data[[#This Row],[sp_c]]="","o",IF(Data[[#This Row],[sp_e]]=Data[[#This Row],[sp_c]],"+",IF(ISNUMBER(SEARCH(Data[[#This Row],[sp_e]],Data[[#This Row],[sp_c]])),"/","-")))</f>
        <v>+</v>
      </c>
      <c r="K16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5" spans="1:11" x14ac:dyDescent="0.25">
      <c r="A1625">
        <v>628</v>
      </c>
      <c r="B1625">
        <v>1</v>
      </c>
      <c r="C1625">
        <v>5</v>
      </c>
      <c r="D1625">
        <f>Data[[#This Row],[run]]+100*Data[[#This Row],[k]]</f>
        <v>501</v>
      </c>
      <c r="E1625" t="s">
        <v>13</v>
      </c>
      <c r="F1625" t="s">
        <v>36</v>
      </c>
      <c r="G1625" t="s">
        <v>13</v>
      </c>
      <c r="H1625" t="s">
        <v>36</v>
      </c>
      <c r="I1625" t="str">
        <f>IF(Data[[#This Row],[gen_c]]="","o",IF(Data[[#This Row],[gen_e]]=Data[[#This Row],[gen_c]],"+",IF(ISNUMBER(SEARCH(Data[[#This Row],[gen_e]],Data[[#This Row],[gen_c]])),"/","-")))</f>
        <v>+</v>
      </c>
      <c r="J1625" t="str">
        <f>IF(Data[[#This Row],[sp_c]]="","o",IF(Data[[#This Row],[sp_e]]=Data[[#This Row],[sp_c]],"+",IF(ISNUMBER(SEARCH(Data[[#This Row],[sp_e]],Data[[#This Row],[sp_c]])),"/","-")))</f>
        <v>+</v>
      </c>
      <c r="K16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6" spans="1:11" x14ac:dyDescent="0.25">
      <c r="A1626">
        <v>629</v>
      </c>
      <c r="B1626">
        <v>2</v>
      </c>
      <c r="C1626">
        <v>5</v>
      </c>
      <c r="D1626">
        <f>Data[[#This Row],[run]]+100*Data[[#This Row],[k]]</f>
        <v>502</v>
      </c>
      <c r="E1626" t="s">
        <v>13</v>
      </c>
      <c r="F1626" t="s">
        <v>36</v>
      </c>
      <c r="G1626" t="s">
        <v>13</v>
      </c>
      <c r="H1626" t="s">
        <v>36</v>
      </c>
      <c r="I1626" t="str">
        <f>IF(Data[[#This Row],[gen_c]]="","o",IF(Data[[#This Row],[gen_e]]=Data[[#This Row],[gen_c]],"+",IF(ISNUMBER(SEARCH(Data[[#This Row],[gen_e]],Data[[#This Row],[gen_c]])),"/","-")))</f>
        <v>+</v>
      </c>
      <c r="J1626" t="str">
        <f>IF(Data[[#This Row],[sp_c]]="","o",IF(Data[[#This Row],[sp_e]]=Data[[#This Row],[sp_c]],"+",IF(ISNUMBER(SEARCH(Data[[#This Row],[sp_e]],Data[[#This Row],[sp_c]])),"/","-")))</f>
        <v>+</v>
      </c>
      <c r="K16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7" spans="1:11" x14ac:dyDescent="0.25">
      <c r="A1627">
        <v>630</v>
      </c>
      <c r="B1627">
        <v>2</v>
      </c>
      <c r="C1627">
        <v>5</v>
      </c>
      <c r="D1627">
        <f>Data[[#This Row],[run]]+100*Data[[#This Row],[k]]</f>
        <v>502</v>
      </c>
      <c r="E1627" t="s">
        <v>13</v>
      </c>
      <c r="F1627" t="s">
        <v>36</v>
      </c>
      <c r="G1627" t="s">
        <v>13</v>
      </c>
      <c r="H1627" t="s">
        <v>36</v>
      </c>
      <c r="I1627" t="str">
        <f>IF(Data[[#This Row],[gen_c]]="","o",IF(Data[[#This Row],[gen_e]]=Data[[#This Row],[gen_c]],"+",IF(ISNUMBER(SEARCH(Data[[#This Row],[gen_e]],Data[[#This Row],[gen_c]])),"/","-")))</f>
        <v>+</v>
      </c>
      <c r="J1627" t="str">
        <f>IF(Data[[#This Row],[sp_c]]="","o",IF(Data[[#This Row],[sp_e]]=Data[[#This Row],[sp_c]],"+",IF(ISNUMBER(SEARCH(Data[[#This Row],[sp_e]],Data[[#This Row],[sp_c]])),"/","-")))</f>
        <v>+</v>
      </c>
      <c r="K16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8" spans="1:11" x14ac:dyDescent="0.25">
      <c r="A1628">
        <v>632</v>
      </c>
      <c r="B1628">
        <v>2</v>
      </c>
      <c r="C1628">
        <v>5</v>
      </c>
      <c r="D1628">
        <f>Data[[#This Row],[run]]+100*Data[[#This Row],[k]]</f>
        <v>502</v>
      </c>
      <c r="E1628" t="s">
        <v>13</v>
      </c>
      <c r="F1628" t="s">
        <v>36</v>
      </c>
      <c r="G1628" t="s">
        <v>13</v>
      </c>
      <c r="H1628" t="s">
        <v>36</v>
      </c>
      <c r="I1628" t="str">
        <f>IF(Data[[#This Row],[gen_c]]="","o",IF(Data[[#This Row],[gen_e]]=Data[[#This Row],[gen_c]],"+",IF(ISNUMBER(SEARCH(Data[[#This Row],[gen_e]],Data[[#This Row],[gen_c]])),"/","-")))</f>
        <v>+</v>
      </c>
      <c r="J1628" t="str">
        <f>IF(Data[[#This Row],[sp_c]]="","o",IF(Data[[#This Row],[sp_e]]=Data[[#This Row],[sp_c]],"+",IF(ISNUMBER(SEARCH(Data[[#This Row],[sp_e]],Data[[#This Row],[sp_c]])),"/","-")))</f>
        <v>+</v>
      </c>
      <c r="K16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29" spans="1:11" x14ac:dyDescent="0.25">
      <c r="A1629">
        <v>633</v>
      </c>
      <c r="B1629">
        <v>2</v>
      </c>
      <c r="C1629">
        <v>5</v>
      </c>
      <c r="D1629">
        <f>Data[[#This Row],[run]]+100*Data[[#This Row],[k]]</f>
        <v>502</v>
      </c>
      <c r="E1629" t="s">
        <v>13</v>
      </c>
      <c r="F1629" t="s">
        <v>36</v>
      </c>
      <c r="G1629" t="s">
        <v>13</v>
      </c>
      <c r="H1629" t="s">
        <v>36</v>
      </c>
      <c r="I1629" t="str">
        <f>IF(Data[[#This Row],[gen_c]]="","o",IF(Data[[#This Row],[gen_e]]=Data[[#This Row],[gen_c]],"+",IF(ISNUMBER(SEARCH(Data[[#This Row],[gen_e]],Data[[#This Row],[gen_c]])),"/","-")))</f>
        <v>+</v>
      </c>
      <c r="J1629" t="str">
        <f>IF(Data[[#This Row],[sp_c]]="","o",IF(Data[[#This Row],[sp_e]]=Data[[#This Row],[sp_c]],"+",IF(ISNUMBER(SEARCH(Data[[#This Row],[sp_e]],Data[[#This Row],[sp_c]])),"/","-")))</f>
        <v>+</v>
      </c>
      <c r="K16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0" spans="1:11" x14ac:dyDescent="0.25">
      <c r="A1630">
        <v>634</v>
      </c>
      <c r="B1630">
        <v>2</v>
      </c>
      <c r="C1630">
        <v>5</v>
      </c>
      <c r="D1630">
        <f>Data[[#This Row],[run]]+100*Data[[#This Row],[k]]</f>
        <v>502</v>
      </c>
      <c r="E1630" t="s">
        <v>13</v>
      </c>
      <c r="F1630" t="s">
        <v>36</v>
      </c>
      <c r="G1630" t="s">
        <v>13</v>
      </c>
      <c r="H1630" t="s">
        <v>36</v>
      </c>
      <c r="I1630" t="str">
        <f>IF(Data[[#This Row],[gen_c]]="","o",IF(Data[[#This Row],[gen_e]]=Data[[#This Row],[gen_c]],"+",IF(ISNUMBER(SEARCH(Data[[#This Row],[gen_e]],Data[[#This Row],[gen_c]])),"/","-")))</f>
        <v>+</v>
      </c>
      <c r="J1630" t="str">
        <f>IF(Data[[#This Row],[sp_c]]="","o",IF(Data[[#This Row],[sp_e]]=Data[[#This Row],[sp_c]],"+",IF(ISNUMBER(SEARCH(Data[[#This Row],[sp_e]],Data[[#This Row],[sp_c]])),"/","-")))</f>
        <v>+</v>
      </c>
      <c r="K16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1" spans="1:11" x14ac:dyDescent="0.25">
      <c r="A1631">
        <v>635</v>
      </c>
      <c r="B1631">
        <v>2</v>
      </c>
      <c r="C1631">
        <v>5</v>
      </c>
      <c r="D1631">
        <f>Data[[#This Row],[run]]+100*Data[[#This Row],[k]]</f>
        <v>502</v>
      </c>
      <c r="E1631" t="s">
        <v>13</v>
      </c>
      <c r="F1631" t="s">
        <v>36</v>
      </c>
      <c r="G1631" t="s">
        <v>13</v>
      </c>
      <c r="H1631" t="s">
        <v>36</v>
      </c>
      <c r="I1631" t="str">
        <f>IF(Data[[#This Row],[gen_c]]="","o",IF(Data[[#This Row],[gen_e]]=Data[[#This Row],[gen_c]],"+",IF(ISNUMBER(SEARCH(Data[[#This Row],[gen_e]],Data[[#This Row],[gen_c]])),"/","-")))</f>
        <v>+</v>
      </c>
      <c r="J1631" t="str">
        <f>IF(Data[[#This Row],[sp_c]]="","o",IF(Data[[#This Row],[sp_e]]=Data[[#This Row],[sp_c]],"+",IF(ISNUMBER(SEARCH(Data[[#This Row],[sp_e]],Data[[#This Row],[sp_c]])),"/","-")))</f>
        <v>+</v>
      </c>
      <c r="K16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2" spans="1:11" x14ac:dyDescent="0.25">
      <c r="A1632">
        <v>639</v>
      </c>
      <c r="B1632">
        <v>3</v>
      </c>
      <c r="C1632">
        <v>5</v>
      </c>
      <c r="D1632">
        <f>Data[[#This Row],[run]]+100*Data[[#This Row],[k]]</f>
        <v>503</v>
      </c>
      <c r="E1632" t="s">
        <v>13</v>
      </c>
      <c r="F1632" t="s">
        <v>36</v>
      </c>
      <c r="G1632" t="s">
        <v>13</v>
      </c>
      <c r="H1632" t="s">
        <v>36</v>
      </c>
      <c r="I1632" t="str">
        <f>IF(Data[[#This Row],[gen_c]]="","o",IF(Data[[#This Row],[gen_e]]=Data[[#This Row],[gen_c]],"+",IF(ISNUMBER(SEARCH(Data[[#This Row],[gen_e]],Data[[#This Row],[gen_c]])),"/","-")))</f>
        <v>+</v>
      </c>
      <c r="J1632" t="str">
        <f>IF(Data[[#This Row],[sp_c]]="","o",IF(Data[[#This Row],[sp_e]]=Data[[#This Row],[sp_c]],"+",IF(ISNUMBER(SEARCH(Data[[#This Row],[sp_e]],Data[[#This Row],[sp_c]])),"/","-")))</f>
        <v>+</v>
      </c>
      <c r="K16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3" spans="1:11" x14ac:dyDescent="0.25">
      <c r="A1633">
        <v>640</v>
      </c>
      <c r="B1633">
        <v>3</v>
      </c>
      <c r="C1633">
        <v>5</v>
      </c>
      <c r="D1633">
        <f>Data[[#This Row],[run]]+100*Data[[#This Row],[k]]</f>
        <v>503</v>
      </c>
      <c r="E1633" t="s">
        <v>13</v>
      </c>
      <c r="F1633" t="s">
        <v>36</v>
      </c>
      <c r="G1633" t="s">
        <v>13</v>
      </c>
      <c r="H1633" t="s">
        <v>36</v>
      </c>
      <c r="I1633" t="str">
        <f>IF(Data[[#This Row],[gen_c]]="","o",IF(Data[[#This Row],[gen_e]]=Data[[#This Row],[gen_c]],"+",IF(ISNUMBER(SEARCH(Data[[#This Row],[gen_e]],Data[[#This Row],[gen_c]])),"/","-")))</f>
        <v>+</v>
      </c>
      <c r="J1633" t="str">
        <f>IF(Data[[#This Row],[sp_c]]="","o",IF(Data[[#This Row],[sp_e]]=Data[[#This Row],[sp_c]],"+",IF(ISNUMBER(SEARCH(Data[[#This Row],[sp_e]],Data[[#This Row],[sp_c]])),"/","-")))</f>
        <v>+</v>
      </c>
      <c r="K16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4" spans="1:11" x14ac:dyDescent="0.25">
      <c r="A1634">
        <v>641</v>
      </c>
      <c r="B1634">
        <v>3</v>
      </c>
      <c r="C1634">
        <v>5</v>
      </c>
      <c r="D1634">
        <f>Data[[#This Row],[run]]+100*Data[[#This Row],[k]]</f>
        <v>503</v>
      </c>
      <c r="E1634" t="s">
        <v>13</v>
      </c>
      <c r="F1634" t="s">
        <v>36</v>
      </c>
      <c r="G1634" t="s">
        <v>13</v>
      </c>
      <c r="H1634" t="s">
        <v>36</v>
      </c>
      <c r="I1634" t="str">
        <f>IF(Data[[#This Row],[gen_c]]="","o",IF(Data[[#This Row],[gen_e]]=Data[[#This Row],[gen_c]],"+",IF(ISNUMBER(SEARCH(Data[[#This Row],[gen_e]],Data[[#This Row],[gen_c]])),"/","-")))</f>
        <v>+</v>
      </c>
      <c r="J1634" t="str">
        <f>IF(Data[[#This Row],[sp_c]]="","o",IF(Data[[#This Row],[sp_e]]=Data[[#This Row],[sp_c]],"+",IF(ISNUMBER(SEARCH(Data[[#This Row],[sp_e]],Data[[#This Row],[sp_c]])),"/","-")))</f>
        <v>+</v>
      </c>
      <c r="K16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5" spans="1:11" x14ac:dyDescent="0.25">
      <c r="A1635">
        <v>642</v>
      </c>
      <c r="B1635">
        <v>3</v>
      </c>
      <c r="C1635">
        <v>5</v>
      </c>
      <c r="D1635">
        <f>Data[[#This Row],[run]]+100*Data[[#This Row],[k]]</f>
        <v>503</v>
      </c>
      <c r="E1635" t="s">
        <v>13</v>
      </c>
      <c r="F1635" t="s">
        <v>36</v>
      </c>
      <c r="G1635" t="s">
        <v>13</v>
      </c>
      <c r="H1635" t="s">
        <v>36</v>
      </c>
      <c r="I1635" t="str">
        <f>IF(Data[[#This Row],[gen_c]]="","o",IF(Data[[#This Row],[gen_e]]=Data[[#This Row],[gen_c]],"+",IF(ISNUMBER(SEARCH(Data[[#This Row],[gen_e]],Data[[#This Row],[gen_c]])),"/","-")))</f>
        <v>+</v>
      </c>
      <c r="J1635" t="str">
        <f>IF(Data[[#This Row],[sp_c]]="","o",IF(Data[[#This Row],[sp_e]]=Data[[#This Row],[sp_c]],"+",IF(ISNUMBER(SEARCH(Data[[#This Row],[sp_e]],Data[[#This Row],[sp_c]])),"/","-")))</f>
        <v>+</v>
      </c>
      <c r="K16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6" spans="1:11" x14ac:dyDescent="0.25">
      <c r="A1636">
        <v>644</v>
      </c>
      <c r="B1636">
        <v>3</v>
      </c>
      <c r="C1636">
        <v>5</v>
      </c>
      <c r="D1636">
        <f>Data[[#This Row],[run]]+100*Data[[#This Row],[k]]</f>
        <v>503</v>
      </c>
      <c r="E1636" t="s">
        <v>13</v>
      </c>
      <c r="F1636" t="s">
        <v>36</v>
      </c>
      <c r="G1636" t="s">
        <v>13</v>
      </c>
      <c r="H1636" t="s">
        <v>36</v>
      </c>
      <c r="I1636" t="str">
        <f>IF(Data[[#This Row],[gen_c]]="","o",IF(Data[[#This Row],[gen_e]]=Data[[#This Row],[gen_c]],"+",IF(ISNUMBER(SEARCH(Data[[#This Row],[gen_e]],Data[[#This Row],[gen_c]])),"/","-")))</f>
        <v>+</v>
      </c>
      <c r="J1636" t="str">
        <f>IF(Data[[#This Row],[sp_c]]="","o",IF(Data[[#This Row],[sp_e]]=Data[[#This Row],[sp_c]],"+",IF(ISNUMBER(SEARCH(Data[[#This Row],[sp_e]],Data[[#This Row],[sp_c]])),"/","-")))</f>
        <v>+</v>
      </c>
      <c r="K16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7" spans="1:11" x14ac:dyDescent="0.25">
      <c r="A1637">
        <v>645</v>
      </c>
      <c r="B1637">
        <v>3</v>
      </c>
      <c r="C1637">
        <v>5</v>
      </c>
      <c r="D1637">
        <f>Data[[#This Row],[run]]+100*Data[[#This Row],[k]]</f>
        <v>503</v>
      </c>
      <c r="E1637" t="s">
        <v>13</v>
      </c>
      <c r="F1637" t="s">
        <v>36</v>
      </c>
      <c r="G1637" t="s">
        <v>13</v>
      </c>
      <c r="H1637" t="s">
        <v>36</v>
      </c>
      <c r="I1637" t="str">
        <f>IF(Data[[#This Row],[gen_c]]="","o",IF(Data[[#This Row],[gen_e]]=Data[[#This Row],[gen_c]],"+",IF(ISNUMBER(SEARCH(Data[[#This Row],[gen_e]],Data[[#This Row],[gen_c]])),"/","-")))</f>
        <v>+</v>
      </c>
      <c r="J1637" t="str">
        <f>IF(Data[[#This Row],[sp_c]]="","o",IF(Data[[#This Row],[sp_e]]=Data[[#This Row],[sp_c]],"+",IF(ISNUMBER(SEARCH(Data[[#This Row],[sp_e]],Data[[#This Row],[sp_c]])),"/","-")))</f>
        <v>+</v>
      </c>
      <c r="K16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8" spans="1:11" x14ac:dyDescent="0.25">
      <c r="A1638">
        <v>646</v>
      </c>
      <c r="B1638">
        <v>3</v>
      </c>
      <c r="C1638">
        <v>5</v>
      </c>
      <c r="D1638">
        <f>Data[[#This Row],[run]]+100*Data[[#This Row],[k]]</f>
        <v>503</v>
      </c>
      <c r="E1638" t="s">
        <v>13</v>
      </c>
      <c r="F1638" t="s">
        <v>36</v>
      </c>
      <c r="G1638" t="s">
        <v>13</v>
      </c>
      <c r="H1638" t="s">
        <v>36</v>
      </c>
      <c r="I1638" t="str">
        <f>IF(Data[[#This Row],[gen_c]]="","o",IF(Data[[#This Row],[gen_e]]=Data[[#This Row],[gen_c]],"+",IF(ISNUMBER(SEARCH(Data[[#This Row],[gen_e]],Data[[#This Row],[gen_c]])),"/","-")))</f>
        <v>+</v>
      </c>
      <c r="J1638" t="str">
        <f>IF(Data[[#This Row],[sp_c]]="","o",IF(Data[[#This Row],[sp_e]]=Data[[#This Row],[sp_c]],"+",IF(ISNUMBER(SEARCH(Data[[#This Row],[sp_e]],Data[[#This Row],[sp_c]])),"/","-")))</f>
        <v>+</v>
      </c>
      <c r="K16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39" spans="1:11" x14ac:dyDescent="0.25">
      <c r="A1639">
        <v>647</v>
      </c>
      <c r="B1639">
        <v>3</v>
      </c>
      <c r="C1639">
        <v>5</v>
      </c>
      <c r="D1639">
        <f>Data[[#This Row],[run]]+100*Data[[#This Row],[k]]</f>
        <v>503</v>
      </c>
      <c r="E1639" t="s">
        <v>13</v>
      </c>
      <c r="F1639" t="s">
        <v>36</v>
      </c>
      <c r="G1639" t="s">
        <v>13</v>
      </c>
      <c r="H1639" t="s">
        <v>36</v>
      </c>
      <c r="I1639" t="str">
        <f>IF(Data[[#This Row],[gen_c]]="","o",IF(Data[[#This Row],[gen_e]]=Data[[#This Row],[gen_c]],"+",IF(ISNUMBER(SEARCH(Data[[#This Row],[gen_e]],Data[[#This Row],[gen_c]])),"/","-")))</f>
        <v>+</v>
      </c>
      <c r="J1639" t="str">
        <f>IF(Data[[#This Row],[sp_c]]="","o",IF(Data[[#This Row],[sp_e]]=Data[[#This Row],[sp_c]],"+",IF(ISNUMBER(SEARCH(Data[[#This Row],[sp_e]],Data[[#This Row],[sp_c]])),"/","-")))</f>
        <v>+</v>
      </c>
      <c r="K16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0" spans="1:11" x14ac:dyDescent="0.25">
      <c r="A1640">
        <v>648</v>
      </c>
      <c r="B1640">
        <v>3</v>
      </c>
      <c r="C1640">
        <v>5</v>
      </c>
      <c r="D1640">
        <f>Data[[#This Row],[run]]+100*Data[[#This Row],[k]]</f>
        <v>503</v>
      </c>
      <c r="E1640" t="s">
        <v>13</v>
      </c>
      <c r="F1640" t="s">
        <v>36</v>
      </c>
      <c r="G1640" t="s">
        <v>13</v>
      </c>
      <c r="H1640" t="s">
        <v>36</v>
      </c>
      <c r="I1640" t="str">
        <f>IF(Data[[#This Row],[gen_c]]="","o",IF(Data[[#This Row],[gen_e]]=Data[[#This Row],[gen_c]],"+",IF(ISNUMBER(SEARCH(Data[[#This Row],[gen_e]],Data[[#This Row],[gen_c]])),"/","-")))</f>
        <v>+</v>
      </c>
      <c r="J1640" t="str">
        <f>IF(Data[[#This Row],[sp_c]]="","o",IF(Data[[#This Row],[sp_e]]=Data[[#This Row],[sp_c]],"+",IF(ISNUMBER(SEARCH(Data[[#This Row],[sp_e]],Data[[#This Row],[sp_c]])),"/","-")))</f>
        <v>+</v>
      </c>
      <c r="K16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1" spans="1:11" x14ac:dyDescent="0.25">
      <c r="A1641">
        <v>650</v>
      </c>
      <c r="B1641">
        <v>4</v>
      </c>
      <c r="C1641">
        <v>5</v>
      </c>
      <c r="D1641">
        <f>Data[[#This Row],[run]]+100*Data[[#This Row],[k]]</f>
        <v>504</v>
      </c>
      <c r="E1641" t="s">
        <v>13</v>
      </c>
      <c r="F1641" t="s">
        <v>36</v>
      </c>
      <c r="G1641" t="s">
        <v>13</v>
      </c>
      <c r="H1641" t="s">
        <v>36</v>
      </c>
      <c r="I1641" t="str">
        <f>IF(Data[[#This Row],[gen_c]]="","o",IF(Data[[#This Row],[gen_e]]=Data[[#This Row],[gen_c]],"+",IF(ISNUMBER(SEARCH(Data[[#This Row],[gen_e]],Data[[#This Row],[gen_c]])),"/","-")))</f>
        <v>+</v>
      </c>
      <c r="J1641" t="str">
        <f>IF(Data[[#This Row],[sp_c]]="","o",IF(Data[[#This Row],[sp_e]]=Data[[#This Row],[sp_c]],"+",IF(ISNUMBER(SEARCH(Data[[#This Row],[sp_e]],Data[[#This Row],[sp_c]])),"/","-")))</f>
        <v>+</v>
      </c>
      <c r="K16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2" spans="1:11" x14ac:dyDescent="0.25">
      <c r="A1642">
        <v>651</v>
      </c>
      <c r="B1642">
        <v>4</v>
      </c>
      <c r="C1642">
        <v>5</v>
      </c>
      <c r="D1642">
        <f>Data[[#This Row],[run]]+100*Data[[#This Row],[k]]</f>
        <v>504</v>
      </c>
      <c r="E1642" t="s">
        <v>13</v>
      </c>
      <c r="F1642" t="s">
        <v>36</v>
      </c>
      <c r="G1642" t="s">
        <v>13</v>
      </c>
      <c r="H1642" t="s">
        <v>36</v>
      </c>
      <c r="I1642" t="str">
        <f>IF(Data[[#This Row],[gen_c]]="","o",IF(Data[[#This Row],[gen_e]]=Data[[#This Row],[gen_c]],"+",IF(ISNUMBER(SEARCH(Data[[#This Row],[gen_e]],Data[[#This Row],[gen_c]])),"/","-")))</f>
        <v>+</v>
      </c>
      <c r="J1642" t="str">
        <f>IF(Data[[#This Row],[sp_c]]="","o",IF(Data[[#This Row],[sp_e]]=Data[[#This Row],[sp_c]],"+",IF(ISNUMBER(SEARCH(Data[[#This Row],[sp_e]],Data[[#This Row],[sp_c]])),"/","-")))</f>
        <v>+</v>
      </c>
      <c r="K16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3" spans="1:11" x14ac:dyDescent="0.25">
      <c r="A1643">
        <v>653</v>
      </c>
      <c r="B1643">
        <v>4</v>
      </c>
      <c r="C1643">
        <v>5</v>
      </c>
      <c r="D1643">
        <f>Data[[#This Row],[run]]+100*Data[[#This Row],[k]]</f>
        <v>504</v>
      </c>
      <c r="E1643" t="s">
        <v>13</v>
      </c>
      <c r="F1643" t="s">
        <v>36</v>
      </c>
      <c r="G1643" t="s">
        <v>13</v>
      </c>
      <c r="H1643" t="s">
        <v>36</v>
      </c>
      <c r="I1643" t="str">
        <f>IF(Data[[#This Row],[gen_c]]="","o",IF(Data[[#This Row],[gen_e]]=Data[[#This Row],[gen_c]],"+",IF(ISNUMBER(SEARCH(Data[[#This Row],[gen_e]],Data[[#This Row],[gen_c]])),"/","-")))</f>
        <v>+</v>
      </c>
      <c r="J1643" t="str">
        <f>IF(Data[[#This Row],[sp_c]]="","o",IF(Data[[#This Row],[sp_e]]=Data[[#This Row],[sp_c]],"+",IF(ISNUMBER(SEARCH(Data[[#This Row],[sp_e]],Data[[#This Row],[sp_c]])),"/","-")))</f>
        <v>+</v>
      </c>
      <c r="K16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4" spans="1:11" x14ac:dyDescent="0.25">
      <c r="A1644">
        <v>654</v>
      </c>
      <c r="B1644">
        <v>4</v>
      </c>
      <c r="C1644">
        <v>5</v>
      </c>
      <c r="D1644">
        <f>Data[[#This Row],[run]]+100*Data[[#This Row],[k]]</f>
        <v>504</v>
      </c>
      <c r="E1644" t="s">
        <v>13</v>
      </c>
      <c r="F1644" t="s">
        <v>36</v>
      </c>
      <c r="G1644" t="s">
        <v>13</v>
      </c>
      <c r="H1644" t="s">
        <v>36</v>
      </c>
      <c r="I1644" t="str">
        <f>IF(Data[[#This Row],[gen_c]]="","o",IF(Data[[#This Row],[gen_e]]=Data[[#This Row],[gen_c]],"+",IF(ISNUMBER(SEARCH(Data[[#This Row],[gen_e]],Data[[#This Row],[gen_c]])),"/","-")))</f>
        <v>+</v>
      </c>
      <c r="J1644" t="str">
        <f>IF(Data[[#This Row],[sp_c]]="","o",IF(Data[[#This Row],[sp_e]]=Data[[#This Row],[sp_c]],"+",IF(ISNUMBER(SEARCH(Data[[#This Row],[sp_e]],Data[[#This Row],[sp_c]])),"/","-")))</f>
        <v>+</v>
      </c>
      <c r="K16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5" spans="1:11" x14ac:dyDescent="0.25">
      <c r="A1645">
        <v>655</v>
      </c>
      <c r="B1645">
        <v>4</v>
      </c>
      <c r="C1645">
        <v>5</v>
      </c>
      <c r="D1645">
        <f>Data[[#This Row],[run]]+100*Data[[#This Row],[k]]</f>
        <v>504</v>
      </c>
      <c r="E1645" t="s">
        <v>13</v>
      </c>
      <c r="F1645" t="s">
        <v>36</v>
      </c>
      <c r="G1645" t="s">
        <v>13</v>
      </c>
      <c r="H1645" t="s">
        <v>36</v>
      </c>
      <c r="I1645" t="str">
        <f>IF(Data[[#This Row],[gen_c]]="","o",IF(Data[[#This Row],[gen_e]]=Data[[#This Row],[gen_c]],"+",IF(ISNUMBER(SEARCH(Data[[#This Row],[gen_e]],Data[[#This Row],[gen_c]])),"/","-")))</f>
        <v>+</v>
      </c>
      <c r="J1645" t="str">
        <f>IF(Data[[#This Row],[sp_c]]="","o",IF(Data[[#This Row],[sp_e]]=Data[[#This Row],[sp_c]],"+",IF(ISNUMBER(SEARCH(Data[[#This Row],[sp_e]],Data[[#This Row],[sp_c]])),"/","-")))</f>
        <v>+</v>
      </c>
      <c r="K16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6" spans="1:11" x14ac:dyDescent="0.25">
      <c r="A1646">
        <v>656</v>
      </c>
      <c r="B1646">
        <v>4</v>
      </c>
      <c r="C1646">
        <v>5</v>
      </c>
      <c r="D1646">
        <f>Data[[#This Row],[run]]+100*Data[[#This Row],[k]]</f>
        <v>504</v>
      </c>
      <c r="E1646" t="s">
        <v>13</v>
      </c>
      <c r="F1646" t="s">
        <v>36</v>
      </c>
      <c r="G1646" t="s">
        <v>13</v>
      </c>
      <c r="H1646" t="s">
        <v>36</v>
      </c>
      <c r="I1646" t="str">
        <f>IF(Data[[#This Row],[gen_c]]="","o",IF(Data[[#This Row],[gen_e]]=Data[[#This Row],[gen_c]],"+",IF(ISNUMBER(SEARCH(Data[[#This Row],[gen_e]],Data[[#This Row],[gen_c]])),"/","-")))</f>
        <v>+</v>
      </c>
      <c r="J1646" t="str">
        <f>IF(Data[[#This Row],[sp_c]]="","o",IF(Data[[#This Row],[sp_e]]=Data[[#This Row],[sp_c]],"+",IF(ISNUMBER(SEARCH(Data[[#This Row],[sp_e]],Data[[#This Row],[sp_c]])),"/","-")))</f>
        <v>+</v>
      </c>
      <c r="K16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7" spans="1:11" x14ac:dyDescent="0.25">
      <c r="A1647">
        <v>658</v>
      </c>
      <c r="B1647">
        <v>4</v>
      </c>
      <c r="C1647">
        <v>5</v>
      </c>
      <c r="D1647">
        <f>Data[[#This Row],[run]]+100*Data[[#This Row],[k]]</f>
        <v>504</v>
      </c>
      <c r="E1647" t="s">
        <v>13</v>
      </c>
      <c r="F1647" t="s">
        <v>36</v>
      </c>
      <c r="G1647" t="s">
        <v>13</v>
      </c>
      <c r="H1647" t="s">
        <v>36</v>
      </c>
      <c r="I1647" t="str">
        <f>IF(Data[[#This Row],[gen_c]]="","o",IF(Data[[#This Row],[gen_e]]=Data[[#This Row],[gen_c]],"+",IF(ISNUMBER(SEARCH(Data[[#This Row],[gen_e]],Data[[#This Row],[gen_c]])),"/","-")))</f>
        <v>+</v>
      </c>
      <c r="J1647" t="str">
        <f>IF(Data[[#This Row],[sp_c]]="","o",IF(Data[[#This Row],[sp_e]]=Data[[#This Row],[sp_c]],"+",IF(ISNUMBER(SEARCH(Data[[#This Row],[sp_e]],Data[[#This Row],[sp_c]])),"/","-")))</f>
        <v>+</v>
      </c>
      <c r="K16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48" spans="1:11" x14ac:dyDescent="0.25">
      <c r="A1648">
        <v>612</v>
      </c>
      <c r="B1648">
        <v>0</v>
      </c>
      <c r="C1648">
        <v>5</v>
      </c>
      <c r="D1648">
        <f>Data[[#This Row],[run]]+100*Data[[#This Row],[k]]</f>
        <v>500</v>
      </c>
      <c r="E1648" t="s">
        <v>13</v>
      </c>
      <c r="F1648" t="s">
        <v>36</v>
      </c>
      <c r="G1648" t="s">
        <v>13</v>
      </c>
      <c r="I1648" t="str">
        <f>IF(Data[[#This Row],[gen_c]]="","o",IF(Data[[#This Row],[gen_e]]=Data[[#This Row],[gen_c]],"+",IF(ISNUMBER(SEARCH(Data[[#This Row],[gen_e]],Data[[#This Row],[gen_c]])),"/","-")))</f>
        <v>+</v>
      </c>
      <c r="J1648" t="str">
        <f>IF(Data[[#This Row],[sp_c]]="","o",IF(Data[[#This Row],[sp_e]]=Data[[#This Row],[sp_c]],"+",IF(ISNUMBER(SEARCH(Data[[#This Row],[sp_e]],Data[[#This Row],[sp_c]])),"/","-")))</f>
        <v>o</v>
      </c>
      <c r="K16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49" spans="1:11" x14ac:dyDescent="0.25">
      <c r="A1649">
        <v>619</v>
      </c>
      <c r="B1649">
        <v>1</v>
      </c>
      <c r="C1649">
        <v>5</v>
      </c>
      <c r="D1649">
        <f>Data[[#This Row],[run]]+100*Data[[#This Row],[k]]</f>
        <v>501</v>
      </c>
      <c r="E1649" t="s">
        <v>13</v>
      </c>
      <c r="F1649" t="s">
        <v>36</v>
      </c>
      <c r="G1649" t="s">
        <v>13</v>
      </c>
      <c r="I1649" t="str">
        <f>IF(Data[[#This Row],[gen_c]]="","o",IF(Data[[#This Row],[gen_e]]=Data[[#This Row],[gen_c]],"+",IF(ISNUMBER(SEARCH(Data[[#This Row],[gen_e]],Data[[#This Row],[gen_c]])),"/","-")))</f>
        <v>+</v>
      </c>
      <c r="J1649" t="str">
        <f>IF(Data[[#This Row],[sp_c]]="","o",IF(Data[[#This Row],[sp_e]]=Data[[#This Row],[sp_c]],"+",IF(ISNUMBER(SEARCH(Data[[#This Row],[sp_e]],Data[[#This Row],[sp_c]])),"/","-")))</f>
        <v>o</v>
      </c>
      <c r="K16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0" spans="1:11" x14ac:dyDescent="0.25">
      <c r="A1650">
        <v>623</v>
      </c>
      <c r="B1650">
        <v>1</v>
      </c>
      <c r="C1650">
        <v>5</v>
      </c>
      <c r="D1650">
        <f>Data[[#This Row],[run]]+100*Data[[#This Row],[k]]</f>
        <v>501</v>
      </c>
      <c r="E1650" t="s">
        <v>13</v>
      </c>
      <c r="F1650" t="s">
        <v>36</v>
      </c>
      <c r="G1650" t="s">
        <v>13</v>
      </c>
      <c r="I1650" t="str">
        <f>IF(Data[[#This Row],[gen_c]]="","o",IF(Data[[#This Row],[gen_e]]=Data[[#This Row],[gen_c]],"+",IF(ISNUMBER(SEARCH(Data[[#This Row],[gen_e]],Data[[#This Row],[gen_c]])),"/","-")))</f>
        <v>+</v>
      </c>
      <c r="J1650" t="str">
        <f>IF(Data[[#This Row],[sp_c]]="","o",IF(Data[[#This Row],[sp_e]]=Data[[#This Row],[sp_c]],"+",IF(ISNUMBER(SEARCH(Data[[#This Row],[sp_e]],Data[[#This Row],[sp_c]])),"/","-")))</f>
        <v>o</v>
      </c>
      <c r="K16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1" spans="1:11" x14ac:dyDescent="0.25">
      <c r="A1651">
        <v>627</v>
      </c>
      <c r="B1651">
        <v>1</v>
      </c>
      <c r="C1651">
        <v>5</v>
      </c>
      <c r="D1651">
        <f>Data[[#This Row],[run]]+100*Data[[#This Row],[k]]</f>
        <v>501</v>
      </c>
      <c r="E1651" t="s">
        <v>13</v>
      </c>
      <c r="F1651" t="s">
        <v>36</v>
      </c>
      <c r="G1651" t="s">
        <v>13</v>
      </c>
      <c r="I1651" t="str">
        <f>IF(Data[[#This Row],[gen_c]]="","o",IF(Data[[#This Row],[gen_e]]=Data[[#This Row],[gen_c]],"+",IF(ISNUMBER(SEARCH(Data[[#This Row],[gen_e]],Data[[#This Row],[gen_c]])),"/","-")))</f>
        <v>+</v>
      </c>
      <c r="J1651" t="str">
        <f>IF(Data[[#This Row],[sp_c]]="","o",IF(Data[[#This Row],[sp_e]]=Data[[#This Row],[sp_c]],"+",IF(ISNUMBER(SEARCH(Data[[#This Row],[sp_e]],Data[[#This Row],[sp_c]])),"/","-")))</f>
        <v>o</v>
      </c>
      <c r="K16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2" spans="1:11" x14ac:dyDescent="0.25">
      <c r="A1652">
        <v>631</v>
      </c>
      <c r="B1652">
        <v>2</v>
      </c>
      <c r="C1652">
        <v>5</v>
      </c>
      <c r="D1652">
        <f>Data[[#This Row],[run]]+100*Data[[#This Row],[k]]</f>
        <v>502</v>
      </c>
      <c r="E1652" t="s">
        <v>13</v>
      </c>
      <c r="F1652" t="s">
        <v>36</v>
      </c>
      <c r="G1652" t="s">
        <v>13</v>
      </c>
      <c r="I1652" t="str">
        <f>IF(Data[[#This Row],[gen_c]]="","o",IF(Data[[#This Row],[gen_e]]=Data[[#This Row],[gen_c]],"+",IF(ISNUMBER(SEARCH(Data[[#This Row],[gen_e]],Data[[#This Row],[gen_c]])),"/","-")))</f>
        <v>+</v>
      </c>
      <c r="J1652" t="str">
        <f>IF(Data[[#This Row],[sp_c]]="","o",IF(Data[[#This Row],[sp_e]]=Data[[#This Row],[sp_c]],"+",IF(ISNUMBER(SEARCH(Data[[#This Row],[sp_e]],Data[[#This Row],[sp_c]])),"/","-")))</f>
        <v>o</v>
      </c>
      <c r="K16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3" spans="1:11" x14ac:dyDescent="0.25">
      <c r="A1653">
        <v>636</v>
      </c>
      <c r="B1653">
        <v>2</v>
      </c>
      <c r="C1653">
        <v>5</v>
      </c>
      <c r="D1653">
        <f>Data[[#This Row],[run]]+100*Data[[#This Row],[k]]</f>
        <v>502</v>
      </c>
      <c r="E1653" t="s">
        <v>13</v>
      </c>
      <c r="F1653" t="s">
        <v>36</v>
      </c>
      <c r="G1653" t="s">
        <v>13</v>
      </c>
      <c r="I1653" t="str">
        <f>IF(Data[[#This Row],[gen_c]]="","o",IF(Data[[#This Row],[gen_e]]=Data[[#This Row],[gen_c]],"+",IF(ISNUMBER(SEARCH(Data[[#This Row],[gen_e]],Data[[#This Row],[gen_c]])),"/","-")))</f>
        <v>+</v>
      </c>
      <c r="J1653" t="str">
        <f>IF(Data[[#This Row],[sp_c]]="","o",IF(Data[[#This Row],[sp_e]]=Data[[#This Row],[sp_c]],"+",IF(ISNUMBER(SEARCH(Data[[#This Row],[sp_e]],Data[[#This Row],[sp_c]])),"/","-")))</f>
        <v>o</v>
      </c>
      <c r="K16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4" spans="1:11" x14ac:dyDescent="0.25">
      <c r="A1654">
        <v>637</v>
      </c>
      <c r="B1654">
        <v>2</v>
      </c>
      <c r="C1654">
        <v>5</v>
      </c>
      <c r="D1654">
        <f>Data[[#This Row],[run]]+100*Data[[#This Row],[k]]</f>
        <v>502</v>
      </c>
      <c r="E1654" t="s">
        <v>13</v>
      </c>
      <c r="F1654" t="s">
        <v>36</v>
      </c>
      <c r="G1654" t="s">
        <v>13</v>
      </c>
      <c r="I1654" t="str">
        <f>IF(Data[[#This Row],[gen_c]]="","o",IF(Data[[#This Row],[gen_e]]=Data[[#This Row],[gen_c]],"+",IF(ISNUMBER(SEARCH(Data[[#This Row],[gen_e]],Data[[#This Row],[gen_c]])),"/","-")))</f>
        <v>+</v>
      </c>
      <c r="J1654" t="str">
        <f>IF(Data[[#This Row],[sp_c]]="","o",IF(Data[[#This Row],[sp_e]]=Data[[#This Row],[sp_c]],"+",IF(ISNUMBER(SEARCH(Data[[#This Row],[sp_e]],Data[[#This Row],[sp_c]])),"/","-")))</f>
        <v>o</v>
      </c>
      <c r="K16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5" spans="1:11" x14ac:dyDescent="0.25">
      <c r="A1655">
        <v>638</v>
      </c>
      <c r="B1655">
        <v>2</v>
      </c>
      <c r="C1655">
        <v>5</v>
      </c>
      <c r="D1655">
        <f>Data[[#This Row],[run]]+100*Data[[#This Row],[k]]</f>
        <v>502</v>
      </c>
      <c r="E1655" t="s">
        <v>13</v>
      </c>
      <c r="F1655" t="s">
        <v>36</v>
      </c>
      <c r="G1655" t="s">
        <v>13</v>
      </c>
      <c r="I1655" t="str">
        <f>IF(Data[[#This Row],[gen_c]]="","o",IF(Data[[#This Row],[gen_e]]=Data[[#This Row],[gen_c]],"+",IF(ISNUMBER(SEARCH(Data[[#This Row],[gen_e]],Data[[#This Row],[gen_c]])),"/","-")))</f>
        <v>+</v>
      </c>
      <c r="J1655" t="str">
        <f>IF(Data[[#This Row],[sp_c]]="","o",IF(Data[[#This Row],[sp_e]]=Data[[#This Row],[sp_c]],"+",IF(ISNUMBER(SEARCH(Data[[#This Row],[sp_e]],Data[[#This Row],[sp_c]])),"/","-")))</f>
        <v>o</v>
      </c>
      <c r="K16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6" spans="1:11" x14ac:dyDescent="0.25">
      <c r="A1656">
        <v>643</v>
      </c>
      <c r="B1656">
        <v>3</v>
      </c>
      <c r="C1656">
        <v>5</v>
      </c>
      <c r="D1656">
        <f>Data[[#This Row],[run]]+100*Data[[#This Row],[k]]</f>
        <v>503</v>
      </c>
      <c r="E1656" t="s">
        <v>13</v>
      </c>
      <c r="F1656" t="s">
        <v>36</v>
      </c>
      <c r="G1656" t="s">
        <v>13</v>
      </c>
      <c r="I1656" t="str">
        <f>IF(Data[[#This Row],[gen_c]]="","o",IF(Data[[#This Row],[gen_e]]=Data[[#This Row],[gen_c]],"+",IF(ISNUMBER(SEARCH(Data[[#This Row],[gen_e]],Data[[#This Row],[gen_c]])),"/","-")))</f>
        <v>+</v>
      </c>
      <c r="J1656" t="str">
        <f>IF(Data[[#This Row],[sp_c]]="","o",IF(Data[[#This Row],[sp_e]]=Data[[#This Row],[sp_c]],"+",IF(ISNUMBER(SEARCH(Data[[#This Row],[sp_e]],Data[[#This Row],[sp_c]])),"/","-")))</f>
        <v>o</v>
      </c>
      <c r="K16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7" spans="1:11" x14ac:dyDescent="0.25">
      <c r="A1657">
        <v>649</v>
      </c>
      <c r="B1657">
        <v>4</v>
      </c>
      <c r="C1657">
        <v>5</v>
      </c>
      <c r="D1657">
        <f>Data[[#This Row],[run]]+100*Data[[#This Row],[k]]</f>
        <v>504</v>
      </c>
      <c r="E1657" t="s">
        <v>13</v>
      </c>
      <c r="F1657" t="s">
        <v>36</v>
      </c>
      <c r="G1657" t="s">
        <v>13</v>
      </c>
      <c r="I1657" t="str">
        <f>IF(Data[[#This Row],[gen_c]]="","o",IF(Data[[#This Row],[gen_e]]=Data[[#This Row],[gen_c]],"+",IF(ISNUMBER(SEARCH(Data[[#This Row],[gen_e]],Data[[#This Row],[gen_c]])),"/","-")))</f>
        <v>+</v>
      </c>
      <c r="J1657" t="str">
        <f>IF(Data[[#This Row],[sp_c]]="","o",IF(Data[[#This Row],[sp_e]]=Data[[#This Row],[sp_c]],"+",IF(ISNUMBER(SEARCH(Data[[#This Row],[sp_e]],Data[[#This Row],[sp_c]])),"/","-")))</f>
        <v>o</v>
      </c>
      <c r="K16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8" spans="1:11" x14ac:dyDescent="0.25">
      <c r="A1658">
        <v>652</v>
      </c>
      <c r="B1658">
        <v>4</v>
      </c>
      <c r="C1658">
        <v>5</v>
      </c>
      <c r="D1658">
        <f>Data[[#This Row],[run]]+100*Data[[#This Row],[k]]</f>
        <v>504</v>
      </c>
      <c r="E1658" t="s">
        <v>13</v>
      </c>
      <c r="F1658" t="s">
        <v>36</v>
      </c>
      <c r="G1658" t="s">
        <v>13</v>
      </c>
      <c r="I1658" t="str">
        <f>IF(Data[[#This Row],[gen_c]]="","o",IF(Data[[#This Row],[gen_e]]=Data[[#This Row],[gen_c]],"+",IF(ISNUMBER(SEARCH(Data[[#This Row],[gen_e]],Data[[#This Row],[gen_c]])),"/","-")))</f>
        <v>+</v>
      </c>
      <c r="J1658" t="str">
        <f>IF(Data[[#This Row],[sp_c]]="","o",IF(Data[[#This Row],[sp_e]]=Data[[#This Row],[sp_c]],"+",IF(ISNUMBER(SEARCH(Data[[#This Row],[sp_e]],Data[[#This Row],[sp_c]])),"/","-")))</f>
        <v>o</v>
      </c>
      <c r="K16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59" spans="1:11" x14ac:dyDescent="0.25">
      <c r="A1659">
        <v>657</v>
      </c>
      <c r="B1659">
        <v>4</v>
      </c>
      <c r="C1659">
        <v>5</v>
      </c>
      <c r="D1659">
        <f>Data[[#This Row],[run]]+100*Data[[#This Row],[k]]</f>
        <v>504</v>
      </c>
      <c r="E1659" t="s">
        <v>13</v>
      </c>
      <c r="F1659" t="s">
        <v>36</v>
      </c>
      <c r="G1659" t="s">
        <v>13</v>
      </c>
      <c r="I1659" t="str">
        <f>IF(Data[[#This Row],[gen_c]]="","o",IF(Data[[#This Row],[gen_e]]=Data[[#This Row],[gen_c]],"+",IF(ISNUMBER(SEARCH(Data[[#This Row],[gen_e]],Data[[#This Row],[gen_c]])),"/","-")))</f>
        <v>+</v>
      </c>
      <c r="J1659" t="str">
        <f>IF(Data[[#This Row],[sp_c]]="","o",IF(Data[[#This Row],[sp_e]]=Data[[#This Row],[sp_c]],"+",IF(ISNUMBER(SEARCH(Data[[#This Row],[sp_e]],Data[[#This Row],[sp_c]])),"/","-")))</f>
        <v>o</v>
      </c>
      <c r="K16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60" spans="1:11" x14ac:dyDescent="0.25">
      <c r="A1660">
        <v>601</v>
      </c>
      <c r="B1660">
        <v>0</v>
      </c>
      <c r="C1660">
        <v>5</v>
      </c>
      <c r="D1660">
        <f>Data[[#This Row],[run]]+100*Data[[#This Row],[k]]</f>
        <v>500</v>
      </c>
      <c r="E1660" t="s">
        <v>13</v>
      </c>
      <c r="F1660" t="s">
        <v>38</v>
      </c>
      <c r="G1660" t="s">
        <v>13</v>
      </c>
      <c r="H1660" t="s">
        <v>36</v>
      </c>
      <c r="I1660" t="str">
        <f>IF(Data[[#This Row],[gen_c]]="","o",IF(Data[[#This Row],[gen_e]]=Data[[#This Row],[gen_c]],"+",IF(ISNUMBER(SEARCH(Data[[#This Row],[gen_e]],Data[[#This Row],[gen_c]])),"/","-")))</f>
        <v>+</v>
      </c>
      <c r="J1660" t="str">
        <f>IF(Data[[#This Row],[sp_c]]="","o",IF(Data[[#This Row],[sp_e]]=Data[[#This Row],[sp_c]],"+",IF(ISNUMBER(SEARCH(Data[[#This Row],[sp_e]],Data[[#This Row],[sp_c]])),"/","-")))</f>
        <v>-</v>
      </c>
      <c r="K16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661" spans="1:11" x14ac:dyDescent="0.25">
      <c r="A1661">
        <v>600</v>
      </c>
      <c r="B1661">
        <v>0</v>
      </c>
      <c r="C1661">
        <v>5</v>
      </c>
      <c r="D1661">
        <f>Data[[#This Row],[run]]+100*Data[[#This Row],[k]]</f>
        <v>500</v>
      </c>
      <c r="E1661" t="s">
        <v>13</v>
      </c>
      <c r="F1661" t="s">
        <v>38</v>
      </c>
      <c r="G1661" t="s">
        <v>13</v>
      </c>
      <c r="H1661" t="s">
        <v>38</v>
      </c>
      <c r="I1661" t="str">
        <f>IF(Data[[#This Row],[gen_c]]="","o",IF(Data[[#This Row],[gen_e]]=Data[[#This Row],[gen_c]],"+",IF(ISNUMBER(SEARCH(Data[[#This Row],[gen_e]],Data[[#This Row],[gen_c]])),"/","-")))</f>
        <v>+</v>
      </c>
      <c r="J1661" t="str">
        <f>IF(Data[[#This Row],[sp_c]]="","o",IF(Data[[#This Row],[sp_e]]=Data[[#This Row],[sp_c]],"+",IF(ISNUMBER(SEARCH(Data[[#This Row],[sp_e]],Data[[#This Row],[sp_c]])),"/","-")))</f>
        <v>+</v>
      </c>
      <c r="K16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62" spans="1:11" x14ac:dyDescent="0.25">
      <c r="A1662">
        <v>604</v>
      </c>
      <c r="B1662">
        <v>2</v>
      </c>
      <c r="C1662">
        <v>5</v>
      </c>
      <c r="D1662">
        <f>Data[[#This Row],[run]]+100*Data[[#This Row],[k]]</f>
        <v>502</v>
      </c>
      <c r="E1662" t="s">
        <v>13</v>
      </c>
      <c r="F1662" t="s">
        <v>38</v>
      </c>
      <c r="G1662" t="s">
        <v>13</v>
      </c>
      <c r="H1662" t="s">
        <v>38</v>
      </c>
      <c r="I1662" t="str">
        <f>IF(Data[[#This Row],[gen_c]]="","o",IF(Data[[#This Row],[gen_e]]=Data[[#This Row],[gen_c]],"+",IF(ISNUMBER(SEARCH(Data[[#This Row],[gen_e]],Data[[#This Row],[gen_c]])),"/","-")))</f>
        <v>+</v>
      </c>
      <c r="J1662" t="str">
        <f>IF(Data[[#This Row],[sp_c]]="","o",IF(Data[[#This Row],[sp_e]]=Data[[#This Row],[sp_c]],"+",IF(ISNUMBER(SEARCH(Data[[#This Row],[sp_e]],Data[[#This Row],[sp_c]])),"/","-")))</f>
        <v>+</v>
      </c>
      <c r="K16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63" spans="1:11" x14ac:dyDescent="0.25">
      <c r="A1663">
        <v>606</v>
      </c>
      <c r="B1663">
        <v>3</v>
      </c>
      <c r="C1663">
        <v>5</v>
      </c>
      <c r="D1663">
        <f>Data[[#This Row],[run]]+100*Data[[#This Row],[k]]</f>
        <v>503</v>
      </c>
      <c r="E1663" t="s">
        <v>13</v>
      </c>
      <c r="F1663" t="s">
        <v>38</v>
      </c>
      <c r="G1663" t="s">
        <v>13</v>
      </c>
      <c r="H1663" t="s">
        <v>38</v>
      </c>
      <c r="I1663" t="str">
        <f>IF(Data[[#This Row],[gen_c]]="","o",IF(Data[[#This Row],[gen_e]]=Data[[#This Row],[gen_c]],"+",IF(ISNUMBER(SEARCH(Data[[#This Row],[gen_e]],Data[[#This Row],[gen_c]])),"/","-")))</f>
        <v>+</v>
      </c>
      <c r="J1663" t="str">
        <f>IF(Data[[#This Row],[sp_c]]="","o",IF(Data[[#This Row],[sp_e]]=Data[[#This Row],[sp_c]],"+",IF(ISNUMBER(SEARCH(Data[[#This Row],[sp_e]],Data[[#This Row],[sp_c]])),"/","-")))</f>
        <v>+</v>
      </c>
      <c r="K16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64" spans="1:11" x14ac:dyDescent="0.25">
      <c r="A1664">
        <v>602</v>
      </c>
      <c r="B1664">
        <v>1</v>
      </c>
      <c r="C1664">
        <v>5</v>
      </c>
      <c r="D1664">
        <f>Data[[#This Row],[run]]+100*Data[[#This Row],[k]]</f>
        <v>501</v>
      </c>
      <c r="E1664" t="s">
        <v>13</v>
      </c>
      <c r="F1664" t="s">
        <v>38</v>
      </c>
      <c r="G1664" t="s">
        <v>13</v>
      </c>
      <c r="I1664" t="str">
        <f>IF(Data[[#This Row],[gen_c]]="","o",IF(Data[[#This Row],[gen_e]]=Data[[#This Row],[gen_c]],"+",IF(ISNUMBER(SEARCH(Data[[#This Row],[gen_e]],Data[[#This Row],[gen_c]])),"/","-")))</f>
        <v>+</v>
      </c>
      <c r="J1664" t="str">
        <f>IF(Data[[#This Row],[sp_c]]="","o",IF(Data[[#This Row],[sp_e]]=Data[[#This Row],[sp_c]],"+",IF(ISNUMBER(SEARCH(Data[[#This Row],[sp_e]],Data[[#This Row],[sp_c]])),"/","-")))</f>
        <v>o</v>
      </c>
      <c r="K16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65" spans="1:11" x14ac:dyDescent="0.25">
      <c r="A1665">
        <v>605</v>
      </c>
      <c r="B1665">
        <v>2</v>
      </c>
      <c r="C1665">
        <v>5</v>
      </c>
      <c r="D1665">
        <f>Data[[#This Row],[run]]+100*Data[[#This Row],[k]]</f>
        <v>502</v>
      </c>
      <c r="E1665" t="s">
        <v>13</v>
      </c>
      <c r="F1665" t="s">
        <v>38</v>
      </c>
      <c r="G1665" t="s">
        <v>13</v>
      </c>
      <c r="I1665" t="str">
        <f>IF(Data[[#This Row],[gen_c]]="","o",IF(Data[[#This Row],[gen_e]]=Data[[#This Row],[gen_c]],"+",IF(ISNUMBER(SEARCH(Data[[#This Row],[gen_e]],Data[[#This Row],[gen_c]])),"/","-")))</f>
        <v>+</v>
      </c>
      <c r="J1665" t="str">
        <f>IF(Data[[#This Row],[sp_c]]="","o",IF(Data[[#This Row],[sp_e]]=Data[[#This Row],[sp_c]],"+",IF(ISNUMBER(SEARCH(Data[[#This Row],[sp_e]],Data[[#This Row],[sp_c]])),"/","-")))</f>
        <v>o</v>
      </c>
      <c r="K16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66" spans="1:11" x14ac:dyDescent="0.25">
      <c r="A1666">
        <v>607</v>
      </c>
      <c r="B1666">
        <v>3</v>
      </c>
      <c r="C1666">
        <v>5</v>
      </c>
      <c r="D1666">
        <f>Data[[#This Row],[run]]+100*Data[[#This Row],[k]]</f>
        <v>503</v>
      </c>
      <c r="E1666" t="s">
        <v>13</v>
      </c>
      <c r="F1666" t="s">
        <v>38</v>
      </c>
      <c r="G1666" t="s">
        <v>13</v>
      </c>
      <c r="I1666" t="str">
        <f>IF(Data[[#This Row],[gen_c]]="","o",IF(Data[[#This Row],[gen_e]]=Data[[#This Row],[gen_c]],"+",IF(ISNUMBER(SEARCH(Data[[#This Row],[gen_e]],Data[[#This Row],[gen_c]])),"/","-")))</f>
        <v>+</v>
      </c>
      <c r="J1666" t="str">
        <f>IF(Data[[#This Row],[sp_c]]="","o",IF(Data[[#This Row],[sp_e]]=Data[[#This Row],[sp_c]],"+",IF(ISNUMBER(SEARCH(Data[[#This Row],[sp_e]],Data[[#This Row],[sp_c]])),"/","-")))</f>
        <v>o</v>
      </c>
      <c r="K16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67" spans="1:11" x14ac:dyDescent="0.25">
      <c r="A1667">
        <v>608</v>
      </c>
      <c r="B1667">
        <v>4</v>
      </c>
      <c r="C1667">
        <v>5</v>
      </c>
      <c r="D1667">
        <f>Data[[#This Row],[run]]+100*Data[[#This Row],[k]]</f>
        <v>504</v>
      </c>
      <c r="E1667" t="s">
        <v>13</v>
      </c>
      <c r="F1667" t="s">
        <v>38</v>
      </c>
      <c r="G1667" t="s">
        <v>13</v>
      </c>
      <c r="I1667" t="str">
        <f>IF(Data[[#This Row],[gen_c]]="","o",IF(Data[[#This Row],[gen_e]]=Data[[#This Row],[gen_c]],"+",IF(ISNUMBER(SEARCH(Data[[#This Row],[gen_e]],Data[[#This Row],[gen_c]])),"/","-")))</f>
        <v>+</v>
      </c>
      <c r="J1667" t="str">
        <f>IF(Data[[#This Row],[sp_c]]="","o",IF(Data[[#This Row],[sp_e]]=Data[[#This Row],[sp_c]],"+",IF(ISNUMBER(SEARCH(Data[[#This Row],[sp_e]],Data[[#This Row],[sp_c]])),"/","-")))</f>
        <v>o</v>
      </c>
      <c r="K16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668" spans="1:11" x14ac:dyDescent="0.25">
      <c r="A1668">
        <v>603</v>
      </c>
      <c r="B1668">
        <v>1</v>
      </c>
      <c r="C1668">
        <v>5</v>
      </c>
      <c r="D1668">
        <f>Data[[#This Row],[run]]+100*Data[[#This Row],[k]]</f>
        <v>501</v>
      </c>
      <c r="E1668" t="s">
        <v>13</v>
      </c>
      <c r="F1668" t="s">
        <v>38</v>
      </c>
      <c r="H1668" t="s">
        <v>30</v>
      </c>
      <c r="I1668" t="str">
        <f>IF(Data[[#This Row],[gen_c]]="","o",IF(Data[[#This Row],[gen_e]]=Data[[#This Row],[gen_c]],"+",IF(ISNUMBER(SEARCH(Data[[#This Row],[gen_e]],Data[[#This Row],[gen_c]])),"/","-")))</f>
        <v>o</v>
      </c>
      <c r="J1668" t="str">
        <f>IF(Data[[#This Row],[sp_c]]="","o",IF(Data[[#This Row],[sp_e]]=Data[[#This Row],[sp_c]],"+",IF(ISNUMBER(SEARCH(Data[[#This Row],[sp_e]],Data[[#This Row],[sp_c]])),"/","-")))</f>
        <v>-</v>
      </c>
      <c r="K16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669" spans="1:11" x14ac:dyDescent="0.25">
      <c r="A1669">
        <v>240</v>
      </c>
      <c r="B1669">
        <v>3</v>
      </c>
      <c r="C1669">
        <v>5</v>
      </c>
      <c r="D1669">
        <f>Data[[#This Row],[run]]+100*Data[[#This Row],[k]]</f>
        <v>503</v>
      </c>
      <c r="E1669" t="s">
        <v>11</v>
      </c>
      <c r="F1669" t="s">
        <v>18</v>
      </c>
      <c r="G1669" t="s">
        <v>77</v>
      </c>
      <c r="I1669" t="str">
        <f>IF(Data[[#This Row],[gen_c]]="","o",IF(Data[[#This Row],[gen_e]]=Data[[#This Row],[gen_c]],"+",IF(ISNUMBER(SEARCH(Data[[#This Row],[gen_e]],Data[[#This Row],[gen_c]])),"/","-")))</f>
        <v>/</v>
      </c>
      <c r="J1669" t="str">
        <f>IF(Data[[#This Row],[sp_c]]="","o",IF(Data[[#This Row],[sp_e]]=Data[[#This Row],[sp_c]],"+",IF(ISNUMBER(SEARCH(Data[[#This Row],[sp_e]],Data[[#This Row],[sp_c]])),"/","-")))</f>
        <v>o</v>
      </c>
      <c r="K16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670" spans="1:11" x14ac:dyDescent="0.25">
      <c r="A1670">
        <v>201</v>
      </c>
      <c r="B1670">
        <v>0</v>
      </c>
      <c r="C1670">
        <v>5</v>
      </c>
      <c r="D1670">
        <f>Data[[#This Row],[run]]+100*Data[[#This Row],[k]]</f>
        <v>500</v>
      </c>
      <c r="E1670" t="s">
        <v>11</v>
      </c>
      <c r="F1670" t="s">
        <v>18</v>
      </c>
      <c r="G1670" t="s">
        <v>11</v>
      </c>
      <c r="H1670" t="s">
        <v>18</v>
      </c>
      <c r="I1670" t="str">
        <f>IF(Data[[#This Row],[gen_c]]="","o",IF(Data[[#This Row],[gen_e]]=Data[[#This Row],[gen_c]],"+",IF(ISNUMBER(SEARCH(Data[[#This Row],[gen_e]],Data[[#This Row],[gen_c]])),"/","-")))</f>
        <v>+</v>
      </c>
      <c r="J1670" t="str">
        <f>IF(Data[[#This Row],[sp_c]]="","o",IF(Data[[#This Row],[sp_e]]=Data[[#This Row],[sp_c]],"+",IF(ISNUMBER(SEARCH(Data[[#This Row],[sp_e]],Data[[#This Row],[sp_c]])),"/","-")))</f>
        <v>+</v>
      </c>
      <c r="K16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71" spans="1:11" x14ac:dyDescent="0.25">
      <c r="A1671">
        <v>203</v>
      </c>
      <c r="B1671">
        <v>0</v>
      </c>
      <c r="C1671">
        <v>5</v>
      </c>
      <c r="D1671">
        <f>Data[[#This Row],[run]]+100*Data[[#This Row],[k]]</f>
        <v>500</v>
      </c>
      <c r="E1671" t="s">
        <v>11</v>
      </c>
      <c r="F1671" t="s">
        <v>18</v>
      </c>
      <c r="G1671" t="s">
        <v>11</v>
      </c>
      <c r="H1671" t="s">
        <v>18</v>
      </c>
      <c r="I1671" t="str">
        <f>IF(Data[[#This Row],[gen_c]]="","o",IF(Data[[#This Row],[gen_e]]=Data[[#This Row],[gen_c]],"+",IF(ISNUMBER(SEARCH(Data[[#This Row],[gen_e]],Data[[#This Row],[gen_c]])),"/","-")))</f>
        <v>+</v>
      </c>
      <c r="J1671" t="str">
        <f>IF(Data[[#This Row],[sp_c]]="","o",IF(Data[[#This Row],[sp_e]]=Data[[#This Row],[sp_c]],"+",IF(ISNUMBER(SEARCH(Data[[#This Row],[sp_e]],Data[[#This Row],[sp_c]])),"/","-")))</f>
        <v>+</v>
      </c>
      <c r="K16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72" spans="1:11" x14ac:dyDescent="0.25">
      <c r="A1672">
        <v>204</v>
      </c>
      <c r="B1672">
        <v>0</v>
      </c>
      <c r="C1672">
        <v>5</v>
      </c>
      <c r="D1672">
        <f>Data[[#This Row],[run]]+100*Data[[#This Row],[k]]</f>
        <v>500</v>
      </c>
      <c r="E1672" t="s">
        <v>11</v>
      </c>
      <c r="F1672" t="s">
        <v>18</v>
      </c>
      <c r="G1672" t="s">
        <v>11</v>
      </c>
      <c r="H1672" t="s">
        <v>18</v>
      </c>
      <c r="I1672" t="str">
        <f>IF(Data[[#This Row],[gen_c]]="","o",IF(Data[[#This Row],[gen_e]]=Data[[#This Row],[gen_c]],"+",IF(ISNUMBER(SEARCH(Data[[#This Row],[gen_e]],Data[[#This Row],[gen_c]])),"/","-")))</f>
        <v>+</v>
      </c>
      <c r="J1672" t="str">
        <f>IF(Data[[#This Row],[sp_c]]="","o",IF(Data[[#This Row],[sp_e]]=Data[[#This Row],[sp_c]],"+",IF(ISNUMBER(SEARCH(Data[[#This Row],[sp_e]],Data[[#This Row],[sp_c]])),"/","-")))</f>
        <v>+</v>
      </c>
      <c r="K16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73" spans="1:11" x14ac:dyDescent="0.25">
      <c r="A1673">
        <v>205</v>
      </c>
      <c r="B1673">
        <v>0</v>
      </c>
      <c r="C1673">
        <v>5</v>
      </c>
      <c r="D1673">
        <f>Data[[#This Row],[run]]+100*Data[[#This Row],[k]]</f>
        <v>500</v>
      </c>
      <c r="E1673" t="s">
        <v>11</v>
      </c>
      <c r="F1673" t="s">
        <v>18</v>
      </c>
      <c r="G1673" t="s">
        <v>11</v>
      </c>
      <c r="H1673" t="s">
        <v>18</v>
      </c>
      <c r="I1673" t="str">
        <f>IF(Data[[#This Row],[gen_c]]="","o",IF(Data[[#This Row],[gen_e]]=Data[[#This Row],[gen_c]],"+",IF(ISNUMBER(SEARCH(Data[[#This Row],[gen_e]],Data[[#This Row],[gen_c]])),"/","-")))</f>
        <v>+</v>
      </c>
      <c r="J1673" t="str">
        <f>IF(Data[[#This Row],[sp_c]]="","o",IF(Data[[#This Row],[sp_e]]=Data[[#This Row],[sp_c]],"+",IF(ISNUMBER(SEARCH(Data[[#This Row],[sp_e]],Data[[#This Row],[sp_c]])),"/","-")))</f>
        <v>+</v>
      </c>
      <c r="K16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74" spans="1:11" x14ac:dyDescent="0.25">
      <c r="A1674">
        <v>206</v>
      </c>
      <c r="B1674">
        <v>0</v>
      </c>
      <c r="C1674">
        <v>5</v>
      </c>
      <c r="D1674">
        <f>Data[[#This Row],[run]]+100*Data[[#This Row],[k]]</f>
        <v>500</v>
      </c>
      <c r="E1674" t="s">
        <v>11</v>
      </c>
      <c r="F1674" t="s">
        <v>18</v>
      </c>
      <c r="G1674" t="s">
        <v>11</v>
      </c>
      <c r="H1674" t="s">
        <v>18</v>
      </c>
      <c r="I1674" t="str">
        <f>IF(Data[[#This Row],[gen_c]]="","o",IF(Data[[#This Row],[gen_e]]=Data[[#This Row],[gen_c]],"+",IF(ISNUMBER(SEARCH(Data[[#This Row],[gen_e]],Data[[#This Row],[gen_c]])),"/","-")))</f>
        <v>+</v>
      </c>
      <c r="J1674" t="str">
        <f>IF(Data[[#This Row],[sp_c]]="","o",IF(Data[[#This Row],[sp_e]]=Data[[#This Row],[sp_c]],"+",IF(ISNUMBER(SEARCH(Data[[#This Row],[sp_e]],Data[[#This Row],[sp_c]])),"/","-")))</f>
        <v>+</v>
      </c>
      <c r="K16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75" spans="1:11" x14ac:dyDescent="0.25">
      <c r="A1675">
        <v>207</v>
      </c>
      <c r="B1675">
        <v>0</v>
      </c>
      <c r="C1675">
        <v>5</v>
      </c>
      <c r="D1675">
        <f>Data[[#This Row],[run]]+100*Data[[#This Row],[k]]</f>
        <v>500</v>
      </c>
      <c r="E1675" t="s">
        <v>11</v>
      </c>
      <c r="F1675" t="s">
        <v>18</v>
      </c>
      <c r="G1675" t="s">
        <v>11</v>
      </c>
      <c r="H1675" t="s">
        <v>18</v>
      </c>
      <c r="I1675" t="str">
        <f>IF(Data[[#This Row],[gen_c]]="","o",IF(Data[[#This Row],[gen_e]]=Data[[#This Row],[gen_c]],"+",IF(ISNUMBER(SEARCH(Data[[#This Row],[gen_e]],Data[[#This Row],[gen_c]])),"/","-")))</f>
        <v>+</v>
      </c>
      <c r="J1675" t="str">
        <f>IF(Data[[#This Row],[sp_c]]="","o",IF(Data[[#This Row],[sp_e]]=Data[[#This Row],[sp_c]],"+",IF(ISNUMBER(SEARCH(Data[[#This Row],[sp_e]],Data[[#This Row],[sp_c]])),"/","-")))</f>
        <v>+</v>
      </c>
      <c r="K16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76" spans="1:11" x14ac:dyDescent="0.25">
      <c r="A1676">
        <v>208</v>
      </c>
      <c r="B1676">
        <v>0</v>
      </c>
      <c r="C1676">
        <v>5</v>
      </c>
      <c r="D1676">
        <f>Data[[#This Row],[run]]+100*Data[[#This Row],[k]]</f>
        <v>500</v>
      </c>
      <c r="E1676" t="s">
        <v>11</v>
      </c>
      <c r="F1676" t="s">
        <v>18</v>
      </c>
      <c r="G1676" t="s">
        <v>11</v>
      </c>
      <c r="H1676" t="s">
        <v>18</v>
      </c>
      <c r="I1676" t="str">
        <f>IF(Data[[#This Row],[gen_c]]="","o",IF(Data[[#This Row],[gen_e]]=Data[[#This Row],[gen_c]],"+",IF(ISNUMBER(SEARCH(Data[[#This Row],[gen_e]],Data[[#This Row],[gen_c]])),"/","-")))</f>
        <v>+</v>
      </c>
      <c r="J1676" t="str">
        <f>IF(Data[[#This Row],[sp_c]]="","o",IF(Data[[#This Row],[sp_e]]=Data[[#This Row],[sp_c]],"+",IF(ISNUMBER(SEARCH(Data[[#This Row],[sp_e]],Data[[#This Row],[sp_c]])),"/","-")))</f>
        <v>+</v>
      </c>
      <c r="K16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77" spans="1:11" x14ac:dyDescent="0.25">
      <c r="A1677">
        <v>210</v>
      </c>
      <c r="B1677">
        <v>0</v>
      </c>
      <c r="C1677">
        <v>5</v>
      </c>
      <c r="D1677">
        <f>Data[[#This Row],[run]]+100*Data[[#This Row],[k]]</f>
        <v>500</v>
      </c>
      <c r="E1677" t="s">
        <v>11</v>
      </c>
      <c r="F1677" t="s">
        <v>18</v>
      </c>
      <c r="G1677" t="s">
        <v>11</v>
      </c>
      <c r="H1677" t="s">
        <v>18</v>
      </c>
      <c r="I1677" t="str">
        <f>IF(Data[[#This Row],[gen_c]]="","o",IF(Data[[#This Row],[gen_e]]=Data[[#This Row],[gen_c]],"+",IF(ISNUMBER(SEARCH(Data[[#This Row],[gen_e]],Data[[#This Row],[gen_c]])),"/","-")))</f>
        <v>+</v>
      </c>
      <c r="J1677" t="str">
        <f>IF(Data[[#This Row],[sp_c]]="","o",IF(Data[[#This Row],[sp_e]]=Data[[#This Row],[sp_c]],"+",IF(ISNUMBER(SEARCH(Data[[#This Row],[sp_e]],Data[[#This Row],[sp_c]])),"/","-")))</f>
        <v>+</v>
      </c>
      <c r="K16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78" spans="1:11" x14ac:dyDescent="0.25">
      <c r="A1678">
        <v>211</v>
      </c>
      <c r="B1678">
        <v>1</v>
      </c>
      <c r="C1678">
        <v>5</v>
      </c>
      <c r="D1678">
        <f>Data[[#This Row],[run]]+100*Data[[#This Row],[k]]</f>
        <v>501</v>
      </c>
      <c r="E1678" t="s">
        <v>11</v>
      </c>
      <c r="F1678" t="s">
        <v>18</v>
      </c>
      <c r="G1678" t="s">
        <v>11</v>
      </c>
      <c r="H1678" t="s">
        <v>18</v>
      </c>
      <c r="I1678" t="str">
        <f>IF(Data[[#This Row],[gen_c]]="","o",IF(Data[[#This Row],[gen_e]]=Data[[#This Row],[gen_c]],"+",IF(ISNUMBER(SEARCH(Data[[#This Row],[gen_e]],Data[[#This Row],[gen_c]])),"/","-")))</f>
        <v>+</v>
      </c>
      <c r="J1678" t="str">
        <f>IF(Data[[#This Row],[sp_c]]="","o",IF(Data[[#This Row],[sp_e]]=Data[[#This Row],[sp_c]],"+",IF(ISNUMBER(SEARCH(Data[[#This Row],[sp_e]],Data[[#This Row],[sp_c]])),"/","-")))</f>
        <v>+</v>
      </c>
      <c r="K16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79" spans="1:11" x14ac:dyDescent="0.25">
      <c r="A1679">
        <v>212</v>
      </c>
      <c r="B1679">
        <v>1</v>
      </c>
      <c r="C1679">
        <v>5</v>
      </c>
      <c r="D1679">
        <f>Data[[#This Row],[run]]+100*Data[[#This Row],[k]]</f>
        <v>501</v>
      </c>
      <c r="E1679" t="s">
        <v>11</v>
      </c>
      <c r="F1679" t="s">
        <v>18</v>
      </c>
      <c r="G1679" t="s">
        <v>11</v>
      </c>
      <c r="H1679" t="s">
        <v>18</v>
      </c>
      <c r="I1679" t="str">
        <f>IF(Data[[#This Row],[gen_c]]="","o",IF(Data[[#This Row],[gen_e]]=Data[[#This Row],[gen_c]],"+",IF(ISNUMBER(SEARCH(Data[[#This Row],[gen_e]],Data[[#This Row],[gen_c]])),"/","-")))</f>
        <v>+</v>
      </c>
      <c r="J1679" t="str">
        <f>IF(Data[[#This Row],[sp_c]]="","o",IF(Data[[#This Row],[sp_e]]=Data[[#This Row],[sp_c]],"+",IF(ISNUMBER(SEARCH(Data[[#This Row],[sp_e]],Data[[#This Row],[sp_c]])),"/","-")))</f>
        <v>+</v>
      </c>
      <c r="K16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0" spans="1:11" x14ac:dyDescent="0.25">
      <c r="A1680">
        <v>213</v>
      </c>
      <c r="B1680">
        <v>1</v>
      </c>
      <c r="C1680">
        <v>5</v>
      </c>
      <c r="D1680">
        <f>Data[[#This Row],[run]]+100*Data[[#This Row],[k]]</f>
        <v>501</v>
      </c>
      <c r="E1680" t="s">
        <v>11</v>
      </c>
      <c r="F1680" t="s">
        <v>18</v>
      </c>
      <c r="G1680" t="s">
        <v>11</v>
      </c>
      <c r="H1680" t="s">
        <v>18</v>
      </c>
      <c r="I1680" t="str">
        <f>IF(Data[[#This Row],[gen_c]]="","o",IF(Data[[#This Row],[gen_e]]=Data[[#This Row],[gen_c]],"+",IF(ISNUMBER(SEARCH(Data[[#This Row],[gen_e]],Data[[#This Row],[gen_c]])),"/","-")))</f>
        <v>+</v>
      </c>
      <c r="J1680" t="str">
        <f>IF(Data[[#This Row],[sp_c]]="","o",IF(Data[[#This Row],[sp_e]]=Data[[#This Row],[sp_c]],"+",IF(ISNUMBER(SEARCH(Data[[#This Row],[sp_e]],Data[[#This Row],[sp_c]])),"/","-")))</f>
        <v>+</v>
      </c>
      <c r="K16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1" spans="1:11" x14ac:dyDescent="0.25">
      <c r="A1681">
        <v>214</v>
      </c>
      <c r="B1681">
        <v>1</v>
      </c>
      <c r="C1681">
        <v>5</v>
      </c>
      <c r="D1681">
        <f>Data[[#This Row],[run]]+100*Data[[#This Row],[k]]</f>
        <v>501</v>
      </c>
      <c r="E1681" t="s">
        <v>11</v>
      </c>
      <c r="F1681" t="s">
        <v>18</v>
      </c>
      <c r="G1681" t="s">
        <v>11</v>
      </c>
      <c r="H1681" t="s">
        <v>18</v>
      </c>
      <c r="I1681" t="str">
        <f>IF(Data[[#This Row],[gen_c]]="","o",IF(Data[[#This Row],[gen_e]]=Data[[#This Row],[gen_c]],"+",IF(ISNUMBER(SEARCH(Data[[#This Row],[gen_e]],Data[[#This Row],[gen_c]])),"/","-")))</f>
        <v>+</v>
      </c>
      <c r="J1681" t="str">
        <f>IF(Data[[#This Row],[sp_c]]="","o",IF(Data[[#This Row],[sp_e]]=Data[[#This Row],[sp_c]],"+",IF(ISNUMBER(SEARCH(Data[[#This Row],[sp_e]],Data[[#This Row],[sp_c]])),"/","-")))</f>
        <v>+</v>
      </c>
      <c r="K16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2" spans="1:11" x14ac:dyDescent="0.25">
      <c r="A1682">
        <v>215</v>
      </c>
      <c r="B1682">
        <v>1</v>
      </c>
      <c r="C1682">
        <v>5</v>
      </c>
      <c r="D1682">
        <f>Data[[#This Row],[run]]+100*Data[[#This Row],[k]]</f>
        <v>501</v>
      </c>
      <c r="E1682" t="s">
        <v>11</v>
      </c>
      <c r="F1682" t="s">
        <v>18</v>
      </c>
      <c r="G1682" t="s">
        <v>11</v>
      </c>
      <c r="H1682" t="s">
        <v>18</v>
      </c>
      <c r="I1682" t="str">
        <f>IF(Data[[#This Row],[gen_c]]="","o",IF(Data[[#This Row],[gen_e]]=Data[[#This Row],[gen_c]],"+",IF(ISNUMBER(SEARCH(Data[[#This Row],[gen_e]],Data[[#This Row],[gen_c]])),"/","-")))</f>
        <v>+</v>
      </c>
      <c r="J1682" t="str">
        <f>IF(Data[[#This Row],[sp_c]]="","o",IF(Data[[#This Row],[sp_e]]=Data[[#This Row],[sp_c]],"+",IF(ISNUMBER(SEARCH(Data[[#This Row],[sp_e]],Data[[#This Row],[sp_c]])),"/","-")))</f>
        <v>+</v>
      </c>
      <c r="K16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3" spans="1:11" x14ac:dyDescent="0.25">
      <c r="A1683">
        <v>216</v>
      </c>
      <c r="B1683">
        <v>1</v>
      </c>
      <c r="C1683">
        <v>5</v>
      </c>
      <c r="D1683">
        <f>Data[[#This Row],[run]]+100*Data[[#This Row],[k]]</f>
        <v>501</v>
      </c>
      <c r="E1683" t="s">
        <v>11</v>
      </c>
      <c r="F1683" t="s">
        <v>18</v>
      </c>
      <c r="G1683" t="s">
        <v>11</v>
      </c>
      <c r="H1683" t="s">
        <v>18</v>
      </c>
      <c r="I1683" t="str">
        <f>IF(Data[[#This Row],[gen_c]]="","o",IF(Data[[#This Row],[gen_e]]=Data[[#This Row],[gen_c]],"+",IF(ISNUMBER(SEARCH(Data[[#This Row],[gen_e]],Data[[#This Row],[gen_c]])),"/","-")))</f>
        <v>+</v>
      </c>
      <c r="J1683" t="str">
        <f>IF(Data[[#This Row],[sp_c]]="","o",IF(Data[[#This Row],[sp_e]]=Data[[#This Row],[sp_c]],"+",IF(ISNUMBER(SEARCH(Data[[#This Row],[sp_e]],Data[[#This Row],[sp_c]])),"/","-")))</f>
        <v>+</v>
      </c>
      <c r="K16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4" spans="1:11" x14ac:dyDescent="0.25">
      <c r="A1684">
        <v>217</v>
      </c>
      <c r="B1684">
        <v>1</v>
      </c>
      <c r="C1684">
        <v>5</v>
      </c>
      <c r="D1684">
        <f>Data[[#This Row],[run]]+100*Data[[#This Row],[k]]</f>
        <v>501</v>
      </c>
      <c r="E1684" t="s">
        <v>11</v>
      </c>
      <c r="F1684" t="s">
        <v>18</v>
      </c>
      <c r="G1684" t="s">
        <v>11</v>
      </c>
      <c r="H1684" t="s">
        <v>18</v>
      </c>
      <c r="I1684" t="str">
        <f>IF(Data[[#This Row],[gen_c]]="","o",IF(Data[[#This Row],[gen_e]]=Data[[#This Row],[gen_c]],"+",IF(ISNUMBER(SEARCH(Data[[#This Row],[gen_e]],Data[[#This Row],[gen_c]])),"/","-")))</f>
        <v>+</v>
      </c>
      <c r="J1684" t="str">
        <f>IF(Data[[#This Row],[sp_c]]="","o",IF(Data[[#This Row],[sp_e]]=Data[[#This Row],[sp_c]],"+",IF(ISNUMBER(SEARCH(Data[[#This Row],[sp_e]],Data[[#This Row],[sp_c]])),"/","-")))</f>
        <v>+</v>
      </c>
      <c r="K16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5" spans="1:11" x14ac:dyDescent="0.25">
      <c r="A1685">
        <v>218</v>
      </c>
      <c r="B1685">
        <v>1</v>
      </c>
      <c r="C1685">
        <v>5</v>
      </c>
      <c r="D1685">
        <f>Data[[#This Row],[run]]+100*Data[[#This Row],[k]]</f>
        <v>501</v>
      </c>
      <c r="E1685" t="s">
        <v>11</v>
      </c>
      <c r="F1685" t="s">
        <v>18</v>
      </c>
      <c r="G1685" t="s">
        <v>11</v>
      </c>
      <c r="H1685" t="s">
        <v>18</v>
      </c>
      <c r="I1685" t="str">
        <f>IF(Data[[#This Row],[gen_c]]="","o",IF(Data[[#This Row],[gen_e]]=Data[[#This Row],[gen_c]],"+",IF(ISNUMBER(SEARCH(Data[[#This Row],[gen_e]],Data[[#This Row],[gen_c]])),"/","-")))</f>
        <v>+</v>
      </c>
      <c r="J1685" t="str">
        <f>IF(Data[[#This Row],[sp_c]]="","o",IF(Data[[#This Row],[sp_e]]=Data[[#This Row],[sp_c]],"+",IF(ISNUMBER(SEARCH(Data[[#This Row],[sp_e]],Data[[#This Row],[sp_c]])),"/","-")))</f>
        <v>+</v>
      </c>
      <c r="K16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6" spans="1:11" x14ac:dyDescent="0.25">
      <c r="A1686">
        <v>219</v>
      </c>
      <c r="B1686">
        <v>1</v>
      </c>
      <c r="C1686">
        <v>5</v>
      </c>
      <c r="D1686">
        <f>Data[[#This Row],[run]]+100*Data[[#This Row],[k]]</f>
        <v>501</v>
      </c>
      <c r="E1686" t="s">
        <v>11</v>
      </c>
      <c r="F1686" t="s">
        <v>18</v>
      </c>
      <c r="G1686" t="s">
        <v>11</v>
      </c>
      <c r="H1686" t="s">
        <v>18</v>
      </c>
      <c r="I1686" t="str">
        <f>IF(Data[[#This Row],[gen_c]]="","o",IF(Data[[#This Row],[gen_e]]=Data[[#This Row],[gen_c]],"+",IF(ISNUMBER(SEARCH(Data[[#This Row],[gen_e]],Data[[#This Row],[gen_c]])),"/","-")))</f>
        <v>+</v>
      </c>
      <c r="J1686" t="str">
        <f>IF(Data[[#This Row],[sp_c]]="","o",IF(Data[[#This Row],[sp_e]]=Data[[#This Row],[sp_c]],"+",IF(ISNUMBER(SEARCH(Data[[#This Row],[sp_e]],Data[[#This Row],[sp_c]])),"/","-")))</f>
        <v>+</v>
      </c>
      <c r="K16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7" spans="1:11" x14ac:dyDescent="0.25">
      <c r="A1687">
        <v>220</v>
      </c>
      <c r="B1687">
        <v>1</v>
      </c>
      <c r="C1687">
        <v>5</v>
      </c>
      <c r="D1687">
        <f>Data[[#This Row],[run]]+100*Data[[#This Row],[k]]</f>
        <v>501</v>
      </c>
      <c r="E1687" t="s">
        <v>11</v>
      </c>
      <c r="F1687" t="s">
        <v>18</v>
      </c>
      <c r="G1687" t="s">
        <v>11</v>
      </c>
      <c r="H1687" t="s">
        <v>18</v>
      </c>
      <c r="I1687" t="str">
        <f>IF(Data[[#This Row],[gen_c]]="","o",IF(Data[[#This Row],[gen_e]]=Data[[#This Row],[gen_c]],"+",IF(ISNUMBER(SEARCH(Data[[#This Row],[gen_e]],Data[[#This Row],[gen_c]])),"/","-")))</f>
        <v>+</v>
      </c>
      <c r="J1687" t="str">
        <f>IF(Data[[#This Row],[sp_c]]="","o",IF(Data[[#This Row],[sp_e]]=Data[[#This Row],[sp_c]],"+",IF(ISNUMBER(SEARCH(Data[[#This Row],[sp_e]],Data[[#This Row],[sp_c]])),"/","-")))</f>
        <v>+</v>
      </c>
      <c r="K16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8" spans="1:11" x14ac:dyDescent="0.25">
      <c r="A1688">
        <v>221</v>
      </c>
      <c r="B1688">
        <v>2</v>
      </c>
      <c r="C1688">
        <v>5</v>
      </c>
      <c r="D1688">
        <f>Data[[#This Row],[run]]+100*Data[[#This Row],[k]]</f>
        <v>502</v>
      </c>
      <c r="E1688" t="s">
        <v>11</v>
      </c>
      <c r="F1688" t="s">
        <v>18</v>
      </c>
      <c r="G1688" t="s">
        <v>11</v>
      </c>
      <c r="H1688" t="s">
        <v>18</v>
      </c>
      <c r="I1688" t="str">
        <f>IF(Data[[#This Row],[gen_c]]="","o",IF(Data[[#This Row],[gen_e]]=Data[[#This Row],[gen_c]],"+",IF(ISNUMBER(SEARCH(Data[[#This Row],[gen_e]],Data[[#This Row],[gen_c]])),"/","-")))</f>
        <v>+</v>
      </c>
      <c r="J1688" t="str">
        <f>IF(Data[[#This Row],[sp_c]]="","o",IF(Data[[#This Row],[sp_e]]=Data[[#This Row],[sp_c]],"+",IF(ISNUMBER(SEARCH(Data[[#This Row],[sp_e]],Data[[#This Row],[sp_c]])),"/","-")))</f>
        <v>+</v>
      </c>
      <c r="K16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89" spans="1:11" x14ac:dyDescent="0.25">
      <c r="A1689">
        <v>222</v>
      </c>
      <c r="B1689">
        <v>2</v>
      </c>
      <c r="C1689">
        <v>5</v>
      </c>
      <c r="D1689">
        <f>Data[[#This Row],[run]]+100*Data[[#This Row],[k]]</f>
        <v>502</v>
      </c>
      <c r="E1689" t="s">
        <v>11</v>
      </c>
      <c r="F1689" t="s">
        <v>18</v>
      </c>
      <c r="G1689" t="s">
        <v>11</v>
      </c>
      <c r="H1689" t="s">
        <v>18</v>
      </c>
      <c r="I1689" t="str">
        <f>IF(Data[[#This Row],[gen_c]]="","o",IF(Data[[#This Row],[gen_e]]=Data[[#This Row],[gen_c]],"+",IF(ISNUMBER(SEARCH(Data[[#This Row],[gen_e]],Data[[#This Row],[gen_c]])),"/","-")))</f>
        <v>+</v>
      </c>
      <c r="J1689" t="str">
        <f>IF(Data[[#This Row],[sp_c]]="","o",IF(Data[[#This Row],[sp_e]]=Data[[#This Row],[sp_c]],"+",IF(ISNUMBER(SEARCH(Data[[#This Row],[sp_e]],Data[[#This Row],[sp_c]])),"/","-")))</f>
        <v>+</v>
      </c>
      <c r="K16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0" spans="1:11" x14ac:dyDescent="0.25">
      <c r="A1690">
        <v>223</v>
      </c>
      <c r="B1690">
        <v>2</v>
      </c>
      <c r="C1690">
        <v>5</v>
      </c>
      <c r="D1690">
        <f>Data[[#This Row],[run]]+100*Data[[#This Row],[k]]</f>
        <v>502</v>
      </c>
      <c r="E1690" t="s">
        <v>11</v>
      </c>
      <c r="F1690" t="s">
        <v>18</v>
      </c>
      <c r="G1690" t="s">
        <v>11</v>
      </c>
      <c r="H1690" t="s">
        <v>18</v>
      </c>
      <c r="I1690" t="str">
        <f>IF(Data[[#This Row],[gen_c]]="","o",IF(Data[[#This Row],[gen_e]]=Data[[#This Row],[gen_c]],"+",IF(ISNUMBER(SEARCH(Data[[#This Row],[gen_e]],Data[[#This Row],[gen_c]])),"/","-")))</f>
        <v>+</v>
      </c>
      <c r="J1690" t="str">
        <f>IF(Data[[#This Row],[sp_c]]="","o",IF(Data[[#This Row],[sp_e]]=Data[[#This Row],[sp_c]],"+",IF(ISNUMBER(SEARCH(Data[[#This Row],[sp_e]],Data[[#This Row],[sp_c]])),"/","-")))</f>
        <v>+</v>
      </c>
      <c r="K16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1" spans="1:11" x14ac:dyDescent="0.25">
      <c r="A1691">
        <v>224</v>
      </c>
      <c r="B1691">
        <v>2</v>
      </c>
      <c r="C1691">
        <v>5</v>
      </c>
      <c r="D1691">
        <f>Data[[#This Row],[run]]+100*Data[[#This Row],[k]]</f>
        <v>502</v>
      </c>
      <c r="E1691" t="s">
        <v>11</v>
      </c>
      <c r="F1691" t="s">
        <v>18</v>
      </c>
      <c r="G1691" t="s">
        <v>11</v>
      </c>
      <c r="H1691" t="s">
        <v>18</v>
      </c>
      <c r="I1691" t="str">
        <f>IF(Data[[#This Row],[gen_c]]="","o",IF(Data[[#This Row],[gen_e]]=Data[[#This Row],[gen_c]],"+",IF(ISNUMBER(SEARCH(Data[[#This Row],[gen_e]],Data[[#This Row],[gen_c]])),"/","-")))</f>
        <v>+</v>
      </c>
      <c r="J1691" t="str">
        <f>IF(Data[[#This Row],[sp_c]]="","o",IF(Data[[#This Row],[sp_e]]=Data[[#This Row],[sp_c]],"+",IF(ISNUMBER(SEARCH(Data[[#This Row],[sp_e]],Data[[#This Row],[sp_c]])),"/","-")))</f>
        <v>+</v>
      </c>
      <c r="K16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2" spans="1:11" x14ac:dyDescent="0.25">
      <c r="A1692">
        <v>225</v>
      </c>
      <c r="B1692">
        <v>2</v>
      </c>
      <c r="C1692">
        <v>5</v>
      </c>
      <c r="D1692">
        <f>Data[[#This Row],[run]]+100*Data[[#This Row],[k]]</f>
        <v>502</v>
      </c>
      <c r="E1692" t="s">
        <v>11</v>
      </c>
      <c r="F1692" t="s">
        <v>18</v>
      </c>
      <c r="G1692" t="s">
        <v>11</v>
      </c>
      <c r="H1692" t="s">
        <v>18</v>
      </c>
      <c r="I1692" t="str">
        <f>IF(Data[[#This Row],[gen_c]]="","o",IF(Data[[#This Row],[gen_e]]=Data[[#This Row],[gen_c]],"+",IF(ISNUMBER(SEARCH(Data[[#This Row],[gen_e]],Data[[#This Row],[gen_c]])),"/","-")))</f>
        <v>+</v>
      </c>
      <c r="J1692" t="str">
        <f>IF(Data[[#This Row],[sp_c]]="","o",IF(Data[[#This Row],[sp_e]]=Data[[#This Row],[sp_c]],"+",IF(ISNUMBER(SEARCH(Data[[#This Row],[sp_e]],Data[[#This Row],[sp_c]])),"/","-")))</f>
        <v>+</v>
      </c>
      <c r="K16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3" spans="1:11" x14ac:dyDescent="0.25">
      <c r="A1693">
        <v>226</v>
      </c>
      <c r="B1693">
        <v>2</v>
      </c>
      <c r="C1693">
        <v>5</v>
      </c>
      <c r="D1693">
        <f>Data[[#This Row],[run]]+100*Data[[#This Row],[k]]</f>
        <v>502</v>
      </c>
      <c r="E1693" t="s">
        <v>11</v>
      </c>
      <c r="F1693" t="s">
        <v>18</v>
      </c>
      <c r="G1693" t="s">
        <v>11</v>
      </c>
      <c r="H1693" t="s">
        <v>18</v>
      </c>
      <c r="I1693" t="str">
        <f>IF(Data[[#This Row],[gen_c]]="","o",IF(Data[[#This Row],[gen_e]]=Data[[#This Row],[gen_c]],"+",IF(ISNUMBER(SEARCH(Data[[#This Row],[gen_e]],Data[[#This Row],[gen_c]])),"/","-")))</f>
        <v>+</v>
      </c>
      <c r="J1693" t="str">
        <f>IF(Data[[#This Row],[sp_c]]="","o",IF(Data[[#This Row],[sp_e]]=Data[[#This Row],[sp_c]],"+",IF(ISNUMBER(SEARCH(Data[[#This Row],[sp_e]],Data[[#This Row],[sp_c]])),"/","-")))</f>
        <v>+</v>
      </c>
      <c r="K16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4" spans="1:11" x14ac:dyDescent="0.25">
      <c r="A1694">
        <v>227</v>
      </c>
      <c r="B1694">
        <v>2</v>
      </c>
      <c r="C1694">
        <v>5</v>
      </c>
      <c r="D1694">
        <f>Data[[#This Row],[run]]+100*Data[[#This Row],[k]]</f>
        <v>502</v>
      </c>
      <c r="E1694" t="s">
        <v>11</v>
      </c>
      <c r="F1694" t="s">
        <v>18</v>
      </c>
      <c r="G1694" t="s">
        <v>11</v>
      </c>
      <c r="H1694" t="s">
        <v>18</v>
      </c>
      <c r="I1694" t="str">
        <f>IF(Data[[#This Row],[gen_c]]="","o",IF(Data[[#This Row],[gen_e]]=Data[[#This Row],[gen_c]],"+",IF(ISNUMBER(SEARCH(Data[[#This Row],[gen_e]],Data[[#This Row],[gen_c]])),"/","-")))</f>
        <v>+</v>
      </c>
      <c r="J1694" t="str">
        <f>IF(Data[[#This Row],[sp_c]]="","o",IF(Data[[#This Row],[sp_e]]=Data[[#This Row],[sp_c]],"+",IF(ISNUMBER(SEARCH(Data[[#This Row],[sp_e]],Data[[#This Row],[sp_c]])),"/","-")))</f>
        <v>+</v>
      </c>
      <c r="K16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5" spans="1:11" x14ac:dyDescent="0.25">
      <c r="A1695">
        <v>228</v>
      </c>
      <c r="B1695">
        <v>2</v>
      </c>
      <c r="C1695">
        <v>5</v>
      </c>
      <c r="D1695">
        <f>Data[[#This Row],[run]]+100*Data[[#This Row],[k]]</f>
        <v>502</v>
      </c>
      <c r="E1695" t="s">
        <v>11</v>
      </c>
      <c r="F1695" t="s">
        <v>18</v>
      </c>
      <c r="G1695" t="s">
        <v>11</v>
      </c>
      <c r="H1695" t="s">
        <v>18</v>
      </c>
      <c r="I1695" t="str">
        <f>IF(Data[[#This Row],[gen_c]]="","o",IF(Data[[#This Row],[gen_e]]=Data[[#This Row],[gen_c]],"+",IF(ISNUMBER(SEARCH(Data[[#This Row],[gen_e]],Data[[#This Row],[gen_c]])),"/","-")))</f>
        <v>+</v>
      </c>
      <c r="J1695" t="str">
        <f>IF(Data[[#This Row],[sp_c]]="","o",IF(Data[[#This Row],[sp_e]]=Data[[#This Row],[sp_c]],"+",IF(ISNUMBER(SEARCH(Data[[#This Row],[sp_e]],Data[[#This Row],[sp_c]])),"/","-")))</f>
        <v>+</v>
      </c>
      <c r="K16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6" spans="1:11" x14ac:dyDescent="0.25">
      <c r="A1696">
        <v>229</v>
      </c>
      <c r="B1696">
        <v>2</v>
      </c>
      <c r="C1696">
        <v>5</v>
      </c>
      <c r="D1696">
        <f>Data[[#This Row],[run]]+100*Data[[#This Row],[k]]</f>
        <v>502</v>
      </c>
      <c r="E1696" t="s">
        <v>11</v>
      </c>
      <c r="F1696" t="s">
        <v>18</v>
      </c>
      <c r="G1696" t="s">
        <v>11</v>
      </c>
      <c r="H1696" t="s">
        <v>18</v>
      </c>
      <c r="I1696" t="str">
        <f>IF(Data[[#This Row],[gen_c]]="","o",IF(Data[[#This Row],[gen_e]]=Data[[#This Row],[gen_c]],"+",IF(ISNUMBER(SEARCH(Data[[#This Row],[gen_e]],Data[[#This Row],[gen_c]])),"/","-")))</f>
        <v>+</v>
      </c>
      <c r="J1696" t="str">
        <f>IF(Data[[#This Row],[sp_c]]="","o",IF(Data[[#This Row],[sp_e]]=Data[[#This Row],[sp_c]],"+",IF(ISNUMBER(SEARCH(Data[[#This Row],[sp_e]],Data[[#This Row],[sp_c]])),"/","-")))</f>
        <v>+</v>
      </c>
      <c r="K16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7" spans="1:11" x14ac:dyDescent="0.25">
      <c r="A1697">
        <v>230</v>
      </c>
      <c r="B1697">
        <v>2</v>
      </c>
      <c r="C1697">
        <v>5</v>
      </c>
      <c r="D1697">
        <f>Data[[#This Row],[run]]+100*Data[[#This Row],[k]]</f>
        <v>502</v>
      </c>
      <c r="E1697" t="s">
        <v>11</v>
      </c>
      <c r="F1697" t="s">
        <v>18</v>
      </c>
      <c r="G1697" t="s">
        <v>11</v>
      </c>
      <c r="H1697" t="s">
        <v>18</v>
      </c>
      <c r="I1697" t="str">
        <f>IF(Data[[#This Row],[gen_c]]="","o",IF(Data[[#This Row],[gen_e]]=Data[[#This Row],[gen_c]],"+",IF(ISNUMBER(SEARCH(Data[[#This Row],[gen_e]],Data[[#This Row],[gen_c]])),"/","-")))</f>
        <v>+</v>
      </c>
      <c r="J1697" t="str">
        <f>IF(Data[[#This Row],[sp_c]]="","o",IF(Data[[#This Row],[sp_e]]=Data[[#This Row],[sp_c]],"+",IF(ISNUMBER(SEARCH(Data[[#This Row],[sp_e]],Data[[#This Row],[sp_c]])),"/","-")))</f>
        <v>+</v>
      </c>
      <c r="K16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8" spans="1:11" x14ac:dyDescent="0.25">
      <c r="A1698">
        <v>231</v>
      </c>
      <c r="B1698">
        <v>3</v>
      </c>
      <c r="C1698">
        <v>5</v>
      </c>
      <c r="D1698">
        <f>Data[[#This Row],[run]]+100*Data[[#This Row],[k]]</f>
        <v>503</v>
      </c>
      <c r="E1698" t="s">
        <v>11</v>
      </c>
      <c r="F1698" t="s">
        <v>18</v>
      </c>
      <c r="G1698" t="s">
        <v>11</v>
      </c>
      <c r="H1698" t="s">
        <v>18</v>
      </c>
      <c r="I1698" t="str">
        <f>IF(Data[[#This Row],[gen_c]]="","o",IF(Data[[#This Row],[gen_e]]=Data[[#This Row],[gen_c]],"+",IF(ISNUMBER(SEARCH(Data[[#This Row],[gen_e]],Data[[#This Row],[gen_c]])),"/","-")))</f>
        <v>+</v>
      </c>
      <c r="J1698" t="str">
        <f>IF(Data[[#This Row],[sp_c]]="","o",IF(Data[[#This Row],[sp_e]]=Data[[#This Row],[sp_c]],"+",IF(ISNUMBER(SEARCH(Data[[#This Row],[sp_e]],Data[[#This Row],[sp_c]])),"/","-")))</f>
        <v>+</v>
      </c>
      <c r="K16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699" spans="1:11" x14ac:dyDescent="0.25">
      <c r="A1699">
        <v>233</v>
      </c>
      <c r="B1699">
        <v>3</v>
      </c>
      <c r="C1699">
        <v>5</v>
      </c>
      <c r="D1699">
        <f>Data[[#This Row],[run]]+100*Data[[#This Row],[k]]</f>
        <v>503</v>
      </c>
      <c r="E1699" t="s">
        <v>11</v>
      </c>
      <c r="F1699" t="s">
        <v>18</v>
      </c>
      <c r="G1699" t="s">
        <v>11</v>
      </c>
      <c r="H1699" t="s">
        <v>18</v>
      </c>
      <c r="I1699" t="str">
        <f>IF(Data[[#This Row],[gen_c]]="","o",IF(Data[[#This Row],[gen_e]]=Data[[#This Row],[gen_c]],"+",IF(ISNUMBER(SEARCH(Data[[#This Row],[gen_e]],Data[[#This Row],[gen_c]])),"/","-")))</f>
        <v>+</v>
      </c>
      <c r="J1699" t="str">
        <f>IF(Data[[#This Row],[sp_c]]="","o",IF(Data[[#This Row],[sp_e]]=Data[[#This Row],[sp_c]],"+",IF(ISNUMBER(SEARCH(Data[[#This Row],[sp_e]],Data[[#This Row],[sp_c]])),"/","-")))</f>
        <v>+</v>
      </c>
      <c r="K16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0" spans="1:11" x14ac:dyDescent="0.25">
      <c r="A1700">
        <v>234</v>
      </c>
      <c r="B1700">
        <v>3</v>
      </c>
      <c r="C1700">
        <v>5</v>
      </c>
      <c r="D1700">
        <f>Data[[#This Row],[run]]+100*Data[[#This Row],[k]]</f>
        <v>503</v>
      </c>
      <c r="E1700" t="s">
        <v>11</v>
      </c>
      <c r="F1700" t="s">
        <v>18</v>
      </c>
      <c r="G1700" t="s">
        <v>11</v>
      </c>
      <c r="H1700" t="s">
        <v>18</v>
      </c>
      <c r="I1700" t="str">
        <f>IF(Data[[#This Row],[gen_c]]="","o",IF(Data[[#This Row],[gen_e]]=Data[[#This Row],[gen_c]],"+",IF(ISNUMBER(SEARCH(Data[[#This Row],[gen_e]],Data[[#This Row],[gen_c]])),"/","-")))</f>
        <v>+</v>
      </c>
      <c r="J1700" t="str">
        <f>IF(Data[[#This Row],[sp_c]]="","o",IF(Data[[#This Row],[sp_e]]=Data[[#This Row],[sp_c]],"+",IF(ISNUMBER(SEARCH(Data[[#This Row],[sp_e]],Data[[#This Row],[sp_c]])),"/","-")))</f>
        <v>+</v>
      </c>
      <c r="K17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1" spans="1:11" x14ac:dyDescent="0.25">
      <c r="A1701">
        <v>235</v>
      </c>
      <c r="B1701">
        <v>3</v>
      </c>
      <c r="C1701">
        <v>5</v>
      </c>
      <c r="D1701">
        <f>Data[[#This Row],[run]]+100*Data[[#This Row],[k]]</f>
        <v>503</v>
      </c>
      <c r="E1701" t="s">
        <v>11</v>
      </c>
      <c r="F1701" t="s">
        <v>18</v>
      </c>
      <c r="G1701" t="s">
        <v>11</v>
      </c>
      <c r="H1701" t="s">
        <v>18</v>
      </c>
      <c r="I1701" t="str">
        <f>IF(Data[[#This Row],[gen_c]]="","o",IF(Data[[#This Row],[gen_e]]=Data[[#This Row],[gen_c]],"+",IF(ISNUMBER(SEARCH(Data[[#This Row],[gen_e]],Data[[#This Row],[gen_c]])),"/","-")))</f>
        <v>+</v>
      </c>
      <c r="J1701" t="str">
        <f>IF(Data[[#This Row],[sp_c]]="","o",IF(Data[[#This Row],[sp_e]]=Data[[#This Row],[sp_c]],"+",IF(ISNUMBER(SEARCH(Data[[#This Row],[sp_e]],Data[[#This Row],[sp_c]])),"/","-")))</f>
        <v>+</v>
      </c>
      <c r="K17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2" spans="1:11" x14ac:dyDescent="0.25">
      <c r="A1702">
        <v>236</v>
      </c>
      <c r="B1702">
        <v>3</v>
      </c>
      <c r="C1702">
        <v>5</v>
      </c>
      <c r="D1702">
        <f>Data[[#This Row],[run]]+100*Data[[#This Row],[k]]</f>
        <v>503</v>
      </c>
      <c r="E1702" t="s">
        <v>11</v>
      </c>
      <c r="F1702" t="s">
        <v>18</v>
      </c>
      <c r="G1702" t="s">
        <v>11</v>
      </c>
      <c r="H1702" t="s">
        <v>18</v>
      </c>
      <c r="I1702" t="str">
        <f>IF(Data[[#This Row],[gen_c]]="","o",IF(Data[[#This Row],[gen_e]]=Data[[#This Row],[gen_c]],"+",IF(ISNUMBER(SEARCH(Data[[#This Row],[gen_e]],Data[[#This Row],[gen_c]])),"/","-")))</f>
        <v>+</v>
      </c>
      <c r="J1702" t="str">
        <f>IF(Data[[#This Row],[sp_c]]="","o",IF(Data[[#This Row],[sp_e]]=Data[[#This Row],[sp_c]],"+",IF(ISNUMBER(SEARCH(Data[[#This Row],[sp_e]],Data[[#This Row],[sp_c]])),"/","-")))</f>
        <v>+</v>
      </c>
      <c r="K17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3" spans="1:11" x14ac:dyDescent="0.25">
      <c r="A1703">
        <v>237</v>
      </c>
      <c r="B1703">
        <v>3</v>
      </c>
      <c r="C1703">
        <v>5</v>
      </c>
      <c r="D1703">
        <f>Data[[#This Row],[run]]+100*Data[[#This Row],[k]]</f>
        <v>503</v>
      </c>
      <c r="E1703" t="s">
        <v>11</v>
      </c>
      <c r="F1703" t="s">
        <v>18</v>
      </c>
      <c r="G1703" t="s">
        <v>11</v>
      </c>
      <c r="H1703" t="s">
        <v>18</v>
      </c>
      <c r="I1703" t="str">
        <f>IF(Data[[#This Row],[gen_c]]="","o",IF(Data[[#This Row],[gen_e]]=Data[[#This Row],[gen_c]],"+",IF(ISNUMBER(SEARCH(Data[[#This Row],[gen_e]],Data[[#This Row],[gen_c]])),"/","-")))</f>
        <v>+</v>
      </c>
      <c r="J1703" t="str">
        <f>IF(Data[[#This Row],[sp_c]]="","o",IF(Data[[#This Row],[sp_e]]=Data[[#This Row],[sp_c]],"+",IF(ISNUMBER(SEARCH(Data[[#This Row],[sp_e]],Data[[#This Row],[sp_c]])),"/","-")))</f>
        <v>+</v>
      </c>
      <c r="K17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4" spans="1:11" x14ac:dyDescent="0.25">
      <c r="A1704">
        <v>239</v>
      </c>
      <c r="B1704">
        <v>3</v>
      </c>
      <c r="C1704">
        <v>5</v>
      </c>
      <c r="D1704">
        <f>Data[[#This Row],[run]]+100*Data[[#This Row],[k]]</f>
        <v>503</v>
      </c>
      <c r="E1704" t="s">
        <v>11</v>
      </c>
      <c r="F1704" t="s">
        <v>18</v>
      </c>
      <c r="G1704" t="s">
        <v>11</v>
      </c>
      <c r="H1704" t="s">
        <v>18</v>
      </c>
      <c r="I1704" t="str">
        <f>IF(Data[[#This Row],[gen_c]]="","o",IF(Data[[#This Row],[gen_e]]=Data[[#This Row],[gen_c]],"+",IF(ISNUMBER(SEARCH(Data[[#This Row],[gen_e]],Data[[#This Row],[gen_c]])),"/","-")))</f>
        <v>+</v>
      </c>
      <c r="J1704" t="str">
        <f>IF(Data[[#This Row],[sp_c]]="","o",IF(Data[[#This Row],[sp_e]]=Data[[#This Row],[sp_c]],"+",IF(ISNUMBER(SEARCH(Data[[#This Row],[sp_e]],Data[[#This Row],[sp_c]])),"/","-")))</f>
        <v>+</v>
      </c>
      <c r="K17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5" spans="1:11" x14ac:dyDescent="0.25">
      <c r="A1705">
        <v>242</v>
      </c>
      <c r="B1705">
        <v>4</v>
      </c>
      <c r="C1705">
        <v>5</v>
      </c>
      <c r="D1705">
        <f>Data[[#This Row],[run]]+100*Data[[#This Row],[k]]</f>
        <v>504</v>
      </c>
      <c r="E1705" t="s">
        <v>11</v>
      </c>
      <c r="F1705" t="s">
        <v>18</v>
      </c>
      <c r="G1705" t="s">
        <v>11</v>
      </c>
      <c r="H1705" t="s">
        <v>18</v>
      </c>
      <c r="I1705" t="str">
        <f>IF(Data[[#This Row],[gen_c]]="","o",IF(Data[[#This Row],[gen_e]]=Data[[#This Row],[gen_c]],"+",IF(ISNUMBER(SEARCH(Data[[#This Row],[gen_e]],Data[[#This Row],[gen_c]])),"/","-")))</f>
        <v>+</v>
      </c>
      <c r="J1705" t="str">
        <f>IF(Data[[#This Row],[sp_c]]="","o",IF(Data[[#This Row],[sp_e]]=Data[[#This Row],[sp_c]],"+",IF(ISNUMBER(SEARCH(Data[[#This Row],[sp_e]],Data[[#This Row],[sp_c]])),"/","-")))</f>
        <v>+</v>
      </c>
      <c r="K17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6" spans="1:11" x14ac:dyDescent="0.25">
      <c r="A1706">
        <v>244</v>
      </c>
      <c r="B1706">
        <v>4</v>
      </c>
      <c r="C1706">
        <v>5</v>
      </c>
      <c r="D1706">
        <f>Data[[#This Row],[run]]+100*Data[[#This Row],[k]]</f>
        <v>504</v>
      </c>
      <c r="E1706" t="s">
        <v>11</v>
      </c>
      <c r="F1706" t="s">
        <v>18</v>
      </c>
      <c r="G1706" t="s">
        <v>11</v>
      </c>
      <c r="H1706" t="s">
        <v>18</v>
      </c>
      <c r="I1706" t="str">
        <f>IF(Data[[#This Row],[gen_c]]="","o",IF(Data[[#This Row],[gen_e]]=Data[[#This Row],[gen_c]],"+",IF(ISNUMBER(SEARCH(Data[[#This Row],[gen_e]],Data[[#This Row],[gen_c]])),"/","-")))</f>
        <v>+</v>
      </c>
      <c r="J1706" t="str">
        <f>IF(Data[[#This Row],[sp_c]]="","o",IF(Data[[#This Row],[sp_e]]=Data[[#This Row],[sp_c]],"+",IF(ISNUMBER(SEARCH(Data[[#This Row],[sp_e]],Data[[#This Row],[sp_c]])),"/","-")))</f>
        <v>+</v>
      </c>
      <c r="K17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7" spans="1:11" x14ac:dyDescent="0.25">
      <c r="A1707">
        <v>246</v>
      </c>
      <c r="B1707">
        <v>4</v>
      </c>
      <c r="C1707">
        <v>5</v>
      </c>
      <c r="D1707">
        <f>Data[[#This Row],[run]]+100*Data[[#This Row],[k]]</f>
        <v>504</v>
      </c>
      <c r="E1707" t="s">
        <v>11</v>
      </c>
      <c r="F1707" t="s">
        <v>18</v>
      </c>
      <c r="G1707" t="s">
        <v>11</v>
      </c>
      <c r="H1707" t="s">
        <v>18</v>
      </c>
      <c r="I1707" t="str">
        <f>IF(Data[[#This Row],[gen_c]]="","o",IF(Data[[#This Row],[gen_e]]=Data[[#This Row],[gen_c]],"+",IF(ISNUMBER(SEARCH(Data[[#This Row],[gen_e]],Data[[#This Row],[gen_c]])),"/","-")))</f>
        <v>+</v>
      </c>
      <c r="J1707" t="str">
        <f>IF(Data[[#This Row],[sp_c]]="","o",IF(Data[[#This Row],[sp_e]]=Data[[#This Row],[sp_c]],"+",IF(ISNUMBER(SEARCH(Data[[#This Row],[sp_e]],Data[[#This Row],[sp_c]])),"/","-")))</f>
        <v>+</v>
      </c>
      <c r="K17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8" spans="1:11" x14ac:dyDescent="0.25">
      <c r="A1708">
        <v>247</v>
      </c>
      <c r="B1708">
        <v>4</v>
      </c>
      <c r="C1708">
        <v>5</v>
      </c>
      <c r="D1708">
        <f>Data[[#This Row],[run]]+100*Data[[#This Row],[k]]</f>
        <v>504</v>
      </c>
      <c r="E1708" t="s">
        <v>11</v>
      </c>
      <c r="F1708" t="s">
        <v>18</v>
      </c>
      <c r="G1708" t="s">
        <v>11</v>
      </c>
      <c r="H1708" t="s">
        <v>18</v>
      </c>
      <c r="I1708" t="str">
        <f>IF(Data[[#This Row],[gen_c]]="","o",IF(Data[[#This Row],[gen_e]]=Data[[#This Row],[gen_c]],"+",IF(ISNUMBER(SEARCH(Data[[#This Row],[gen_e]],Data[[#This Row],[gen_c]])),"/","-")))</f>
        <v>+</v>
      </c>
      <c r="J1708" t="str">
        <f>IF(Data[[#This Row],[sp_c]]="","o",IF(Data[[#This Row],[sp_e]]=Data[[#This Row],[sp_c]],"+",IF(ISNUMBER(SEARCH(Data[[#This Row],[sp_e]],Data[[#This Row],[sp_c]])),"/","-")))</f>
        <v>+</v>
      </c>
      <c r="K17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09" spans="1:11" x14ac:dyDescent="0.25">
      <c r="A1709">
        <v>248</v>
      </c>
      <c r="B1709">
        <v>4</v>
      </c>
      <c r="C1709">
        <v>5</v>
      </c>
      <c r="D1709">
        <f>Data[[#This Row],[run]]+100*Data[[#This Row],[k]]</f>
        <v>504</v>
      </c>
      <c r="E1709" t="s">
        <v>11</v>
      </c>
      <c r="F1709" t="s">
        <v>18</v>
      </c>
      <c r="G1709" t="s">
        <v>11</v>
      </c>
      <c r="H1709" t="s">
        <v>18</v>
      </c>
      <c r="I1709" t="str">
        <f>IF(Data[[#This Row],[gen_c]]="","o",IF(Data[[#This Row],[gen_e]]=Data[[#This Row],[gen_c]],"+",IF(ISNUMBER(SEARCH(Data[[#This Row],[gen_e]],Data[[#This Row],[gen_c]])),"/","-")))</f>
        <v>+</v>
      </c>
      <c r="J1709" t="str">
        <f>IF(Data[[#This Row],[sp_c]]="","o",IF(Data[[#This Row],[sp_e]]=Data[[#This Row],[sp_c]],"+",IF(ISNUMBER(SEARCH(Data[[#This Row],[sp_e]],Data[[#This Row],[sp_c]])),"/","-")))</f>
        <v>+</v>
      </c>
      <c r="K17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10" spans="1:11" x14ac:dyDescent="0.25">
      <c r="A1710">
        <v>249</v>
      </c>
      <c r="B1710">
        <v>4</v>
      </c>
      <c r="C1710">
        <v>5</v>
      </c>
      <c r="D1710">
        <f>Data[[#This Row],[run]]+100*Data[[#This Row],[k]]</f>
        <v>504</v>
      </c>
      <c r="E1710" t="s">
        <v>11</v>
      </c>
      <c r="F1710" t="s">
        <v>18</v>
      </c>
      <c r="G1710" t="s">
        <v>11</v>
      </c>
      <c r="H1710" t="s">
        <v>18</v>
      </c>
      <c r="I1710" t="str">
        <f>IF(Data[[#This Row],[gen_c]]="","o",IF(Data[[#This Row],[gen_e]]=Data[[#This Row],[gen_c]],"+",IF(ISNUMBER(SEARCH(Data[[#This Row],[gen_e]],Data[[#This Row],[gen_c]])),"/","-")))</f>
        <v>+</v>
      </c>
      <c r="J1710" t="str">
        <f>IF(Data[[#This Row],[sp_c]]="","o",IF(Data[[#This Row],[sp_e]]=Data[[#This Row],[sp_c]],"+",IF(ISNUMBER(SEARCH(Data[[#This Row],[sp_e]],Data[[#This Row],[sp_c]])),"/","-")))</f>
        <v>+</v>
      </c>
      <c r="K17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11" spans="1:11" x14ac:dyDescent="0.25">
      <c r="A1711">
        <v>202</v>
      </c>
      <c r="B1711">
        <v>0</v>
      </c>
      <c r="C1711">
        <v>5</v>
      </c>
      <c r="D1711">
        <f>Data[[#This Row],[run]]+100*Data[[#This Row],[k]]</f>
        <v>500</v>
      </c>
      <c r="E1711" t="s">
        <v>11</v>
      </c>
      <c r="F1711" t="s">
        <v>18</v>
      </c>
      <c r="H1711" t="s">
        <v>18</v>
      </c>
      <c r="I1711" t="str">
        <f>IF(Data[[#This Row],[gen_c]]="","o",IF(Data[[#This Row],[gen_e]]=Data[[#This Row],[gen_c]],"+",IF(ISNUMBER(SEARCH(Data[[#This Row],[gen_e]],Data[[#This Row],[gen_c]])),"/","-")))</f>
        <v>o</v>
      </c>
      <c r="J1711" t="str">
        <f>IF(Data[[#This Row],[sp_c]]="","o",IF(Data[[#This Row],[sp_e]]=Data[[#This Row],[sp_c]],"+",IF(ISNUMBER(SEARCH(Data[[#This Row],[sp_e]],Data[[#This Row],[sp_c]])),"/","-")))</f>
        <v>+</v>
      </c>
      <c r="K17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12" spans="1:11" x14ac:dyDescent="0.25">
      <c r="A1712">
        <v>209</v>
      </c>
      <c r="B1712">
        <v>0</v>
      </c>
      <c r="C1712">
        <v>5</v>
      </c>
      <c r="D1712">
        <f>Data[[#This Row],[run]]+100*Data[[#This Row],[k]]</f>
        <v>500</v>
      </c>
      <c r="E1712" t="s">
        <v>11</v>
      </c>
      <c r="F1712" t="s">
        <v>18</v>
      </c>
      <c r="H1712" t="s">
        <v>18</v>
      </c>
      <c r="I1712" t="str">
        <f>IF(Data[[#This Row],[gen_c]]="","o",IF(Data[[#This Row],[gen_e]]=Data[[#This Row],[gen_c]],"+",IF(ISNUMBER(SEARCH(Data[[#This Row],[gen_e]],Data[[#This Row],[gen_c]])),"/","-")))</f>
        <v>o</v>
      </c>
      <c r="J1712" t="str">
        <f>IF(Data[[#This Row],[sp_c]]="","o",IF(Data[[#This Row],[sp_e]]=Data[[#This Row],[sp_c]],"+",IF(ISNUMBER(SEARCH(Data[[#This Row],[sp_e]],Data[[#This Row],[sp_c]])),"/","-")))</f>
        <v>+</v>
      </c>
      <c r="K17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13" spans="1:11" x14ac:dyDescent="0.25">
      <c r="A1713">
        <v>232</v>
      </c>
      <c r="B1713">
        <v>3</v>
      </c>
      <c r="C1713">
        <v>5</v>
      </c>
      <c r="D1713">
        <f>Data[[#This Row],[run]]+100*Data[[#This Row],[k]]</f>
        <v>503</v>
      </c>
      <c r="E1713" t="s">
        <v>11</v>
      </c>
      <c r="F1713" t="s">
        <v>18</v>
      </c>
      <c r="H1713" t="s">
        <v>18</v>
      </c>
      <c r="I1713" t="str">
        <f>IF(Data[[#This Row],[gen_c]]="","o",IF(Data[[#This Row],[gen_e]]=Data[[#This Row],[gen_c]],"+",IF(ISNUMBER(SEARCH(Data[[#This Row],[gen_e]],Data[[#This Row],[gen_c]])),"/","-")))</f>
        <v>o</v>
      </c>
      <c r="J1713" t="str">
        <f>IF(Data[[#This Row],[sp_c]]="","o",IF(Data[[#This Row],[sp_e]]=Data[[#This Row],[sp_c]],"+",IF(ISNUMBER(SEARCH(Data[[#This Row],[sp_e]],Data[[#This Row],[sp_c]])),"/","-")))</f>
        <v>+</v>
      </c>
      <c r="K17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14" spans="1:11" x14ac:dyDescent="0.25">
      <c r="A1714">
        <v>238</v>
      </c>
      <c r="B1714">
        <v>3</v>
      </c>
      <c r="C1714">
        <v>5</v>
      </c>
      <c r="D1714">
        <f>Data[[#This Row],[run]]+100*Data[[#This Row],[k]]</f>
        <v>503</v>
      </c>
      <c r="E1714" t="s">
        <v>11</v>
      </c>
      <c r="F1714" t="s">
        <v>18</v>
      </c>
      <c r="H1714" t="s">
        <v>18</v>
      </c>
      <c r="I1714" t="str">
        <f>IF(Data[[#This Row],[gen_c]]="","o",IF(Data[[#This Row],[gen_e]]=Data[[#This Row],[gen_c]],"+",IF(ISNUMBER(SEARCH(Data[[#This Row],[gen_e]],Data[[#This Row],[gen_c]])),"/","-")))</f>
        <v>o</v>
      </c>
      <c r="J1714" t="str">
        <f>IF(Data[[#This Row],[sp_c]]="","o",IF(Data[[#This Row],[sp_e]]=Data[[#This Row],[sp_c]],"+",IF(ISNUMBER(SEARCH(Data[[#This Row],[sp_e]],Data[[#This Row],[sp_c]])),"/","-")))</f>
        <v>+</v>
      </c>
      <c r="K17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15" spans="1:11" x14ac:dyDescent="0.25">
      <c r="A1715">
        <v>241</v>
      </c>
      <c r="B1715">
        <v>4</v>
      </c>
      <c r="C1715">
        <v>5</v>
      </c>
      <c r="D1715">
        <f>Data[[#This Row],[run]]+100*Data[[#This Row],[k]]</f>
        <v>504</v>
      </c>
      <c r="E1715" t="s">
        <v>11</v>
      </c>
      <c r="F1715" t="s">
        <v>18</v>
      </c>
      <c r="H1715" t="s">
        <v>18</v>
      </c>
      <c r="I1715" t="str">
        <f>IF(Data[[#This Row],[gen_c]]="","o",IF(Data[[#This Row],[gen_e]]=Data[[#This Row],[gen_c]],"+",IF(ISNUMBER(SEARCH(Data[[#This Row],[gen_e]],Data[[#This Row],[gen_c]])),"/","-")))</f>
        <v>o</v>
      </c>
      <c r="J1715" t="str">
        <f>IF(Data[[#This Row],[sp_c]]="","o",IF(Data[[#This Row],[sp_e]]=Data[[#This Row],[sp_c]],"+",IF(ISNUMBER(SEARCH(Data[[#This Row],[sp_e]],Data[[#This Row],[sp_c]])),"/","-")))</f>
        <v>+</v>
      </c>
      <c r="K17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16" spans="1:11" x14ac:dyDescent="0.25">
      <c r="A1716">
        <v>243</v>
      </c>
      <c r="B1716">
        <v>4</v>
      </c>
      <c r="C1716">
        <v>5</v>
      </c>
      <c r="D1716">
        <f>Data[[#This Row],[run]]+100*Data[[#This Row],[k]]</f>
        <v>504</v>
      </c>
      <c r="E1716" t="s">
        <v>11</v>
      </c>
      <c r="F1716" t="s">
        <v>18</v>
      </c>
      <c r="H1716" t="s">
        <v>18</v>
      </c>
      <c r="I1716" t="str">
        <f>IF(Data[[#This Row],[gen_c]]="","o",IF(Data[[#This Row],[gen_e]]=Data[[#This Row],[gen_c]],"+",IF(ISNUMBER(SEARCH(Data[[#This Row],[gen_e]],Data[[#This Row],[gen_c]])),"/","-")))</f>
        <v>o</v>
      </c>
      <c r="J1716" t="str">
        <f>IF(Data[[#This Row],[sp_c]]="","o",IF(Data[[#This Row],[sp_e]]=Data[[#This Row],[sp_c]],"+",IF(ISNUMBER(SEARCH(Data[[#This Row],[sp_e]],Data[[#This Row],[sp_c]])),"/","-")))</f>
        <v>+</v>
      </c>
      <c r="K17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17" spans="1:11" x14ac:dyDescent="0.25">
      <c r="A1717">
        <v>245</v>
      </c>
      <c r="B1717">
        <v>4</v>
      </c>
      <c r="C1717">
        <v>5</v>
      </c>
      <c r="D1717">
        <f>Data[[#This Row],[run]]+100*Data[[#This Row],[k]]</f>
        <v>504</v>
      </c>
      <c r="E1717" t="s">
        <v>11</v>
      </c>
      <c r="F1717" t="s">
        <v>18</v>
      </c>
      <c r="H1717" t="s">
        <v>18</v>
      </c>
      <c r="I1717" t="str">
        <f>IF(Data[[#This Row],[gen_c]]="","o",IF(Data[[#This Row],[gen_e]]=Data[[#This Row],[gen_c]],"+",IF(ISNUMBER(SEARCH(Data[[#This Row],[gen_e]],Data[[#This Row],[gen_c]])),"/","-")))</f>
        <v>o</v>
      </c>
      <c r="J1717" t="str">
        <f>IF(Data[[#This Row],[sp_c]]="","o",IF(Data[[#This Row],[sp_e]]=Data[[#This Row],[sp_c]],"+",IF(ISNUMBER(SEARCH(Data[[#This Row],[sp_e]],Data[[#This Row],[sp_c]])),"/","-")))</f>
        <v>+</v>
      </c>
      <c r="K17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18" spans="1:11" x14ac:dyDescent="0.25">
      <c r="A1718">
        <v>250</v>
      </c>
      <c r="B1718">
        <v>4</v>
      </c>
      <c r="C1718">
        <v>5</v>
      </c>
      <c r="D1718">
        <f>Data[[#This Row],[run]]+100*Data[[#This Row],[k]]</f>
        <v>504</v>
      </c>
      <c r="E1718" t="s">
        <v>11</v>
      </c>
      <c r="F1718" t="s">
        <v>18</v>
      </c>
      <c r="H1718" t="s">
        <v>18</v>
      </c>
      <c r="I1718" t="str">
        <f>IF(Data[[#This Row],[gen_c]]="","o",IF(Data[[#This Row],[gen_e]]=Data[[#This Row],[gen_c]],"+",IF(ISNUMBER(SEARCH(Data[[#This Row],[gen_e]],Data[[#This Row],[gen_c]])),"/","-")))</f>
        <v>o</v>
      </c>
      <c r="J1718" t="str">
        <f>IF(Data[[#This Row],[sp_c]]="","o",IF(Data[[#This Row],[sp_e]]=Data[[#This Row],[sp_c]],"+",IF(ISNUMBER(SEARCH(Data[[#This Row],[sp_e]],Data[[#This Row],[sp_c]])),"/","-")))</f>
        <v>+</v>
      </c>
      <c r="K17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19" spans="1:11" x14ac:dyDescent="0.25">
      <c r="A1719">
        <v>574</v>
      </c>
      <c r="B1719">
        <v>0</v>
      </c>
      <c r="C1719">
        <v>5</v>
      </c>
      <c r="D1719">
        <f>Data[[#This Row],[run]]+100*Data[[#This Row],[k]]</f>
        <v>500</v>
      </c>
      <c r="E1719" t="s">
        <v>13</v>
      </c>
      <c r="F1719" t="s">
        <v>37</v>
      </c>
      <c r="G1719" t="s">
        <v>13</v>
      </c>
      <c r="H1719" t="s">
        <v>37</v>
      </c>
      <c r="I1719" t="str">
        <f>IF(Data[[#This Row],[gen_c]]="","o",IF(Data[[#This Row],[gen_e]]=Data[[#This Row],[gen_c]],"+",IF(ISNUMBER(SEARCH(Data[[#This Row],[gen_e]],Data[[#This Row],[gen_c]])),"/","-")))</f>
        <v>+</v>
      </c>
      <c r="J1719" t="str">
        <f>IF(Data[[#This Row],[sp_c]]="","o",IF(Data[[#This Row],[sp_e]]=Data[[#This Row],[sp_c]],"+",IF(ISNUMBER(SEARCH(Data[[#This Row],[sp_e]],Data[[#This Row],[sp_c]])),"/","-")))</f>
        <v>+</v>
      </c>
      <c r="K17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0" spans="1:11" x14ac:dyDescent="0.25">
      <c r="A1720">
        <v>575</v>
      </c>
      <c r="B1720">
        <v>0</v>
      </c>
      <c r="C1720">
        <v>5</v>
      </c>
      <c r="D1720">
        <f>Data[[#This Row],[run]]+100*Data[[#This Row],[k]]</f>
        <v>500</v>
      </c>
      <c r="E1720" t="s">
        <v>13</v>
      </c>
      <c r="F1720" t="s">
        <v>37</v>
      </c>
      <c r="G1720" t="s">
        <v>13</v>
      </c>
      <c r="H1720" t="s">
        <v>37</v>
      </c>
      <c r="I1720" t="str">
        <f>IF(Data[[#This Row],[gen_c]]="","o",IF(Data[[#This Row],[gen_e]]=Data[[#This Row],[gen_c]],"+",IF(ISNUMBER(SEARCH(Data[[#This Row],[gen_e]],Data[[#This Row],[gen_c]])),"/","-")))</f>
        <v>+</v>
      </c>
      <c r="J1720" t="str">
        <f>IF(Data[[#This Row],[sp_c]]="","o",IF(Data[[#This Row],[sp_e]]=Data[[#This Row],[sp_c]],"+",IF(ISNUMBER(SEARCH(Data[[#This Row],[sp_e]],Data[[#This Row],[sp_c]])),"/","-")))</f>
        <v>+</v>
      </c>
      <c r="K17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1" spans="1:11" x14ac:dyDescent="0.25">
      <c r="A1721">
        <v>579</v>
      </c>
      <c r="B1721">
        <v>0</v>
      </c>
      <c r="C1721">
        <v>5</v>
      </c>
      <c r="D1721">
        <f>Data[[#This Row],[run]]+100*Data[[#This Row],[k]]</f>
        <v>500</v>
      </c>
      <c r="E1721" t="s">
        <v>13</v>
      </c>
      <c r="F1721" t="s">
        <v>37</v>
      </c>
      <c r="G1721" t="s">
        <v>13</v>
      </c>
      <c r="H1721" t="s">
        <v>37</v>
      </c>
      <c r="I1721" t="str">
        <f>IF(Data[[#This Row],[gen_c]]="","o",IF(Data[[#This Row],[gen_e]]=Data[[#This Row],[gen_c]],"+",IF(ISNUMBER(SEARCH(Data[[#This Row],[gen_e]],Data[[#This Row],[gen_c]])),"/","-")))</f>
        <v>+</v>
      </c>
      <c r="J1721" t="str">
        <f>IF(Data[[#This Row],[sp_c]]="","o",IF(Data[[#This Row],[sp_e]]=Data[[#This Row],[sp_c]],"+",IF(ISNUMBER(SEARCH(Data[[#This Row],[sp_e]],Data[[#This Row],[sp_c]])),"/","-")))</f>
        <v>+</v>
      </c>
      <c r="K17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2" spans="1:11" x14ac:dyDescent="0.25">
      <c r="A1722">
        <v>580</v>
      </c>
      <c r="B1722">
        <v>0</v>
      </c>
      <c r="C1722">
        <v>5</v>
      </c>
      <c r="D1722">
        <f>Data[[#This Row],[run]]+100*Data[[#This Row],[k]]</f>
        <v>500</v>
      </c>
      <c r="E1722" t="s">
        <v>13</v>
      </c>
      <c r="F1722" t="s">
        <v>37</v>
      </c>
      <c r="G1722" t="s">
        <v>13</v>
      </c>
      <c r="H1722" t="s">
        <v>37</v>
      </c>
      <c r="I1722" t="str">
        <f>IF(Data[[#This Row],[gen_c]]="","o",IF(Data[[#This Row],[gen_e]]=Data[[#This Row],[gen_c]],"+",IF(ISNUMBER(SEARCH(Data[[#This Row],[gen_e]],Data[[#This Row],[gen_c]])),"/","-")))</f>
        <v>+</v>
      </c>
      <c r="J1722" t="str">
        <f>IF(Data[[#This Row],[sp_c]]="","o",IF(Data[[#This Row],[sp_e]]=Data[[#This Row],[sp_c]],"+",IF(ISNUMBER(SEARCH(Data[[#This Row],[sp_e]],Data[[#This Row],[sp_c]])),"/","-")))</f>
        <v>+</v>
      </c>
      <c r="K17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3" spans="1:11" x14ac:dyDescent="0.25">
      <c r="A1723">
        <v>581</v>
      </c>
      <c r="B1723">
        <v>0</v>
      </c>
      <c r="C1723">
        <v>5</v>
      </c>
      <c r="D1723">
        <f>Data[[#This Row],[run]]+100*Data[[#This Row],[k]]</f>
        <v>500</v>
      </c>
      <c r="E1723" t="s">
        <v>13</v>
      </c>
      <c r="F1723" t="s">
        <v>37</v>
      </c>
      <c r="G1723" t="s">
        <v>13</v>
      </c>
      <c r="H1723" t="s">
        <v>37</v>
      </c>
      <c r="I1723" t="str">
        <f>IF(Data[[#This Row],[gen_c]]="","o",IF(Data[[#This Row],[gen_e]]=Data[[#This Row],[gen_c]],"+",IF(ISNUMBER(SEARCH(Data[[#This Row],[gen_e]],Data[[#This Row],[gen_c]])),"/","-")))</f>
        <v>+</v>
      </c>
      <c r="J1723" t="str">
        <f>IF(Data[[#This Row],[sp_c]]="","o",IF(Data[[#This Row],[sp_e]]=Data[[#This Row],[sp_c]],"+",IF(ISNUMBER(SEARCH(Data[[#This Row],[sp_e]],Data[[#This Row],[sp_c]])),"/","-")))</f>
        <v>+</v>
      </c>
      <c r="K17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4" spans="1:11" x14ac:dyDescent="0.25">
      <c r="A1724">
        <v>583</v>
      </c>
      <c r="B1724">
        <v>0</v>
      </c>
      <c r="C1724">
        <v>5</v>
      </c>
      <c r="D1724">
        <f>Data[[#This Row],[run]]+100*Data[[#This Row],[k]]</f>
        <v>500</v>
      </c>
      <c r="E1724" t="s">
        <v>13</v>
      </c>
      <c r="F1724" t="s">
        <v>37</v>
      </c>
      <c r="G1724" t="s">
        <v>13</v>
      </c>
      <c r="H1724" t="s">
        <v>37</v>
      </c>
      <c r="I1724" t="str">
        <f>IF(Data[[#This Row],[gen_c]]="","o",IF(Data[[#This Row],[gen_e]]=Data[[#This Row],[gen_c]],"+",IF(ISNUMBER(SEARCH(Data[[#This Row],[gen_e]],Data[[#This Row],[gen_c]])),"/","-")))</f>
        <v>+</v>
      </c>
      <c r="J1724" t="str">
        <f>IF(Data[[#This Row],[sp_c]]="","o",IF(Data[[#This Row],[sp_e]]=Data[[#This Row],[sp_c]],"+",IF(ISNUMBER(SEARCH(Data[[#This Row],[sp_e]],Data[[#This Row],[sp_c]])),"/","-")))</f>
        <v>+</v>
      </c>
      <c r="K17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5" spans="1:11" x14ac:dyDescent="0.25">
      <c r="A1725">
        <v>587</v>
      </c>
      <c r="B1725">
        <v>2</v>
      </c>
      <c r="C1725">
        <v>5</v>
      </c>
      <c r="D1725">
        <f>Data[[#This Row],[run]]+100*Data[[#This Row],[k]]</f>
        <v>502</v>
      </c>
      <c r="E1725" t="s">
        <v>13</v>
      </c>
      <c r="F1725" t="s">
        <v>37</v>
      </c>
      <c r="G1725" t="s">
        <v>13</v>
      </c>
      <c r="H1725" t="s">
        <v>37</v>
      </c>
      <c r="I1725" t="str">
        <f>IF(Data[[#This Row],[gen_c]]="","o",IF(Data[[#This Row],[gen_e]]=Data[[#This Row],[gen_c]],"+",IF(ISNUMBER(SEARCH(Data[[#This Row],[gen_e]],Data[[#This Row],[gen_c]])),"/","-")))</f>
        <v>+</v>
      </c>
      <c r="J1725" t="str">
        <f>IF(Data[[#This Row],[sp_c]]="","o",IF(Data[[#This Row],[sp_e]]=Data[[#This Row],[sp_c]],"+",IF(ISNUMBER(SEARCH(Data[[#This Row],[sp_e]],Data[[#This Row],[sp_c]])),"/","-")))</f>
        <v>+</v>
      </c>
      <c r="K17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6" spans="1:11" x14ac:dyDescent="0.25">
      <c r="A1726">
        <v>588</v>
      </c>
      <c r="B1726">
        <v>2</v>
      </c>
      <c r="C1726">
        <v>5</v>
      </c>
      <c r="D1726">
        <f>Data[[#This Row],[run]]+100*Data[[#This Row],[k]]</f>
        <v>502</v>
      </c>
      <c r="E1726" t="s">
        <v>13</v>
      </c>
      <c r="F1726" t="s">
        <v>37</v>
      </c>
      <c r="G1726" t="s">
        <v>13</v>
      </c>
      <c r="H1726" t="s">
        <v>37</v>
      </c>
      <c r="I1726" t="str">
        <f>IF(Data[[#This Row],[gen_c]]="","o",IF(Data[[#This Row],[gen_e]]=Data[[#This Row],[gen_c]],"+",IF(ISNUMBER(SEARCH(Data[[#This Row],[gen_e]],Data[[#This Row],[gen_c]])),"/","-")))</f>
        <v>+</v>
      </c>
      <c r="J1726" t="str">
        <f>IF(Data[[#This Row],[sp_c]]="","o",IF(Data[[#This Row],[sp_e]]=Data[[#This Row],[sp_c]],"+",IF(ISNUMBER(SEARCH(Data[[#This Row],[sp_e]],Data[[#This Row],[sp_c]])),"/","-")))</f>
        <v>+</v>
      </c>
      <c r="K17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7" spans="1:11" x14ac:dyDescent="0.25">
      <c r="A1727">
        <v>591</v>
      </c>
      <c r="B1727">
        <v>3</v>
      </c>
      <c r="C1727">
        <v>5</v>
      </c>
      <c r="D1727">
        <f>Data[[#This Row],[run]]+100*Data[[#This Row],[k]]</f>
        <v>503</v>
      </c>
      <c r="E1727" t="s">
        <v>13</v>
      </c>
      <c r="F1727" t="s">
        <v>37</v>
      </c>
      <c r="G1727" t="s">
        <v>13</v>
      </c>
      <c r="H1727" t="s">
        <v>37</v>
      </c>
      <c r="I1727" t="str">
        <f>IF(Data[[#This Row],[gen_c]]="","o",IF(Data[[#This Row],[gen_e]]=Data[[#This Row],[gen_c]],"+",IF(ISNUMBER(SEARCH(Data[[#This Row],[gen_e]],Data[[#This Row],[gen_c]])),"/","-")))</f>
        <v>+</v>
      </c>
      <c r="J1727" t="str">
        <f>IF(Data[[#This Row],[sp_c]]="","o",IF(Data[[#This Row],[sp_e]]=Data[[#This Row],[sp_c]],"+",IF(ISNUMBER(SEARCH(Data[[#This Row],[sp_e]],Data[[#This Row],[sp_c]])),"/","-")))</f>
        <v>+</v>
      </c>
      <c r="K17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8" spans="1:11" x14ac:dyDescent="0.25">
      <c r="A1728">
        <v>592</v>
      </c>
      <c r="B1728">
        <v>3</v>
      </c>
      <c r="C1728">
        <v>5</v>
      </c>
      <c r="D1728">
        <f>Data[[#This Row],[run]]+100*Data[[#This Row],[k]]</f>
        <v>503</v>
      </c>
      <c r="E1728" t="s">
        <v>13</v>
      </c>
      <c r="F1728" t="s">
        <v>37</v>
      </c>
      <c r="G1728" t="s">
        <v>13</v>
      </c>
      <c r="H1728" t="s">
        <v>37</v>
      </c>
      <c r="I1728" t="str">
        <f>IF(Data[[#This Row],[gen_c]]="","o",IF(Data[[#This Row],[gen_e]]=Data[[#This Row],[gen_c]],"+",IF(ISNUMBER(SEARCH(Data[[#This Row],[gen_e]],Data[[#This Row],[gen_c]])),"/","-")))</f>
        <v>+</v>
      </c>
      <c r="J1728" t="str">
        <f>IF(Data[[#This Row],[sp_c]]="","o",IF(Data[[#This Row],[sp_e]]=Data[[#This Row],[sp_c]],"+",IF(ISNUMBER(SEARCH(Data[[#This Row],[sp_e]],Data[[#This Row],[sp_c]])),"/","-")))</f>
        <v>+</v>
      </c>
      <c r="K17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29" spans="1:11" x14ac:dyDescent="0.25">
      <c r="A1729">
        <v>593</v>
      </c>
      <c r="B1729">
        <v>3</v>
      </c>
      <c r="C1729">
        <v>5</v>
      </c>
      <c r="D1729">
        <f>Data[[#This Row],[run]]+100*Data[[#This Row],[k]]</f>
        <v>503</v>
      </c>
      <c r="E1729" t="s">
        <v>13</v>
      </c>
      <c r="F1729" t="s">
        <v>37</v>
      </c>
      <c r="G1729" t="s">
        <v>13</v>
      </c>
      <c r="H1729" t="s">
        <v>37</v>
      </c>
      <c r="I1729" t="str">
        <f>IF(Data[[#This Row],[gen_c]]="","o",IF(Data[[#This Row],[gen_e]]=Data[[#This Row],[gen_c]],"+",IF(ISNUMBER(SEARCH(Data[[#This Row],[gen_e]],Data[[#This Row],[gen_c]])),"/","-")))</f>
        <v>+</v>
      </c>
      <c r="J1729" t="str">
        <f>IF(Data[[#This Row],[sp_c]]="","o",IF(Data[[#This Row],[sp_e]]=Data[[#This Row],[sp_c]],"+",IF(ISNUMBER(SEARCH(Data[[#This Row],[sp_e]],Data[[#This Row],[sp_c]])),"/","-")))</f>
        <v>+</v>
      </c>
      <c r="K17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30" spans="1:11" x14ac:dyDescent="0.25">
      <c r="A1730">
        <v>594</v>
      </c>
      <c r="B1730">
        <v>3</v>
      </c>
      <c r="C1730">
        <v>5</v>
      </c>
      <c r="D1730">
        <f>Data[[#This Row],[run]]+100*Data[[#This Row],[k]]</f>
        <v>503</v>
      </c>
      <c r="E1730" t="s">
        <v>13</v>
      </c>
      <c r="F1730" t="s">
        <v>37</v>
      </c>
      <c r="G1730" t="s">
        <v>13</v>
      </c>
      <c r="H1730" t="s">
        <v>37</v>
      </c>
      <c r="I1730" t="str">
        <f>IF(Data[[#This Row],[gen_c]]="","o",IF(Data[[#This Row],[gen_e]]=Data[[#This Row],[gen_c]],"+",IF(ISNUMBER(SEARCH(Data[[#This Row],[gen_e]],Data[[#This Row],[gen_c]])),"/","-")))</f>
        <v>+</v>
      </c>
      <c r="J1730" t="str">
        <f>IF(Data[[#This Row],[sp_c]]="","o",IF(Data[[#This Row],[sp_e]]=Data[[#This Row],[sp_c]],"+",IF(ISNUMBER(SEARCH(Data[[#This Row],[sp_e]],Data[[#This Row],[sp_c]])),"/","-")))</f>
        <v>+</v>
      </c>
      <c r="K17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31" spans="1:11" x14ac:dyDescent="0.25">
      <c r="A1731">
        <v>596</v>
      </c>
      <c r="B1731">
        <v>4</v>
      </c>
      <c r="C1731">
        <v>5</v>
      </c>
      <c r="D1731">
        <f>Data[[#This Row],[run]]+100*Data[[#This Row],[k]]</f>
        <v>504</v>
      </c>
      <c r="E1731" t="s">
        <v>13</v>
      </c>
      <c r="F1731" t="s">
        <v>37</v>
      </c>
      <c r="G1731" t="s">
        <v>13</v>
      </c>
      <c r="H1731" t="s">
        <v>37</v>
      </c>
      <c r="I1731" t="str">
        <f>IF(Data[[#This Row],[gen_c]]="","o",IF(Data[[#This Row],[gen_e]]=Data[[#This Row],[gen_c]],"+",IF(ISNUMBER(SEARCH(Data[[#This Row],[gen_e]],Data[[#This Row],[gen_c]])),"/","-")))</f>
        <v>+</v>
      </c>
      <c r="J1731" t="str">
        <f>IF(Data[[#This Row],[sp_c]]="","o",IF(Data[[#This Row],[sp_e]]=Data[[#This Row],[sp_c]],"+",IF(ISNUMBER(SEARCH(Data[[#This Row],[sp_e]],Data[[#This Row],[sp_c]])),"/","-")))</f>
        <v>+</v>
      </c>
      <c r="K17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32" spans="1:11" x14ac:dyDescent="0.25">
      <c r="A1732">
        <v>597</v>
      </c>
      <c r="B1732">
        <v>4</v>
      </c>
      <c r="C1732">
        <v>5</v>
      </c>
      <c r="D1732">
        <f>Data[[#This Row],[run]]+100*Data[[#This Row],[k]]</f>
        <v>504</v>
      </c>
      <c r="E1732" t="s">
        <v>13</v>
      </c>
      <c r="F1732" t="s">
        <v>37</v>
      </c>
      <c r="G1732" t="s">
        <v>13</v>
      </c>
      <c r="H1732" t="s">
        <v>37</v>
      </c>
      <c r="I1732" t="str">
        <f>IF(Data[[#This Row],[gen_c]]="","o",IF(Data[[#This Row],[gen_e]]=Data[[#This Row],[gen_c]],"+",IF(ISNUMBER(SEARCH(Data[[#This Row],[gen_e]],Data[[#This Row],[gen_c]])),"/","-")))</f>
        <v>+</v>
      </c>
      <c r="J1732" t="str">
        <f>IF(Data[[#This Row],[sp_c]]="","o",IF(Data[[#This Row],[sp_e]]=Data[[#This Row],[sp_c]],"+",IF(ISNUMBER(SEARCH(Data[[#This Row],[sp_e]],Data[[#This Row],[sp_c]])),"/","-")))</f>
        <v>+</v>
      </c>
      <c r="K17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33" spans="1:11" x14ac:dyDescent="0.25">
      <c r="A1733">
        <v>598</v>
      </c>
      <c r="B1733">
        <v>4</v>
      </c>
      <c r="C1733">
        <v>5</v>
      </c>
      <c r="D1733">
        <f>Data[[#This Row],[run]]+100*Data[[#This Row],[k]]</f>
        <v>504</v>
      </c>
      <c r="E1733" t="s">
        <v>13</v>
      </c>
      <c r="F1733" t="s">
        <v>37</v>
      </c>
      <c r="G1733" t="s">
        <v>13</v>
      </c>
      <c r="H1733" t="s">
        <v>37</v>
      </c>
      <c r="I1733" t="str">
        <f>IF(Data[[#This Row],[gen_c]]="","o",IF(Data[[#This Row],[gen_e]]=Data[[#This Row],[gen_c]],"+",IF(ISNUMBER(SEARCH(Data[[#This Row],[gen_e]],Data[[#This Row],[gen_c]])),"/","-")))</f>
        <v>+</v>
      </c>
      <c r="J1733" t="str">
        <f>IF(Data[[#This Row],[sp_c]]="","o",IF(Data[[#This Row],[sp_e]]=Data[[#This Row],[sp_c]],"+",IF(ISNUMBER(SEARCH(Data[[#This Row],[sp_e]],Data[[#This Row],[sp_c]])),"/","-")))</f>
        <v>+</v>
      </c>
      <c r="K17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34" spans="1:11" x14ac:dyDescent="0.25">
      <c r="A1734">
        <v>599</v>
      </c>
      <c r="B1734">
        <v>4</v>
      </c>
      <c r="C1734">
        <v>5</v>
      </c>
      <c r="D1734">
        <f>Data[[#This Row],[run]]+100*Data[[#This Row],[k]]</f>
        <v>504</v>
      </c>
      <c r="E1734" t="s">
        <v>13</v>
      </c>
      <c r="F1734" t="s">
        <v>37</v>
      </c>
      <c r="G1734" t="s">
        <v>13</v>
      </c>
      <c r="H1734" t="s">
        <v>37</v>
      </c>
      <c r="I1734" t="str">
        <f>IF(Data[[#This Row],[gen_c]]="","o",IF(Data[[#This Row],[gen_e]]=Data[[#This Row],[gen_c]],"+",IF(ISNUMBER(SEARCH(Data[[#This Row],[gen_e]],Data[[#This Row],[gen_c]])),"/","-")))</f>
        <v>+</v>
      </c>
      <c r="J1734" t="str">
        <f>IF(Data[[#This Row],[sp_c]]="","o",IF(Data[[#This Row],[sp_e]]=Data[[#This Row],[sp_c]],"+",IF(ISNUMBER(SEARCH(Data[[#This Row],[sp_e]],Data[[#This Row],[sp_c]])),"/","-")))</f>
        <v>+</v>
      </c>
      <c r="K17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35" spans="1:11" x14ac:dyDescent="0.25">
      <c r="A1735">
        <v>584</v>
      </c>
      <c r="B1735">
        <v>0</v>
      </c>
      <c r="C1735">
        <v>5</v>
      </c>
      <c r="D1735">
        <f>Data[[#This Row],[run]]+100*Data[[#This Row],[k]]</f>
        <v>500</v>
      </c>
      <c r="E1735" t="s">
        <v>13</v>
      </c>
      <c r="F1735" t="s">
        <v>37</v>
      </c>
      <c r="G1735" t="s">
        <v>13</v>
      </c>
      <c r="I1735" t="str">
        <f>IF(Data[[#This Row],[gen_c]]="","o",IF(Data[[#This Row],[gen_e]]=Data[[#This Row],[gen_c]],"+",IF(ISNUMBER(SEARCH(Data[[#This Row],[gen_e]],Data[[#This Row],[gen_c]])),"/","-")))</f>
        <v>+</v>
      </c>
      <c r="J1735" t="str">
        <f>IF(Data[[#This Row],[sp_c]]="","o",IF(Data[[#This Row],[sp_e]]=Data[[#This Row],[sp_c]],"+",IF(ISNUMBER(SEARCH(Data[[#This Row],[sp_e]],Data[[#This Row],[sp_c]])),"/","-")))</f>
        <v>o</v>
      </c>
      <c r="K17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736" spans="1:11" x14ac:dyDescent="0.25">
      <c r="A1736">
        <v>586</v>
      </c>
      <c r="B1736">
        <v>2</v>
      </c>
      <c r="C1736">
        <v>5</v>
      </c>
      <c r="D1736">
        <f>Data[[#This Row],[run]]+100*Data[[#This Row],[k]]</f>
        <v>502</v>
      </c>
      <c r="E1736" t="s">
        <v>13</v>
      </c>
      <c r="F1736" t="s">
        <v>37</v>
      </c>
      <c r="G1736" t="s">
        <v>11</v>
      </c>
      <c r="H1736" t="s">
        <v>37</v>
      </c>
      <c r="I1736" t="str">
        <f>IF(Data[[#This Row],[gen_c]]="","o",IF(Data[[#This Row],[gen_e]]=Data[[#This Row],[gen_c]],"+",IF(ISNUMBER(SEARCH(Data[[#This Row],[gen_e]],Data[[#This Row],[gen_c]])),"/","-")))</f>
        <v>-</v>
      </c>
      <c r="J1736" t="str">
        <f>IF(Data[[#This Row],[sp_c]]="","o",IF(Data[[#This Row],[sp_e]]=Data[[#This Row],[sp_c]],"+",IF(ISNUMBER(SEARCH(Data[[#This Row],[sp_e]],Data[[#This Row],[sp_c]])),"/","-")))</f>
        <v>+</v>
      </c>
      <c r="K17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737" spans="1:11" x14ac:dyDescent="0.25">
      <c r="A1737">
        <v>576</v>
      </c>
      <c r="B1737">
        <v>0</v>
      </c>
      <c r="C1737">
        <v>5</v>
      </c>
      <c r="D1737">
        <f>Data[[#This Row],[run]]+100*Data[[#This Row],[k]]</f>
        <v>500</v>
      </c>
      <c r="E1737" t="s">
        <v>13</v>
      </c>
      <c r="F1737" t="s">
        <v>37</v>
      </c>
      <c r="H1737" t="s">
        <v>37</v>
      </c>
      <c r="I1737" t="str">
        <f>IF(Data[[#This Row],[gen_c]]="","o",IF(Data[[#This Row],[gen_e]]=Data[[#This Row],[gen_c]],"+",IF(ISNUMBER(SEARCH(Data[[#This Row],[gen_e]],Data[[#This Row],[gen_c]])),"/","-")))</f>
        <v>o</v>
      </c>
      <c r="J1737" t="str">
        <f>IF(Data[[#This Row],[sp_c]]="","o",IF(Data[[#This Row],[sp_e]]=Data[[#This Row],[sp_c]],"+",IF(ISNUMBER(SEARCH(Data[[#This Row],[sp_e]],Data[[#This Row],[sp_c]])),"/","-")))</f>
        <v>+</v>
      </c>
      <c r="K17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38" spans="1:11" x14ac:dyDescent="0.25">
      <c r="A1738">
        <v>577</v>
      </c>
      <c r="B1738">
        <v>0</v>
      </c>
      <c r="C1738">
        <v>5</v>
      </c>
      <c r="D1738">
        <f>Data[[#This Row],[run]]+100*Data[[#This Row],[k]]</f>
        <v>500</v>
      </c>
      <c r="E1738" t="s">
        <v>13</v>
      </c>
      <c r="F1738" t="s">
        <v>37</v>
      </c>
      <c r="H1738" t="s">
        <v>37</v>
      </c>
      <c r="I1738" t="str">
        <f>IF(Data[[#This Row],[gen_c]]="","o",IF(Data[[#This Row],[gen_e]]=Data[[#This Row],[gen_c]],"+",IF(ISNUMBER(SEARCH(Data[[#This Row],[gen_e]],Data[[#This Row],[gen_c]])),"/","-")))</f>
        <v>o</v>
      </c>
      <c r="J1738" t="str">
        <f>IF(Data[[#This Row],[sp_c]]="","o",IF(Data[[#This Row],[sp_e]]=Data[[#This Row],[sp_c]],"+",IF(ISNUMBER(SEARCH(Data[[#This Row],[sp_e]],Data[[#This Row],[sp_c]])),"/","-")))</f>
        <v>+</v>
      </c>
      <c r="K17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39" spans="1:11" x14ac:dyDescent="0.25">
      <c r="A1739">
        <v>578</v>
      </c>
      <c r="B1739">
        <v>0</v>
      </c>
      <c r="C1739">
        <v>5</v>
      </c>
      <c r="D1739">
        <f>Data[[#This Row],[run]]+100*Data[[#This Row],[k]]</f>
        <v>500</v>
      </c>
      <c r="E1739" t="s">
        <v>13</v>
      </c>
      <c r="F1739" t="s">
        <v>37</v>
      </c>
      <c r="H1739" t="s">
        <v>37</v>
      </c>
      <c r="I1739" t="str">
        <f>IF(Data[[#This Row],[gen_c]]="","o",IF(Data[[#This Row],[gen_e]]=Data[[#This Row],[gen_c]],"+",IF(ISNUMBER(SEARCH(Data[[#This Row],[gen_e]],Data[[#This Row],[gen_c]])),"/","-")))</f>
        <v>o</v>
      </c>
      <c r="J1739" t="str">
        <f>IF(Data[[#This Row],[sp_c]]="","o",IF(Data[[#This Row],[sp_e]]=Data[[#This Row],[sp_c]],"+",IF(ISNUMBER(SEARCH(Data[[#This Row],[sp_e]],Data[[#This Row],[sp_c]])),"/","-")))</f>
        <v>+</v>
      </c>
      <c r="K17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40" spans="1:11" x14ac:dyDescent="0.25">
      <c r="A1740">
        <v>582</v>
      </c>
      <c r="B1740">
        <v>0</v>
      </c>
      <c r="C1740">
        <v>5</v>
      </c>
      <c r="D1740">
        <f>Data[[#This Row],[run]]+100*Data[[#This Row],[k]]</f>
        <v>500</v>
      </c>
      <c r="E1740" t="s">
        <v>13</v>
      </c>
      <c r="F1740" t="s">
        <v>37</v>
      </c>
      <c r="H1740" t="s">
        <v>37</v>
      </c>
      <c r="I1740" t="str">
        <f>IF(Data[[#This Row],[gen_c]]="","o",IF(Data[[#This Row],[gen_e]]=Data[[#This Row],[gen_c]],"+",IF(ISNUMBER(SEARCH(Data[[#This Row],[gen_e]],Data[[#This Row],[gen_c]])),"/","-")))</f>
        <v>o</v>
      </c>
      <c r="J1740" t="str">
        <f>IF(Data[[#This Row],[sp_c]]="","o",IF(Data[[#This Row],[sp_e]]=Data[[#This Row],[sp_c]],"+",IF(ISNUMBER(SEARCH(Data[[#This Row],[sp_e]],Data[[#This Row],[sp_c]])),"/","-")))</f>
        <v>+</v>
      </c>
      <c r="K17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41" spans="1:11" x14ac:dyDescent="0.25">
      <c r="A1741">
        <v>585</v>
      </c>
      <c r="B1741">
        <v>2</v>
      </c>
      <c r="C1741">
        <v>5</v>
      </c>
      <c r="D1741">
        <f>Data[[#This Row],[run]]+100*Data[[#This Row],[k]]</f>
        <v>502</v>
      </c>
      <c r="E1741" t="s">
        <v>13</v>
      </c>
      <c r="F1741" t="s">
        <v>37</v>
      </c>
      <c r="H1741" t="s">
        <v>37</v>
      </c>
      <c r="I1741" t="str">
        <f>IF(Data[[#This Row],[gen_c]]="","o",IF(Data[[#This Row],[gen_e]]=Data[[#This Row],[gen_c]],"+",IF(ISNUMBER(SEARCH(Data[[#This Row],[gen_e]],Data[[#This Row],[gen_c]])),"/","-")))</f>
        <v>o</v>
      </c>
      <c r="J1741" t="str">
        <f>IF(Data[[#This Row],[sp_c]]="","o",IF(Data[[#This Row],[sp_e]]=Data[[#This Row],[sp_c]],"+",IF(ISNUMBER(SEARCH(Data[[#This Row],[sp_e]],Data[[#This Row],[sp_c]])),"/","-")))</f>
        <v>+</v>
      </c>
      <c r="K17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42" spans="1:11" x14ac:dyDescent="0.25">
      <c r="A1742">
        <v>589</v>
      </c>
      <c r="B1742">
        <v>2</v>
      </c>
      <c r="C1742">
        <v>5</v>
      </c>
      <c r="D1742">
        <f>Data[[#This Row],[run]]+100*Data[[#This Row],[k]]</f>
        <v>502</v>
      </c>
      <c r="E1742" t="s">
        <v>13</v>
      </c>
      <c r="F1742" t="s">
        <v>37</v>
      </c>
      <c r="H1742" t="s">
        <v>37</v>
      </c>
      <c r="I1742" t="str">
        <f>IF(Data[[#This Row],[gen_c]]="","o",IF(Data[[#This Row],[gen_e]]=Data[[#This Row],[gen_c]],"+",IF(ISNUMBER(SEARCH(Data[[#This Row],[gen_e]],Data[[#This Row],[gen_c]])),"/","-")))</f>
        <v>o</v>
      </c>
      <c r="J1742" t="str">
        <f>IF(Data[[#This Row],[sp_c]]="","o",IF(Data[[#This Row],[sp_e]]=Data[[#This Row],[sp_c]],"+",IF(ISNUMBER(SEARCH(Data[[#This Row],[sp_e]],Data[[#This Row],[sp_c]])),"/","-")))</f>
        <v>+</v>
      </c>
      <c r="K17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43" spans="1:11" x14ac:dyDescent="0.25">
      <c r="A1743">
        <v>590</v>
      </c>
      <c r="B1743">
        <v>3</v>
      </c>
      <c r="C1743">
        <v>5</v>
      </c>
      <c r="D1743">
        <f>Data[[#This Row],[run]]+100*Data[[#This Row],[k]]</f>
        <v>503</v>
      </c>
      <c r="E1743" t="s">
        <v>13</v>
      </c>
      <c r="F1743" t="s">
        <v>37</v>
      </c>
      <c r="H1743" t="s">
        <v>37</v>
      </c>
      <c r="I1743" t="str">
        <f>IF(Data[[#This Row],[gen_c]]="","o",IF(Data[[#This Row],[gen_e]]=Data[[#This Row],[gen_c]],"+",IF(ISNUMBER(SEARCH(Data[[#This Row],[gen_e]],Data[[#This Row],[gen_c]])),"/","-")))</f>
        <v>o</v>
      </c>
      <c r="J1743" t="str">
        <f>IF(Data[[#This Row],[sp_c]]="","o",IF(Data[[#This Row],[sp_e]]=Data[[#This Row],[sp_c]],"+",IF(ISNUMBER(SEARCH(Data[[#This Row],[sp_e]],Data[[#This Row],[sp_c]])),"/","-")))</f>
        <v>+</v>
      </c>
      <c r="K17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44" spans="1:11" x14ac:dyDescent="0.25">
      <c r="A1744">
        <v>595</v>
      </c>
      <c r="B1744">
        <v>4</v>
      </c>
      <c r="C1744">
        <v>5</v>
      </c>
      <c r="D1744">
        <f>Data[[#This Row],[run]]+100*Data[[#This Row],[k]]</f>
        <v>504</v>
      </c>
      <c r="E1744" t="s">
        <v>13</v>
      </c>
      <c r="F1744" t="s">
        <v>37</v>
      </c>
      <c r="I1744" t="str">
        <f>IF(Data[[#This Row],[gen_c]]="","o",IF(Data[[#This Row],[gen_e]]=Data[[#This Row],[gen_c]],"+",IF(ISNUMBER(SEARCH(Data[[#This Row],[gen_e]],Data[[#This Row],[gen_c]])),"/","-")))</f>
        <v>o</v>
      </c>
      <c r="J1744" t="str">
        <f>IF(Data[[#This Row],[sp_c]]="","o",IF(Data[[#This Row],[sp_e]]=Data[[#This Row],[sp_c]],"+",IF(ISNUMBER(SEARCH(Data[[#This Row],[sp_e]],Data[[#This Row],[sp_c]])),"/","-")))</f>
        <v>o</v>
      </c>
      <c r="K17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45" spans="1:11" x14ac:dyDescent="0.25">
      <c r="A1745">
        <v>467</v>
      </c>
      <c r="B1745">
        <v>3</v>
      </c>
      <c r="C1745">
        <v>5</v>
      </c>
      <c r="D1745">
        <f>Data[[#This Row],[run]]+100*Data[[#This Row],[k]]</f>
        <v>503</v>
      </c>
      <c r="E1745" t="s">
        <v>13</v>
      </c>
      <c r="F1745" t="s">
        <v>31</v>
      </c>
      <c r="G1745" t="s">
        <v>13</v>
      </c>
      <c r="H1745" t="s">
        <v>78</v>
      </c>
      <c r="I1745" t="str">
        <f>IF(Data[[#This Row],[gen_c]]="","o",IF(Data[[#This Row],[gen_e]]=Data[[#This Row],[gen_c]],"+",IF(ISNUMBER(SEARCH(Data[[#This Row],[gen_e]],Data[[#This Row],[gen_c]])),"/","-")))</f>
        <v>+</v>
      </c>
      <c r="J1745" t="str">
        <f>IF(Data[[#This Row],[sp_c]]="","o",IF(Data[[#This Row],[sp_e]]=Data[[#This Row],[sp_c]],"+",IF(ISNUMBER(SEARCH(Data[[#This Row],[sp_e]],Data[[#This Row],[sp_c]])),"/","-")))</f>
        <v>/</v>
      </c>
      <c r="K17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746" spans="1:11" x14ac:dyDescent="0.25">
      <c r="A1746">
        <v>436</v>
      </c>
      <c r="B1746">
        <v>0</v>
      </c>
      <c r="C1746">
        <v>5</v>
      </c>
      <c r="D1746">
        <f>Data[[#This Row],[run]]+100*Data[[#This Row],[k]]</f>
        <v>500</v>
      </c>
      <c r="E1746" t="s">
        <v>13</v>
      </c>
      <c r="F1746" t="s">
        <v>31</v>
      </c>
      <c r="G1746" t="s">
        <v>13</v>
      </c>
      <c r="H1746" t="s">
        <v>31</v>
      </c>
      <c r="I1746" t="str">
        <f>IF(Data[[#This Row],[gen_c]]="","o",IF(Data[[#This Row],[gen_e]]=Data[[#This Row],[gen_c]],"+",IF(ISNUMBER(SEARCH(Data[[#This Row],[gen_e]],Data[[#This Row],[gen_c]])),"/","-")))</f>
        <v>+</v>
      </c>
      <c r="J1746" t="str">
        <f>IF(Data[[#This Row],[sp_c]]="","o",IF(Data[[#This Row],[sp_e]]=Data[[#This Row],[sp_c]],"+",IF(ISNUMBER(SEARCH(Data[[#This Row],[sp_e]],Data[[#This Row],[sp_c]])),"/","-")))</f>
        <v>+</v>
      </c>
      <c r="K17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47" spans="1:11" x14ac:dyDescent="0.25">
      <c r="A1747">
        <v>437</v>
      </c>
      <c r="B1747">
        <v>0</v>
      </c>
      <c r="C1747">
        <v>5</v>
      </c>
      <c r="D1747">
        <f>Data[[#This Row],[run]]+100*Data[[#This Row],[k]]</f>
        <v>500</v>
      </c>
      <c r="E1747" t="s">
        <v>13</v>
      </c>
      <c r="F1747" t="s">
        <v>31</v>
      </c>
      <c r="G1747" t="s">
        <v>13</v>
      </c>
      <c r="H1747" t="s">
        <v>31</v>
      </c>
      <c r="I1747" t="str">
        <f>IF(Data[[#This Row],[gen_c]]="","o",IF(Data[[#This Row],[gen_e]]=Data[[#This Row],[gen_c]],"+",IF(ISNUMBER(SEARCH(Data[[#This Row],[gen_e]],Data[[#This Row],[gen_c]])),"/","-")))</f>
        <v>+</v>
      </c>
      <c r="J1747" t="str">
        <f>IF(Data[[#This Row],[sp_c]]="","o",IF(Data[[#This Row],[sp_e]]=Data[[#This Row],[sp_c]],"+",IF(ISNUMBER(SEARCH(Data[[#This Row],[sp_e]],Data[[#This Row],[sp_c]])),"/","-")))</f>
        <v>+</v>
      </c>
      <c r="K17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48" spans="1:11" x14ac:dyDescent="0.25">
      <c r="A1748">
        <v>438</v>
      </c>
      <c r="B1748">
        <v>0</v>
      </c>
      <c r="C1748">
        <v>5</v>
      </c>
      <c r="D1748">
        <f>Data[[#This Row],[run]]+100*Data[[#This Row],[k]]</f>
        <v>500</v>
      </c>
      <c r="E1748" t="s">
        <v>13</v>
      </c>
      <c r="F1748" t="s">
        <v>31</v>
      </c>
      <c r="G1748" t="s">
        <v>13</v>
      </c>
      <c r="H1748" t="s">
        <v>31</v>
      </c>
      <c r="I1748" t="str">
        <f>IF(Data[[#This Row],[gen_c]]="","o",IF(Data[[#This Row],[gen_e]]=Data[[#This Row],[gen_c]],"+",IF(ISNUMBER(SEARCH(Data[[#This Row],[gen_e]],Data[[#This Row],[gen_c]])),"/","-")))</f>
        <v>+</v>
      </c>
      <c r="J1748" t="str">
        <f>IF(Data[[#This Row],[sp_c]]="","o",IF(Data[[#This Row],[sp_e]]=Data[[#This Row],[sp_c]],"+",IF(ISNUMBER(SEARCH(Data[[#This Row],[sp_e]],Data[[#This Row],[sp_c]])),"/","-")))</f>
        <v>+</v>
      </c>
      <c r="K17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49" spans="1:11" x14ac:dyDescent="0.25">
      <c r="A1749">
        <v>439</v>
      </c>
      <c r="B1749">
        <v>0</v>
      </c>
      <c r="C1749">
        <v>5</v>
      </c>
      <c r="D1749">
        <f>Data[[#This Row],[run]]+100*Data[[#This Row],[k]]</f>
        <v>500</v>
      </c>
      <c r="E1749" t="s">
        <v>13</v>
      </c>
      <c r="F1749" t="s">
        <v>31</v>
      </c>
      <c r="G1749" t="s">
        <v>13</v>
      </c>
      <c r="H1749" t="s">
        <v>31</v>
      </c>
      <c r="I1749" t="str">
        <f>IF(Data[[#This Row],[gen_c]]="","o",IF(Data[[#This Row],[gen_e]]=Data[[#This Row],[gen_c]],"+",IF(ISNUMBER(SEARCH(Data[[#This Row],[gen_e]],Data[[#This Row],[gen_c]])),"/","-")))</f>
        <v>+</v>
      </c>
      <c r="J1749" t="str">
        <f>IF(Data[[#This Row],[sp_c]]="","o",IF(Data[[#This Row],[sp_e]]=Data[[#This Row],[sp_c]],"+",IF(ISNUMBER(SEARCH(Data[[#This Row],[sp_e]],Data[[#This Row],[sp_c]])),"/","-")))</f>
        <v>+</v>
      </c>
      <c r="K17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0" spans="1:11" x14ac:dyDescent="0.25">
      <c r="A1750">
        <v>440</v>
      </c>
      <c r="B1750">
        <v>0</v>
      </c>
      <c r="C1750">
        <v>5</v>
      </c>
      <c r="D1750">
        <f>Data[[#This Row],[run]]+100*Data[[#This Row],[k]]</f>
        <v>500</v>
      </c>
      <c r="E1750" t="s">
        <v>13</v>
      </c>
      <c r="F1750" t="s">
        <v>31</v>
      </c>
      <c r="G1750" t="s">
        <v>13</v>
      </c>
      <c r="H1750" t="s">
        <v>31</v>
      </c>
      <c r="I1750" t="str">
        <f>IF(Data[[#This Row],[gen_c]]="","o",IF(Data[[#This Row],[gen_e]]=Data[[#This Row],[gen_c]],"+",IF(ISNUMBER(SEARCH(Data[[#This Row],[gen_e]],Data[[#This Row],[gen_c]])),"/","-")))</f>
        <v>+</v>
      </c>
      <c r="J1750" t="str">
        <f>IF(Data[[#This Row],[sp_c]]="","o",IF(Data[[#This Row],[sp_e]]=Data[[#This Row],[sp_c]],"+",IF(ISNUMBER(SEARCH(Data[[#This Row],[sp_e]],Data[[#This Row],[sp_c]])),"/","-")))</f>
        <v>+</v>
      </c>
      <c r="K17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1" spans="1:11" x14ac:dyDescent="0.25">
      <c r="A1751">
        <v>441</v>
      </c>
      <c r="B1751">
        <v>0</v>
      </c>
      <c r="C1751">
        <v>5</v>
      </c>
      <c r="D1751">
        <f>Data[[#This Row],[run]]+100*Data[[#This Row],[k]]</f>
        <v>500</v>
      </c>
      <c r="E1751" t="s">
        <v>13</v>
      </c>
      <c r="F1751" t="s">
        <v>31</v>
      </c>
      <c r="G1751" t="s">
        <v>13</v>
      </c>
      <c r="H1751" t="s">
        <v>31</v>
      </c>
      <c r="I1751" t="str">
        <f>IF(Data[[#This Row],[gen_c]]="","o",IF(Data[[#This Row],[gen_e]]=Data[[#This Row],[gen_c]],"+",IF(ISNUMBER(SEARCH(Data[[#This Row],[gen_e]],Data[[#This Row],[gen_c]])),"/","-")))</f>
        <v>+</v>
      </c>
      <c r="J1751" t="str">
        <f>IF(Data[[#This Row],[sp_c]]="","o",IF(Data[[#This Row],[sp_e]]=Data[[#This Row],[sp_c]],"+",IF(ISNUMBER(SEARCH(Data[[#This Row],[sp_e]],Data[[#This Row],[sp_c]])),"/","-")))</f>
        <v>+</v>
      </c>
      <c r="K17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2" spans="1:11" x14ac:dyDescent="0.25">
      <c r="A1752">
        <v>442</v>
      </c>
      <c r="B1752">
        <v>0</v>
      </c>
      <c r="C1752">
        <v>5</v>
      </c>
      <c r="D1752">
        <f>Data[[#This Row],[run]]+100*Data[[#This Row],[k]]</f>
        <v>500</v>
      </c>
      <c r="E1752" t="s">
        <v>13</v>
      </c>
      <c r="F1752" t="s">
        <v>31</v>
      </c>
      <c r="G1752" t="s">
        <v>13</v>
      </c>
      <c r="H1752" t="s">
        <v>31</v>
      </c>
      <c r="I1752" t="str">
        <f>IF(Data[[#This Row],[gen_c]]="","o",IF(Data[[#This Row],[gen_e]]=Data[[#This Row],[gen_c]],"+",IF(ISNUMBER(SEARCH(Data[[#This Row],[gen_e]],Data[[#This Row],[gen_c]])),"/","-")))</f>
        <v>+</v>
      </c>
      <c r="J1752" t="str">
        <f>IF(Data[[#This Row],[sp_c]]="","o",IF(Data[[#This Row],[sp_e]]=Data[[#This Row],[sp_c]],"+",IF(ISNUMBER(SEARCH(Data[[#This Row],[sp_e]],Data[[#This Row],[sp_c]])),"/","-")))</f>
        <v>+</v>
      </c>
      <c r="K17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3" spans="1:11" x14ac:dyDescent="0.25">
      <c r="A1753">
        <v>443</v>
      </c>
      <c r="B1753">
        <v>0</v>
      </c>
      <c r="C1753">
        <v>5</v>
      </c>
      <c r="D1753">
        <f>Data[[#This Row],[run]]+100*Data[[#This Row],[k]]</f>
        <v>500</v>
      </c>
      <c r="E1753" t="s">
        <v>13</v>
      </c>
      <c r="F1753" t="s">
        <v>31</v>
      </c>
      <c r="G1753" t="s">
        <v>13</v>
      </c>
      <c r="H1753" t="s">
        <v>31</v>
      </c>
      <c r="I1753" t="str">
        <f>IF(Data[[#This Row],[gen_c]]="","o",IF(Data[[#This Row],[gen_e]]=Data[[#This Row],[gen_c]],"+",IF(ISNUMBER(SEARCH(Data[[#This Row],[gen_e]],Data[[#This Row],[gen_c]])),"/","-")))</f>
        <v>+</v>
      </c>
      <c r="J1753" t="str">
        <f>IF(Data[[#This Row],[sp_c]]="","o",IF(Data[[#This Row],[sp_e]]=Data[[#This Row],[sp_c]],"+",IF(ISNUMBER(SEARCH(Data[[#This Row],[sp_e]],Data[[#This Row],[sp_c]])),"/","-")))</f>
        <v>+</v>
      </c>
      <c r="K17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4" spans="1:11" x14ac:dyDescent="0.25">
      <c r="A1754">
        <v>444</v>
      </c>
      <c r="B1754">
        <v>0</v>
      </c>
      <c r="C1754">
        <v>5</v>
      </c>
      <c r="D1754">
        <f>Data[[#This Row],[run]]+100*Data[[#This Row],[k]]</f>
        <v>500</v>
      </c>
      <c r="E1754" t="s">
        <v>13</v>
      </c>
      <c r="F1754" t="s">
        <v>31</v>
      </c>
      <c r="G1754" t="s">
        <v>13</v>
      </c>
      <c r="H1754" t="s">
        <v>31</v>
      </c>
      <c r="I1754" t="str">
        <f>IF(Data[[#This Row],[gen_c]]="","o",IF(Data[[#This Row],[gen_e]]=Data[[#This Row],[gen_c]],"+",IF(ISNUMBER(SEARCH(Data[[#This Row],[gen_e]],Data[[#This Row],[gen_c]])),"/","-")))</f>
        <v>+</v>
      </c>
      <c r="J1754" t="str">
        <f>IF(Data[[#This Row],[sp_c]]="","o",IF(Data[[#This Row],[sp_e]]=Data[[#This Row],[sp_c]],"+",IF(ISNUMBER(SEARCH(Data[[#This Row],[sp_e]],Data[[#This Row],[sp_c]])),"/","-")))</f>
        <v>+</v>
      </c>
      <c r="K17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5" spans="1:11" x14ac:dyDescent="0.25">
      <c r="A1755">
        <v>445</v>
      </c>
      <c r="B1755">
        <v>0</v>
      </c>
      <c r="C1755">
        <v>5</v>
      </c>
      <c r="D1755">
        <f>Data[[#This Row],[run]]+100*Data[[#This Row],[k]]</f>
        <v>500</v>
      </c>
      <c r="E1755" t="s">
        <v>13</v>
      </c>
      <c r="F1755" t="s">
        <v>31</v>
      </c>
      <c r="G1755" t="s">
        <v>13</v>
      </c>
      <c r="H1755" t="s">
        <v>31</v>
      </c>
      <c r="I1755" t="str">
        <f>IF(Data[[#This Row],[gen_c]]="","o",IF(Data[[#This Row],[gen_e]]=Data[[#This Row],[gen_c]],"+",IF(ISNUMBER(SEARCH(Data[[#This Row],[gen_e]],Data[[#This Row],[gen_c]])),"/","-")))</f>
        <v>+</v>
      </c>
      <c r="J1755" t="str">
        <f>IF(Data[[#This Row],[sp_c]]="","o",IF(Data[[#This Row],[sp_e]]=Data[[#This Row],[sp_c]],"+",IF(ISNUMBER(SEARCH(Data[[#This Row],[sp_e]],Data[[#This Row],[sp_c]])),"/","-")))</f>
        <v>+</v>
      </c>
      <c r="K17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6" spans="1:11" x14ac:dyDescent="0.25">
      <c r="A1756">
        <v>446</v>
      </c>
      <c r="B1756">
        <v>1</v>
      </c>
      <c r="C1756">
        <v>5</v>
      </c>
      <c r="D1756">
        <f>Data[[#This Row],[run]]+100*Data[[#This Row],[k]]</f>
        <v>501</v>
      </c>
      <c r="E1756" t="s">
        <v>13</v>
      </c>
      <c r="F1756" t="s">
        <v>31</v>
      </c>
      <c r="G1756" t="s">
        <v>13</v>
      </c>
      <c r="H1756" t="s">
        <v>31</v>
      </c>
      <c r="I1756" t="str">
        <f>IF(Data[[#This Row],[gen_c]]="","o",IF(Data[[#This Row],[gen_e]]=Data[[#This Row],[gen_c]],"+",IF(ISNUMBER(SEARCH(Data[[#This Row],[gen_e]],Data[[#This Row],[gen_c]])),"/","-")))</f>
        <v>+</v>
      </c>
      <c r="J1756" t="str">
        <f>IF(Data[[#This Row],[sp_c]]="","o",IF(Data[[#This Row],[sp_e]]=Data[[#This Row],[sp_c]],"+",IF(ISNUMBER(SEARCH(Data[[#This Row],[sp_e]],Data[[#This Row],[sp_c]])),"/","-")))</f>
        <v>+</v>
      </c>
      <c r="K17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7" spans="1:11" x14ac:dyDescent="0.25">
      <c r="A1757">
        <v>447</v>
      </c>
      <c r="B1757">
        <v>1</v>
      </c>
      <c r="C1757">
        <v>5</v>
      </c>
      <c r="D1757">
        <f>Data[[#This Row],[run]]+100*Data[[#This Row],[k]]</f>
        <v>501</v>
      </c>
      <c r="E1757" t="s">
        <v>13</v>
      </c>
      <c r="F1757" t="s">
        <v>31</v>
      </c>
      <c r="G1757" t="s">
        <v>13</v>
      </c>
      <c r="H1757" t="s">
        <v>31</v>
      </c>
      <c r="I1757" t="str">
        <f>IF(Data[[#This Row],[gen_c]]="","o",IF(Data[[#This Row],[gen_e]]=Data[[#This Row],[gen_c]],"+",IF(ISNUMBER(SEARCH(Data[[#This Row],[gen_e]],Data[[#This Row],[gen_c]])),"/","-")))</f>
        <v>+</v>
      </c>
      <c r="J1757" t="str">
        <f>IF(Data[[#This Row],[sp_c]]="","o",IF(Data[[#This Row],[sp_e]]=Data[[#This Row],[sp_c]],"+",IF(ISNUMBER(SEARCH(Data[[#This Row],[sp_e]],Data[[#This Row],[sp_c]])),"/","-")))</f>
        <v>+</v>
      </c>
      <c r="K17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8" spans="1:11" x14ac:dyDescent="0.25">
      <c r="A1758">
        <v>448</v>
      </c>
      <c r="B1758">
        <v>1</v>
      </c>
      <c r="C1758">
        <v>5</v>
      </c>
      <c r="D1758">
        <f>Data[[#This Row],[run]]+100*Data[[#This Row],[k]]</f>
        <v>501</v>
      </c>
      <c r="E1758" t="s">
        <v>13</v>
      </c>
      <c r="F1758" t="s">
        <v>31</v>
      </c>
      <c r="G1758" t="s">
        <v>13</v>
      </c>
      <c r="H1758" t="s">
        <v>31</v>
      </c>
      <c r="I1758" t="str">
        <f>IF(Data[[#This Row],[gen_c]]="","o",IF(Data[[#This Row],[gen_e]]=Data[[#This Row],[gen_c]],"+",IF(ISNUMBER(SEARCH(Data[[#This Row],[gen_e]],Data[[#This Row],[gen_c]])),"/","-")))</f>
        <v>+</v>
      </c>
      <c r="J1758" t="str">
        <f>IF(Data[[#This Row],[sp_c]]="","o",IF(Data[[#This Row],[sp_e]]=Data[[#This Row],[sp_c]],"+",IF(ISNUMBER(SEARCH(Data[[#This Row],[sp_e]],Data[[#This Row],[sp_c]])),"/","-")))</f>
        <v>+</v>
      </c>
      <c r="K17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59" spans="1:11" x14ac:dyDescent="0.25">
      <c r="A1759">
        <v>449</v>
      </c>
      <c r="B1759">
        <v>1</v>
      </c>
      <c r="C1759">
        <v>5</v>
      </c>
      <c r="D1759">
        <f>Data[[#This Row],[run]]+100*Data[[#This Row],[k]]</f>
        <v>501</v>
      </c>
      <c r="E1759" t="s">
        <v>13</v>
      </c>
      <c r="F1759" t="s">
        <v>31</v>
      </c>
      <c r="G1759" t="s">
        <v>13</v>
      </c>
      <c r="H1759" t="s">
        <v>31</v>
      </c>
      <c r="I1759" t="str">
        <f>IF(Data[[#This Row],[gen_c]]="","o",IF(Data[[#This Row],[gen_e]]=Data[[#This Row],[gen_c]],"+",IF(ISNUMBER(SEARCH(Data[[#This Row],[gen_e]],Data[[#This Row],[gen_c]])),"/","-")))</f>
        <v>+</v>
      </c>
      <c r="J1759" t="str">
        <f>IF(Data[[#This Row],[sp_c]]="","o",IF(Data[[#This Row],[sp_e]]=Data[[#This Row],[sp_c]],"+",IF(ISNUMBER(SEARCH(Data[[#This Row],[sp_e]],Data[[#This Row],[sp_c]])),"/","-")))</f>
        <v>+</v>
      </c>
      <c r="K17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0" spans="1:11" x14ac:dyDescent="0.25">
      <c r="A1760">
        <v>450</v>
      </c>
      <c r="B1760">
        <v>1</v>
      </c>
      <c r="C1760">
        <v>5</v>
      </c>
      <c r="D1760">
        <f>Data[[#This Row],[run]]+100*Data[[#This Row],[k]]</f>
        <v>501</v>
      </c>
      <c r="E1760" t="s">
        <v>13</v>
      </c>
      <c r="F1760" t="s">
        <v>31</v>
      </c>
      <c r="G1760" t="s">
        <v>13</v>
      </c>
      <c r="H1760" t="s">
        <v>31</v>
      </c>
      <c r="I1760" t="str">
        <f>IF(Data[[#This Row],[gen_c]]="","o",IF(Data[[#This Row],[gen_e]]=Data[[#This Row],[gen_c]],"+",IF(ISNUMBER(SEARCH(Data[[#This Row],[gen_e]],Data[[#This Row],[gen_c]])),"/","-")))</f>
        <v>+</v>
      </c>
      <c r="J1760" t="str">
        <f>IF(Data[[#This Row],[sp_c]]="","o",IF(Data[[#This Row],[sp_e]]=Data[[#This Row],[sp_c]],"+",IF(ISNUMBER(SEARCH(Data[[#This Row],[sp_e]],Data[[#This Row],[sp_c]])),"/","-")))</f>
        <v>+</v>
      </c>
      <c r="K17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1" spans="1:11" x14ac:dyDescent="0.25">
      <c r="A1761">
        <v>451</v>
      </c>
      <c r="B1761">
        <v>1</v>
      </c>
      <c r="C1761">
        <v>5</v>
      </c>
      <c r="D1761">
        <f>Data[[#This Row],[run]]+100*Data[[#This Row],[k]]</f>
        <v>501</v>
      </c>
      <c r="E1761" t="s">
        <v>13</v>
      </c>
      <c r="F1761" t="s">
        <v>31</v>
      </c>
      <c r="G1761" t="s">
        <v>13</v>
      </c>
      <c r="H1761" t="s">
        <v>31</v>
      </c>
      <c r="I1761" t="str">
        <f>IF(Data[[#This Row],[gen_c]]="","o",IF(Data[[#This Row],[gen_e]]=Data[[#This Row],[gen_c]],"+",IF(ISNUMBER(SEARCH(Data[[#This Row],[gen_e]],Data[[#This Row],[gen_c]])),"/","-")))</f>
        <v>+</v>
      </c>
      <c r="J1761" t="str">
        <f>IF(Data[[#This Row],[sp_c]]="","o",IF(Data[[#This Row],[sp_e]]=Data[[#This Row],[sp_c]],"+",IF(ISNUMBER(SEARCH(Data[[#This Row],[sp_e]],Data[[#This Row],[sp_c]])),"/","-")))</f>
        <v>+</v>
      </c>
      <c r="K17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2" spans="1:11" x14ac:dyDescent="0.25">
      <c r="A1762">
        <v>452</v>
      </c>
      <c r="B1762">
        <v>1</v>
      </c>
      <c r="C1762">
        <v>5</v>
      </c>
      <c r="D1762">
        <f>Data[[#This Row],[run]]+100*Data[[#This Row],[k]]</f>
        <v>501</v>
      </c>
      <c r="E1762" t="s">
        <v>13</v>
      </c>
      <c r="F1762" t="s">
        <v>31</v>
      </c>
      <c r="G1762" t="s">
        <v>13</v>
      </c>
      <c r="H1762" t="s">
        <v>31</v>
      </c>
      <c r="I1762" t="str">
        <f>IF(Data[[#This Row],[gen_c]]="","o",IF(Data[[#This Row],[gen_e]]=Data[[#This Row],[gen_c]],"+",IF(ISNUMBER(SEARCH(Data[[#This Row],[gen_e]],Data[[#This Row],[gen_c]])),"/","-")))</f>
        <v>+</v>
      </c>
      <c r="J1762" t="str">
        <f>IF(Data[[#This Row],[sp_c]]="","o",IF(Data[[#This Row],[sp_e]]=Data[[#This Row],[sp_c]],"+",IF(ISNUMBER(SEARCH(Data[[#This Row],[sp_e]],Data[[#This Row],[sp_c]])),"/","-")))</f>
        <v>+</v>
      </c>
      <c r="K17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3" spans="1:11" x14ac:dyDescent="0.25">
      <c r="A1763">
        <v>453</v>
      </c>
      <c r="B1763">
        <v>1</v>
      </c>
      <c r="C1763">
        <v>5</v>
      </c>
      <c r="D1763">
        <f>Data[[#This Row],[run]]+100*Data[[#This Row],[k]]</f>
        <v>501</v>
      </c>
      <c r="E1763" t="s">
        <v>13</v>
      </c>
      <c r="F1763" t="s">
        <v>31</v>
      </c>
      <c r="G1763" t="s">
        <v>13</v>
      </c>
      <c r="H1763" t="s">
        <v>31</v>
      </c>
      <c r="I1763" t="str">
        <f>IF(Data[[#This Row],[gen_c]]="","o",IF(Data[[#This Row],[gen_e]]=Data[[#This Row],[gen_c]],"+",IF(ISNUMBER(SEARCH(Data[[#This Row],[gen_e]],Data[[#This Row],[gen_c]])),"/","-")))</f>
        <v>+</v>
      </c>
      <c r="J1763" t="str">
        <f>IF(Data[[#This Row],[sp_c]]="","o",IF(Data[[#This Row],[sp_e]]=Data[[#This Row],[sp_c]],"+",IF(ISNUMBER(SEARCH(Data[[#This Row],[sp_e]],Data[[#This Row],[sp_c]])),"/","-")))</f>
        <v>+</v>
      </c>
      <c r="K17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4" spans="1:11" x14ac:dyDescent="0.25">
      <c r="A1764">
        <v>454</v>
      </c>
      <c r="B1764">
        <v>1</v>
      </c>
      <c r="C1764">
        <v>5</v>
      </c>
      <c r="D1764">
        <f>Data[[#This Row],[run]]+100*Data[[#This Row],[k]]</f>
        <v>501</v>
      </c>
      <c r="E1764" t="s">
        <v>13</v>
      </c>
      <c r="F1764" t="s">
        <v>31</v>
      </c>
      <c r="G1764" t="s">
        <v>13</v>
      </c>
      <c r="H1764" t="s">
        <v>31</v>
      </c>
      <c r="I1764" t="str">
        <f>IF(Data[[#This Row],[gen_c]]="","o",IF(Data[[#This Row],[gen_e]]=Data[[#This Row],[gen_c]],"+",IF(ISNUMBER(SEARCH(Data[[#This Row],[gen_e]],Data[[#This Row],[gen_c]])),"/","-")))</f>
        <v>+</v>
      </c>
      <c r="J1764" t="str">
        <f>IF(Data[[#This Row],[sp_c]]="","o",IF(Data[[#This Row],[sp_e]]=Data[[#This Row],[sp_c]],"+",IF(ISNUMBER(SEARCH(Data[[#This Row],[sp_e]],Data[[#This Row],[sp_c]])),"/","-")))</f>
        <v>+</v>
      </c>
      <c r="K17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5" spans="1:11" x14ac:dyDescent="0.25">
      <c r="A1765">
        <v>455</v>
      </c>
      <c r="B1765">
        <v>1</v>
      </c>
      <c r="C1765">
        <v>5</v>
      </c>
      <c r="D1765">
        <f>Data[[#This Row],[run]]+100*Data[[#This Row],[k]]</f>
        <v>501</v>
      </c>
      <c r="E1765" t="s">
        <v>13</v>
      </c>
      <c r="F1765" t="s">
        <v>31</v>
      </c>
      <c r="G1765" t="s">
        <v>13</v>
      </c>
      <c r="H1765" t="s">
        <v>31</v>
      </c>
      <c r="I1765" t="str">
        <f>IF(Data[[#This Row],[gen_c]]="","o",IF(Data[[#This Row],[gen_e]]=Data[[#This Row],[gen_c]],"+",IF(ISNUMBER(SEARCH(Data[[#This Row],[gen_e]],Data[[#This Row],[gen_c]])),"/","-")))</f>
        <v>+</v>
      </c>
      <c r="J1765" t="str">
        <f>IF(Data[[#This Row],[sp_c]]="","o",IF(Data[[#This Row],[sp_e]]=Data[[#This Row],[sp_c]],"+",IF(ISNUMBER(SEARCH(Data[[#This Row],[sp_e]],Data[[#This Row],[sp_c]])),"/","-")))</f>
        <v>+</v>
      </c>
      <c r="K17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6" spans="1:11" x14ac:dyDescent="0.25">
      <c r="A1766">
        <v>457</v>
      </c>
      <c r="B1766">
        <v>2</v>
      </c>
      <c r="C1766">
        <v>5</v>
      </c>
      <c r="D1766">
        <f>Data[[#This Row],[run]]+100*Data[[#This Row],[k]]</f>
        <v>502</v>
      </c>
      <c r="E1766" t="s">
        <v>13</v>
      </c>
      <c r="F1766" t="s">
        <v>31</v>
      </c>
      <c r="G1766" t="s">
        <v>13</v>
      </c>
      <c r="H1766" t="s">
        <v>31</v>
      </c>
      <c r="I1766" t="str">
        <f>IF(Data[[#This Row],[gen_c]]="","o",IF(Data[[#This Row],[gen_e]]=Data[[#This Row],[gen_c]],"+",IF(ISNUMBER(SEARCH(Data[[#This Row],[gen_e]],Data[[#This Row],[gen_c]])),"/","-")))</f>
        <v>+</v>
      </c>
      <c r="J1766" t="str">
        <f>IF(Data[[#This Row],[sp_c]]="","o",IF(Data[[#This Row],[sp_e]]=Data[[#This Row],[sp_c]],"+",IF(ISNUMBER(SEARCH(Data[[#This Row],[sp_e]],Data[[#This Row],[sp_c]])),"/","-")))</f>
        <v>+</v>
      </c>
      <c r="K17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7" spans="1:11" x14ac:dyDescent="0.25">
      <c r="A1767">
        <v>459</v>
      </c>
      <c r="B1767">
        <v>2</v>
      </c>
      <c r="C1767">
        <v>5</v>
      </c>
      <c r="D1767">
        <f>Data[[#This Row],[run]]+100*Data[[#This Row],[k]]</f>
        <v>502</v>
      </c>
      <c r="E1767" t="s">
        <v>13</v>
      </c>
      <c r="F1767" t="s">
        <v>31</v>
      </c>
      <c r="G1767" t="s">
        <v>13</v>
      </c>
      <c r="H1767" t="s">
        <v>31</v>
      </c>
      <c r="I1767" t="str">
        <f>IF(Data[[#This Row],[gen_c]]="","o",IF(Data[[#This Row],[gen_e]]=Data[[#This Row],[gen_c]],"+",IF(ISNUMBER(SEARCH(Data[[#This Row],[gen_e]],Data[[#This Row],[gen_c]])),"/","-")))</f>
        <v>+</v>
      </c>
      <c r="J1767" t="str">
        <f>IF(Data[[#This Row],[sp_c]]="","o",IF(Data[[#This Row],[sp_e]]=Data[[#This Row],[sp_c]],"+",IF(ISNUMBER(SEARCH(Data[[#This Row],[sp_e]],Data[[#This Row],[sp_c]])),"/","-")))</f>
        <v>+</v>
      </c>
      <c r="K17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8" spans="1:11" x14ac:dyDescent="0.25">
      <c r="A1768">
        <v>460</v>
      </c>
      <c r="B1768">
        <v>2</v>
      </c>
      <c r="C1768">
        <v>5</v>
      </c>
      <c r="D1768">
        <f>Data[[#This Row],[run]]+100*Data[[#This Row],[k]]</f>
        <v>502</v>
      </c>
      <c r="E1768" t="s">
        <v>13</v>
      </c>
      <c r="F1768" t="s">
        <v>31</v>
      </c>
      <c r="G1768" t="s">
        <v>13</v>
      </c>
      <c r="H1768" t="s">
        <v>31</v>
      </c>
      <c r="I1768" t="str">
        <f>IF(Data[[#This Row],[gen_c]]="","o",IF(Data[[#This Row],[gen_e]]=Data[[#This Row],[gen_c]],"+",IF(ISNUMBER(SEARCH(Data[[#This Row],[gen_e]],Data[[#This Row],[gen_c]])),"/","-")))</f>
        <v>+</v>
      </c>
      <c r="J1768" t="str">
        <f>IF(Data[[#This Row],[sp_c]]="","o",IF(Data[[#This Row],[sp_e]]=Data[[#This Row],[sp_c]],"+",IF(ISNUMBER(SEARCH(Data[[#This Row],[sp_e]],Data[[#This Row],[sp_c]])),"/","-")))</f>
        <v>+</v>
      </c>
      <c r="K17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69" spans="1:11" x14ac:dyDescent="0.25">
      <c r="A1769">
        <v>461</v>
      </c>
      <c r="B1769">
        <v>2</v>
      </c>
      <c r="C1769">
        <v>5</v>
      </c>
      <c r="D1769">
        <f>Data[[#This Row],[run]]+100*Data[[#This Row],[k]]</f>
        <v>502</v>
      </c>
      <c r="E1769" t="s">
        <v>13</v>
      </c>
      <c r="F1769" t="s">
        <v>31</v>
      </c>
      <c r="G1769" t="s">
        <v>13</v>
      </c>
      <c r="H1769" t="s">
        <v>31</v>
      </c>
      <c r="I1769" t="str">
        <f>IF(Data[[#This Row],[gen_c]]="","o",IF(Data[[#This Row],[gen_e]]=Data[[#This Row],[gen_c]],"+",IF(ISNUMBER(SEARCH(Data[[#This Row],[gen_e]],Data[[#This Row],[gen_c]])),"/","-")))</f>
        <v>+</v>
      </c>
      <c r="J1769" t="str">
        <f>IF(Data[[#This Row],[sp_c]]="","o",IF(Data[[#This Row],[sp_e]]=Data[[#This Row],[sp_c]],"+",IF(ISNUMBER(SEARCH(Data[[#This Row],[sp_e]],Data[[#This Row],[sp_c]])),"/","-")))</f>
        <v>+</v>
      </c>
      <c r="K17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0" spans="1:11" x14ac:dyDescent="0.25">
      <c r="A1770">
        <v>463</v>
      </c>
      <c r="B1770">
        <v>2</v>
      </c>
      <c r="C1770">
        <v>5</v>
      </c>
      <c r="D1770">
        <f>Data[[#This Row],[run]]+100*Data[[#This Row],[k]]</f>
        <v>502</v>
      </c>
      <c r="E1770" t="s">
        <v>13</v>
      </c>
      <c r="F1770" t="s">
        <v>31</v>
      </c>
      <c r="G1770" t="s">
        <v>13</v>
      </c>
      <c r="H1770" t="s">
        <v>31</v>
      </c>
      <c r="I1770" t="str">
        <f>IF(Data[[#This Row],[gen_c]]="","o",IF(Data[[#This Row],[gen_e]]=Data[[#This Row],[gen_c]],"+",IF(ISNUMBER(SEARCH(Data[[#This Row],[gen_e]],Data[[#This Row],[gen_c]])),"/","-")))</f>
        <v>+</v>
      </c>
      <c r="J1770" t="str">
        <f>IF(Data[[#This Row],[sp_c]]="","o",IF(Data[[#This Row],[sp_e]]=Data[[#This Row],[sp_c]],"+",IF(ISNUMBER(SEARCH(Data[[#This Row],[sp_e]],Data[[#This Row],[sp_c]])),"/","-")))</f>
        <v>+</v>
      </c>
      <c r="K17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1" spans="1:11" x14ac:dyDescent="0.25">
      <c r="A1771">
        <v>464</v>
      </c>
      <c r="B1771">
        <v>2</v>
      </c>
      <c r="C1771">
        <v>5</v>
      </c>
      <c r="D1771">
        <f>Data[[#This Row],[run]]+100*Data[[#This Row],[k]]</f>
        <v>502</v>
      </c>
      <c r="E1771" t="s">
        <v>13</v>
      </c>
      <c r="F1771" t="s">
        <v>31</v>
      </c>
      <c r="G1771" t="s">
        <v>13</v>
      </c>
      <c r="H1771" t="s">
        <v>31</v>
      </c>
      <c r="I1771" t="str">
        <f>IF(Data[[#This Row],[gen_c]]="","o",IF(Data[[#This Row],[gen_e]]=Data[[#This Row],[gen_c]],"+",IF(ISNUMBER(SEARCH(Data[[#This Row],[gen_e]],Data[[#This Row],[gen_c]])),"/","-")))</f>
        <v>+</v>
      </c>
      <c r="J1771" t="str">
        <f>IF(Data[[#This Row],[sp_c]]="","o",IF(Data[[#This Row],[sp_e]]=Data[[#This Row],[sp_c]],"+",IF(ISNUMBER(SEARCH(Data[[#This Row],[sp_e]],Data[[#This Row],[sp_c]])),"/","-")))</f>
        <v>+</v>
      </c>
      <c r="K17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2" spans="1:11" x14ac:dyDescent="0.25">
      <c r="A1772">
        <v>465</v>
      </c>
      <c r="B1772">
        <v>2</v>
      </c>
      <c r="C1772">
        <v>5</v>
      </c>
      <c r="D1772">
        <f>Data[[#This Row],[run]]+100*Data[[#This Row],[k]]</f>
        <v>502</v>
      </c>
      <c r="E1772" t="s">
        <v>13</v>
      </c>
      <c r="F1772" t="s">
        <v>31</v>
      </c>
      <c r="G1772" t="s">
        <v>13</v>
      </c>
      <c r="H1772" t="s">
        <v>31</v>
      </c>
      <c r="I1772" t="str">
        <f>IF(Data[[#This Row],[gen_c]]="","o",IF(Data[[#This Row],[gen_e]]=Data[[#This Row],[gen_c]],"+",IF(ISNUMBER(SEARCH(Data[[#This Row],[gen_e]],Data[[#This Row],[gen_c]])),"/","-")))</f>
        <v>+</v>
      </c>
      <c r="J1772" t="str">
        <f>IF(Data[[#This Row],[sp_c]]="","o",IF(Data[[#This Row],[sp_e]]=Data[[#This Row],[sp_c]],"+",IF(ISNUMBER(SEARCH(Data[[#This Row],[sp_e]],Data[[#This Row],[sp_c]])),"/","-")))</f>
        <v>+</v>
      </c>
      <c r="K17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3" spans="1:11" x14ac:dyDescent="0.25">
      <c r="A1773">
        <v>466</v>
      </c>
      <c r="B1773">
        <v>3</v>
      </c>
      <c r="C1773">
        <v>5</v>
      </c>
      <c r="D1773">
        <f>Data[[#This Row],[run]]+100*Data[[#This Row],[k]]</f>
        <v>503</v>
      </c>
      <c r="E1773" t="s">
        <v>13</v>
      </c>
      <c r="F1773" t="s">
        <v>31</v>
      </c>
      <c r="G1773" t="s">
        <v>13</v>
      </c>
      <c r="H1773" t="s">
        <v>31</v>
      </c>
      <c r="I1773" t="str">
        <f>IF(Data[[#This Row],[gen_c]]="","o",IF(Data[[#This Row],[gen_e]]=Data[[#This Row],[gen_c]],"+",IF(ISNUMBER(SEARCH(Data[[#This Row],[gen_e]],Data[[#This Row],[gen_c]])),"/","-")))</f>
        <v>+</v>
      </c>
      <c r="J1773" t="str">
        <f>IF(Data[[#This Row],[sp_c]]="","o",IF(Data[[#This Row],[sp_e]]=Data[[#This Row],[sp_c]],"+",IF(ISNUMBER(SEARCH(Data[[#This Row],[sp_e]],Data[[#This Row],[sp_c]])),"/","-")))</f>
        <v>+</v>
      </c>
      <c r="K17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4" spans="1:11" x14ac:dyDescent="0.25">
      <c r="A1774">
        <v>468</v>
      </c>
      <c r="B1774">
        <v>3</v>
      </c>
      <c r="C1774">
        <v>5</v>
      </c>
      <c r="D1774">
        <f>Data[[#This Row],[run]]+100*Data[[#This Row],[k]]</f>
        <v>503</v>
      </c>
      <c r="E1774" t="s">
        <v>13</v>
      </c>
      <c r="F1774" t="s">
        <v>31</v>
      </c>
      <c r="G1774" t="s">
        <v>13</v>
      </c>
      <c r="H1774" t="s">
        <v>31</v>
      </c>
      <c r="I1774" t="str">
        <f>IF(Data[[#This Row],[gen_c]]="","o",IF(Data[[#This Row],[gen_e]]=Data[[#This Row],[gen_c]],"+",IF(ISNUMBER(SEARCH(Data[[#This Row],[gen_e]],Data[[#This Row],[gen_c]])),"/","-")))</f>
        <v>+</v>
      </c>
      <c r="J1774" t="str">
        <f>IF(Data[[#This Row],[sp_c]]="","o",IF(Data[[#This Row],[sp_e]]=Data[[#This Row],[sp_c]],"+",IF(ISNUMBER(SEARCH(Data[[#This Row],[sp_e]],Data[[#This Row],[sp_c]])),"/","-")))</f>
        <v>+</v>
      </c>
      <c r="K17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5" spans="1:11" x14ac:dyDescent="0.25">
      <c r="A1775">
        <v>469</v>
      </c>
      <c r="B1775">
        <v>3</v>
      </c>
      <c r="C1775">
        <v>5</v>
      </c>
      <c r="D1775">
        <f>Data[[#This Row],[run]]+100*Data[[#This Row],[k]]</f>
        <v>503</v>
      </c>
      <c r="E1775" t="s">
        <v>13</v>
      </c>
      <c r="F1775" t="s">
        <v>31</v>
      </c>
      <c r="G1775" t="s">
        <v>13</v>
      </c>
      <c r="H1775" t="s">
        <v>31</v>
      </c>
      <c r="I1775" t="str">
        <f>IF(Data[[#This Row],[gen_c]]="","o",IF(Data[[#This Row],[gen_e]]=Data[[#This Row],[gen_c]],"+",IF(ISNUMBER(SEARCH(Data[[#This Row],[gen_e]],Data[[#This Row],[gen_c]])),"/","-")))</f>
        <v>+</v>
      </c>
      <c r="J1775" t="str">
        <f>IF(Data[[#This Row],[sp_c]]="","o",IF(Data[[#This Row],[sp_e]]=Data[[#This Row],[sp_c]],"+",IF(ISNUMBER(SEARCH(Data[[#This Row],[sp_e]],Data[[#This Row],[sp_c]])),"/","-")))</f>
        <v>+</v>
      </c>
      <c r="K17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6" spans="1:11" x14ac:dyDescent="0.25">
      <c r="A1776">
        <v>470</v>
      </c>
      <c r="B1776">
        <v>3</v>
      </c>
      <c r="C1776">
        <v>5</v>
      </c>
      <c r="D1776">
        <f>Data[[#This Row],[run]]+100*Data[[#This Row],[k]]</f>
        <v>503</v>
      </c>
      <c r="E1776" t="s">
        <v>13</v>
      </c>
      <c r="F1776" t="s">
        <v>31</v>
      </c>
      <c r="G1776" t="s">
        <v>13</v>
      </c>
      <c r="H1776" t="s">
        <v>31</v>
      </c>
      <c r="I1776" t="str">
        <f>IF(Data[[#This Row],[gen_c]]="","o",IF(Data[[#This Row],[gen_e]]=Data[[#This Row],[gen_c]],"+",IF(ISNUMBER(SEARCH(Data[[#This Row],[gen_e]],Data[[#This Row],[gen_c]])),"/","-")))</f>
        <v>+</v>
      </c>
      <c r="J1776" t="str">
        <f>IF(Data[[#This Row],[sp_c]]="","o",IF(Data[[#This Row],[sp_e]]=Data[[#This Row],[sp_c]],"+",IF(ISNUMBER(SEARCH(Data[[#This Row],[sp_e]],Data[[#This Row],[sp_c]])),"/","-")))</f>
        <v>+</v>
      </c>
      <c r="K17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7" spans="1:11" x14ac:dyDescent="0.25">
      <c r="A1777">
        <v>471</v>
      </c>
      <c r="B1777">
        <v>3</v>
      </c>
      <c r="C1777">
        <v>5</v>
      </c>
      <c r="D1777">
        <f>Data[[#This Row],[run]]+100*Data[[#This Row],[k]]</f>
        <v>503</v>
      </c>
      <c r="E1777" t="s">
        <v>13</v>
      </c>
      <c r="F1777" t="s">
        <v>31</v>
      </c>
      <c r="G1777" t="s">
        <v>13</v>
      </c>
      <c r="H1777" t="s">
        <v>31</v>
      </c>
      <c r="I1777" t="str">
        <f>IF(Data[[#This Row],[gen_c]]="","o",IF(Data[[#This Row],[gen_e]]=Data[[#This Row],[gen_c]],"+",IF(ISNUMBER(SEARCH(Data[[#This Row],[gen_e]],Data[[#This Row],[gen_c]])),"/","-")))</f>
        <v>+</v>
      </c>
      <c r="J1777" t="str">
        <f>IF(Data[[#This Row],[sp_c]]="","o",IF(Data[[#This Row],[sp_e]]=Data[[#This Row],[sp_c]],"+",IF(ISNUMBER(SEARCH(Data[[#This Row],[sp_e]],Data[[#This Row],[sp_c]])),"/","-")))</f>
        <v>+</v>
      </c>
      <c r="K17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8" spans="1:11" x14ac:dyDescent="0.25">
      <c r="A1778">
        <v>472</v>
      </c>
      <c r="B1778">
        <v>3</v>
      </c>
      <c r="C1778">
        <v>5</v>
      </c>
      <c r="D1778">
        <f>Data[[#This Row],[run]]+100*Data[[#This Row],[k]]</f>
        <v>503</v>
      </c>
      <c r="E1778" t="s">
        <v>13</v>
      </c>
      <c r="F1778" t="s">
        <v>31</v>
      </c>
      <c r="G1778" t="s">
        <v>13</v>
      </c>
      <c r="H1778" t="s">
        <v>31</v>
      </c>
      <c r="I1778" t="str">
        <f>IF(Data[[#This Row],[gen_c]]="","o",IF(Data[[#This Row],[gen_e]]=Data[[#This Row],[gen_c]],"+",IF(ISNUMBER(SEARCH(Data[[#This Row],[gen_e]],Data[[#This Row],[gen_c]])),"/","-")))</f>
        <v>+</v>
      </c>
      <c r="J1778" t="str">
        <f>IF(Data[[#This Row],[sp_c]]="","o",IF(Data[[#This Row],[sp_e]]=Data[[#This Row],[sp_c]],"+",IF(ISNUMBER(SEARCH(Data[[#This Row],[sp_e]],Data[[#This Row],[sp_c]])),"/","-")))</f>
        <v>+</v>
      </c>
      <c r="K17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79" spans="1:11" x14ac:dyDescent="0.25">
      <c r="A1779">
        <v>473</v>
      </c>
      <c r="B1779">
        <v>3</v>
      </c>
      <c r="C1779">
        <v>5</v>
      </c>
      <c r="D1779">
        <f>Data[[#This Row],[run]]+100*Data[[#This Row],[k]]</f>
        <v>503</v>
      </c>
      <c r="E1779" t="s">
        <v>13</v>
      </c>
      <c r="F1779" t="s">
        <v>31</v>
      </c>
      <c r="G1779" t="s">
        <v>13</v>
      </c>
      <c r="H1779" t="s">
        <v>31</v>
      </c>
      <c r="I1779" t="str">
        <f>IF(Data[[#This Row],[gen_c]]="","o",IF(Data[[#This Row],[gen_e]]=Data[[#This Row],[gen_c]],"+",IF(ISNUMBER(SEARCH(Data[[#This Row],[gen_e]],Data[[#This Row],[gen_c]])),"/","-")))</f>
        <v>+</v>
      </c>
      <c r="J1779" t="str">
        <f>IF(Data[[#This Row],[sp_c]]="","o",IF(Data[[#This Row],[sp_e]]=Data[[#This Row],[sp_c]],"+",IF(ISNUMBER(SEARCH(Data[[#This Row],[sp_e]],Data[[#This Row],[sp_c]])),"/","-")))</f>
        <v>+</v>
      </c>
      <c r="K17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0" spans="1:11" x14ac:dyDescent="0.25">
      <c r="A1780">
        <v>474</v>
      </c>
      <c r="B1780">
        <v>3</v>
      </c>
      <c r="C1780">
        <v>5</v>
      </c>
      <c r="D1780">
        <f>Data[[#This Row],[run]]+100*Data[[#This Row],[k]]</f>
        <v>503</v>
      </c>
      <c r="E1780" t="s">
        <v>13</v>
      </c>
      <c r="F1780" t="s">
        <v>31</v>
      </c>
      <c r="G1780" t="s">
        <v>13</v>
      </c>
      <c r="H1780" t="s">
        <v>31</v>
      </c>
      <c r="I1780" t="str">
        <f>IF(Data[[#This Row],[gen_c]]="","o",IF(Data[[#This Row],[gen_e]]=Data[[#This Row],[gen_c]],"+",IF(ISNUMBER(SEARCH(Data[[#This Row],[gen_e]],Data[[#This Row],[gen_c]])),"/","-")))</f>
        <v>+</v>
      </c>
      <c r="J1780" t="str">
        <f>IF(Data[[#This Row],[sp_c]]="","o",IF(Data[[#This Row],[sp_e]]=Data[[#This Row],[sp_c]],"+",IF(ISNUMBER(SEARCH(Data[[#This Row],[sp_e]],Data[[#This Row],[sp_c]])),"/","-")))</f>
        <v>+</v>
      </c>
      <c r="K17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1" spans="1:11" x14ac:dyDescent="0.25">
      <c r="A1781">
        <v>475</v>
      </c>
      <c r="B1781">
        <v>3</v>
      </c>
      <c r="C1781">
        <v>5</v>
      </c>
      <c r="D1781">
        <f>Data[[#This Row],[run]]+100*Data[[#This Row],[k]]</f>
        <v>503</v>
      </c>
      <c r="E1781" t="s">
        <v>13</v>
      </c>
      <c r="F1781" t="s">
        <v>31</v>
      </c>
      <c r="G1781" t="s">
        <v>13</v>
      </c>
      <c r="H1781" t="s">
        <v>31</v>
      </c>
      <c r="I1781" t="str">
        <f>IF(Data[[#This Row],[gen_c]]="","o",IF(Data[[#This Row],[gen_e]]=Data[[#This Row],[gen_c]],"+",IF(ISNUMBER(SEARCH(Data[[#This Row],[gen_e]],Data[[#This Row],[gen_c]])),"/","-")))</f>
        <v>+</v>
      </c>
      <c r="J1781" t="str">
        <f>IF(Data[[#This Row],[sp_c]]="","o",IF(Data[[#This Row],[sp_e]]=Data[[#This Row],[sp_c]],"+",IF(ISNUMBER(SEARCH(Data[[#This Row],[sp_e]],Data[[#This Row],[sp_c]])),"/","-")))</f>
        <v>+</v>
      </c>
      <c r="K17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2" spans="1:11" x14ac:dyDescent="0.25">
      <c r="A1782">
        <v>476</v>
      </c>
      <c r="B1782">
        <v>4</v>
      </c>
      <c r="C1782">
        <v>5</v>
      </c>
      <c r="D1782">
        <f>Data[[#This Row],[run]]+100*Data[[#This Row],[k]]</f>
        <v>504</v>
      </c>
      <c r="E1782" t="s">
        <v>13</v>
      </c>
      <c r="F1782" t="s">
        <v>31</v>
      </c>
      <c r="G1782" t="s">
        <v>13</v>
      </c>
      <c r="H1782" t="s">
        <v>31</v>
      </c>
      <c r="I1782" t="str">
        <f>IF(Data[[#This Row],[gen_c]]="","o",IF(Data[[#This Row],[gen_e]]=Data[[#This Row],[gen_c]],"+",IF(ISNUMBER(SEARCH(Data[[#This Row],[gen_e]],Data[[#This Row],[gen_c]])),"/","-")))</f>
        <v>+</v>
      </c>
      <c r="J1782" t="str">
        <f>IF(Data[[#This Row],[sp_c]]="","o",IF(Data[[#This Row],[sp_e]]=Data[[#This Row],[sp_c]],"+",IF(ISNUMBER(SEARCH(Data[[#This Row],[sp_e]],Data[[#This Row],[sp_c]])),"/","-")))</f>
        <v>+</v>
      </c>
      <c r="K17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3" spans="1:11" x14ac:dyDescent="0.25">
      <c r="A1783">
        <v>477</v>
      </c>
      <c r="B1783">
        <v>4</v>
      </c>
      <c r="C1783">
        <v>5</v>
      </c>
      <c r="D1783">
        <f>Data[[#This Row],[run]]+100*Data[[#This Row],[k]]</f>
        <v>504</v>
      </c>
      <c r="E1783" t="s">
        <v>13</v>
      </c>
      <c r="F1783" t="s">
        <v>31</v>
      </c>
      <c r="G1783" t="s">
        <v>13</v>
      </c>
      <c r="H1783" t="s">
        <v>31</v>
      </c>
      <c r="I1783" t="str">
        <f>IF(Data[[#This Row],[gen_c]]="","o",IF(Data[[#This Row],[gen_e]]=Data[[#This Row],[gen_c]],"+",IF(ISNUMBER(SEARCH(Data[[#This Row],[gen_e]],Data[[#This Row],[gen_c]])),"/","-")))</f>
        <v>+</v>
      </c>
      <c r="J1783" t="str">
        <f>IF(Data[[#This Row],[sp_c]]="","o",IF(Data[[#This Row],[sp_e]]=Data[[#This Row],[sp_c]],"+",IF(ISNUMBER(SEARCH(Data[[#This Row],[sp_e]],Data[[#This Row],[sp_c]])),"/","-")))</f>
        <v>+</v>
      </c>
      <c r="K17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4" spans="1:11" x14ac:dyDescent="0.25">
      <c r="A1784">
        <v>478</v>
      </c>
      <c r="B1784">
        <v>4</v>
      </c>
      <c r="C1784">
        <v>5</v>
      </c>
      <c r="D1784">
        <f>Data[[#This Row],[run]]+100*Data[[#This Row],[k]]</f>
        <v>504</v>
      </c>
      <c r="E1784" t="s">
        <v>13</v>
      </c>
      <c r="F1784" t="s">
        <v>31</v>
      </c>
      <c r="G1784" t="s">
        <v>13</v>
      </c>
      <c r="H1784" t="s">
        <v>31</v>
      </c>
      <c r="I1784" t="str">
        <f>IF(Data[[#This Row],[gen_c]]="","o",IF(Data[[#This Row],[gen_e]]=Data[[#This Row],[gen_c]],"+",IF(ISNUMBER(SEARCH(Data[[#This Row],[gen_e]],Data[[#This Row],[gen_c]])),"/","-")))</f>
        <v>+</v>
      </c>
      <c r="J1784" t="str">
        <f>IF(Data[[#This Row],[sp_c]]="","o",IF(Data[[#This Row],[sp_e]]=Data[[#This Row],[sp_c]],"+",IF(ISNUMBER(SEARCH(Data[[#This Row],[sp_e]],Data[[#This Row],[sp_c]])),"/","-")))</f>
        <v>+</v>
      </c>
      <c r="K17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5" spans="1:11" x14ac:dyDescent="0.25">
      <c r="A1785">
        <v>479</v>
      </c>
      <c r="B1785">
        <v>4</v>
      </c>
      <c r="C1785">
        <v>5</v>
      </c>
      <c r="D1785">
        <f>Data[[#This Row],[run]]+100*Data[[#This Row],[k]]</f>
        <v>504</v>
      </c>
      <c r="E1785" t="s">
        <v>13</v>
      </c>
      <c r="F1785" t="s">
        <v>31</v>
      </c>
      <c r="G1785" t="s">
        <v>13</v>
      </c>
      <c r="H1785" t="s">
        <v>31</v>
      </c>
      <c r="I1785" t="str">
        <f>IF(Data[[#This Row],[gen_c]]="","o",IF(Data[[#This Row],[gen_e]]=Data[[#This Row],[gen_c]],"+",IF(ISNUMBER(SEARCH(Data[[#This Row],[gen_e]],Data[[#This Row],[gen_c]])),"/","-")))</f>
        <v>+</v>
      </c>
      <c r="J1785" t="str">
        <f>IF(Data[[#This Row],[sp_c]]="","o",IF(Data[[#This Row],[sp_e]]=Data[[#This Row],[sp_c]],"+",IF(ISNUMBER(SEARCH(Data[[#This Row],[sp_e]],Data[[#This Row],[sp_c]])),"/","-")))</f>
        <v>+</v>
      </c>
      <c r="K17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6" spans="1:11" x14ac:dyDescent="0.25">
      <c r="A1786">
        <v>480</v>
      </c>
      <c r="B1786">
        <v>4</v>
      </c>
      <c r="C1786">
        <v>5</v>
      </c>
      <c r="D1786">
        <f>Data[[#This Row],[run]]+100*Data[[#This Row],[k]]</f>
        <v>504</v>
      </c>
      <c r="E1786" t="s">
        <v>13</v>
      </c>
      <c r="F1786" t="s">
        <v>31</v>
      </c>
      <c r="G1786" t="s">
        <v>13</v>
      </c>
      <c r="H1786" t="s">
        <v>31</v>
      </c>
      <c r="I1786" t="str">
        <f>IF(Data[[#This Row],[gen_c]]="","o",IF(Data[[#This Row],[gen_e]]=Data[[#This Row],[gen_c]],"+",IF(ISNUMBER(SEARCH(Data[[#This Row],[gen_e]],Data[[#This Row],[gen_c]])),"/","-")))</f>
        <v>+</v>
      </c>
      <c r="J1786" t="str">
        <f>IF(Data[[#This Row],[sp_c]]="","o",IF(Data[[#This Row],[sp_e]]=Data[[#This Row],[sp_c]],"+",IF(ISNUMBER(SEARCH(Data[[#This Row],[sp_e]],Data[[#This Row],[sp_c]])),"/","-")))</f>
        <v>+</v>
      </c>
      <c r="K17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7" spans="1:11" x14ac:dyDescent="0.25">
      <c r="A1787">
        <v>481</v>
      </c>
      <c r="B1787">
        <v>4</v>
      </c>
      <c r="C1787">
        <v>5</v>
      </c>
      <c r="D1787">
        <f>Data[[#This Row],[run]]+100*Data[[#This Row],[k]]</f>
        <v>504</v>
      </c>
      <c r="E1787" t="s">
        <v>13</v>
      </c>
      <c r="F1787" t="s">
        <v>31</v>
      </c>
      <c r="G1787" t="s">
        <v>13</v>
      </c>
      <c r="H1787" t="s">
        <v>31</v>
      </c>
      <c r="I1787" t="str">
        <f>IF(Data[[#This Row],[gen_c]]="","o",IF(Data[[#This Row],[gen_e]]=Data[[#This Row],[gen_c]],"+",IF(ISNUMBER(SEARCH(Data[[#This Row],[gen_e]],Data[[#This Row],[gen_c]])),"/","-")))</f>
        <v>+</v>
      </c>
      <c r="J1787" t="str">
        <f>IF(Data[[#This Row],[sp_c]]="","o",IF(Data[[#This Row],[sp_e]]=Data[[#This Row],[sp_c]],"+",IF(ISNUMBER(SEARCH(Data[[#This Row],[sp_e]],Data[[#This Row],[sp_c]])),"/","-")))</f>
        <v>+</v>
      </c>
      <c r="K17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8" spans="1:11" x14ac:dyDescent="0.25">
      <c r="A1788">
        <v>482</v>
      </c>
      <c r="B1788">
        <v>4</v>
      </c>
      <c r="C1788">
        <v>5</v>
      </c>
      <c r="D1788">
        <f>Data[[#This Row],[run]]+100*Data[[#This Row],[k]]</f>
        <v>504</v>
      </c>
      <c r="E1788" t="s">
        <v>13</v>
      </c>
      <c r="F1788" t="s">
        <v>31</v>
      </c>
      <c r="G1788" t="s">
        <v>13</v>
      </c>
      <c r="H1788" t="s">
        <v>31</v>
      </c>
      <c r="I1788" t="str">
        <f>IF(Data[[#This Row],[gen_c]]="","o",IF(Data[[#This Row],[gen_e]]=Data[[#This Row],[gen_c]],"+",IF(ISNUMBER(SEARCH(Data[[#This Row],[gen_e]],Data[[#This Row],[gen_c]])),"/","-")))</f>
        <v>+</v>
      </c>
      <c r="J1788" t="str">
        <f>IF(Data[[#This Row],[sp_c]]="","o",IF(Data[[#This Row],[sp_e]]=Data[[#This Row],[sp_c]],"+",IF(ISNUMBER(SEARCH(Data[[#This Row],[sp_e]],Data[[#This Row],[sp_c]])),"/","-")))</f>
        <v>+</v>
      </c>
      <c r="K17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89" spans="1:11" x14ac:dyDescent="0.25">
      <c r="A1789">
        <v>483</v>
      </c>
      <c r="B1789">
        <v>4</v>
      </c>
      <c r="C1789">
        <v>5</v>
      </c>
      <c r="D1789">
        <f>Data[[#This Row],[run]]+100*Data[[#This Row],[k]]</f>
        <v>504</v>
      </c>
      <c r="E1789" t="s">
        <v>13</v>
      </c>
      <c r="F1789" t="s">
        <v>31</v>
      </c>
      <c r="G1789" t="s">
        <v>13</v>
      </c>
      <c r="H1789" t="s">
        <v>31</v>
      </c>
      <c r="I1789" t="str">
        <f>IF(Data[[#This Row],[gen_c]]="","o",IF(Data[[#This Row],[gen_e]]=Data[[#This Row],[gen_c]],"+",IF(ISNUMBER(SEARCH(Data[[#This Row],[gen_e]],Data[[#This Row],[gen_c]])),"/","-")))</f>
        <v>+</v>
      </c>
      <c r="J1789" t="str">
        <f>IF(Data[[#This Row],[sp_c]]="","o",IF(Data[[#This Row],[sp_e]]=Data[[#This Row],[sp_c]],"+",IF(ISNUMBER(SEARCH(Data[[#This Row],[sp_e]],Data[[#This Row],[sp_c]])),"/","-")))</f>
        <v>+</v>
      </c>
      <c r="K17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90" spans="1:11" x14ac:dyDescent="0.25">
      <c r="A1790">
        <v>484</v>
      </c>
      <c r="B1790">
        <v>4</v>
      </c>
      <c r="C1790">
        <v>5</v>
      </c>
      <c r="D1790">
        <f>Data[[#This Row],[run]]+100*Data[[#This Row],[k]]</f>
        <v>504</v>
      </c>
      <c r="E1790" t="s">
        <v>13</v>
      </c>
      <c r="F1790" t="s">
        <v>31</v>
      </c>
      <c r="G1790" t="s">
        <v>13</v>
      </c>
      <c r="H1790" t="s">
        <v>31</v>
      </c>
      <c r="I1790" t="str">
        <f>IF(Data[[#This Row],[gen_c]]="","o",IF(Data[[#This Row],[gen_e]]=Data[[#This Row],[gen_c]],"+",IF(ISNUMBER(SEARCH(Data[[#This Row],[gen_e]],Data[[#This Row],[gen_c]])),"/","-")))</f>
        <v>+</v>
      </c>
      <c r="J1790" t="str">
        <f>IF(Data[[#This Row],[sp_c]]="","o",IF(Data[[#This Row],[sp_e]]=Data[[#This Row],[sp_c]],"+",IF(ISNUMBER(SEARCH(Data[[#This Row],[sp_e]],Data[[#This Row],[sp_c]])),"/","-")))</f>
        <v>+</v>
      </c>
      <c r="K17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91" spans="1:11" x14ac:dyDescent="0.25">
      <c r="A1791">
        <v>485</v>
      </c>
      <c r="B1791">
        <v>4</v>
      </c>
      <c r="C1791">
        <v>5</v>
      </c>
      <c r="D1791">
        <f>Data[[#This Row],[run]]+100*Data[[#This Row],[k]]</f>
        <v>504</v>
      </c>
      <c r="E1791" t="s">
        <v>13</v>
      </c>
      <c r="F1791" t="s">
        <v>31</v>
      </c>
      <c r="G1791" t="s">
        <v>13</v>
      </c>
      <c r="H1791" t="s">
        <v>31</v>
      </c>
      <c r="I1791" t="str">
        <f>IF(Data[[#This Row],[gen_c]]="","o",IF(Data[[#This Row],[gen_e]]=Data[[#This Row],[gen_c]],"+",IF(ISNUMBER(SEARCH(Data[[#This Row],[gen_e]],Data[[#This Row],[gen_c]])),"/","-")))</f>
        <v>+</v>
      </c>
      <c r="J1791" t="str">
        <f>IF(Data[[#This Row],[sp_c]]="","o",IF(Data[[#This Row],[sp_e]]=Data[[#This Row],[sp_c]],"+",IF(ISNUMBER(SEARCH(Data[[#This Row],[sp_e]],Data[[#This Row],[sp_c]])),"/","-")))</f>
        <v>+</v>
      </c>
      <c r="K17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92" spans="1:11" x14ac:dyDescent="0.25">
      <c r="A1792">
        <v>456</v>
      </c>
      <c r="B1792">
        <v>2</v>
      </c>
      <c r="C1792">
        <v>5</v>
      </c>
      <c r="D1792">
        <f>Data[[#This Row],[run]]+100*Data[[#This Row],[k]]</f>
        <v>502</v>
      </c>
      <c r="E1792" t="s">
        <v>13</v>
      </c>
      <c r="F1792" t="s">
        <v>31</v>
      </c>
      <c r="G1792" t="s">
        <v>13</v>
      </c>
      <c r="I1792" t="str">
        <f>IF(Data[[#This Row],[gen_c]]="","o",IF(Data[[#This Row],[gen_e]]=Data[[#This Row],[gen_c]],"+",IF(ISNUMBER(SEARCH(Data[[#This Row],[gen_e]],Data[[#This Row],[gen_c]])),"/","-")))</f>
        <v>+</v>
      </c>
      <c r="J1792" t="str">
        <f>IF(Data[[#This Row],[sp_c]]="","o",IF(Data[[#This Row],[sp_e]]=Data[[#This Row],[sp_c]],"+",IF(ISNUMBER(SEARCH(Data[[#This Row],[sp_e]],Data[[#This Row],[sp_c]])),"/","-")))</f>
        <v>o</v>
      </c>
      <c r="K17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793" spans="1:11" x14ac:dyDescent="0.25">
      <c r="A1793">
        <v>462</v>
      </c>
      <c r="B1793">
        <v>2</v>
      </c>
      <c r="C1793">
        <v>5</v>
      </c>
      <c r="D1793">
        <f>Data[[#This Row],[run]]+100*Data[[#This Row],[k]]</f>
        <v>502</v>
      </c>
      <c r="E1793" t="s">
        <v>13</v>
      </c>
      <c r="F1793" t="s">
        <v>31</v>
      </c>
      <c r="G1793" t="s">
        <v>13</v>
      </c>
      <c r="I1793" t="str">
        <f>IF(Data[[#This Row],[gen_c]]="","o",IF(Data[[#This Row],[gen_e]]=Data[[#This Row],[gen_c]],"+",IF(ISNUMBER(SEARCH(Data[[#This Row],[gen_e]],Data[[#This Row],[gen_c]])),"/","-")))</f>
        <v>+</v>
      </c>
      <c r="J1793" t="str">
        <f>IF(Data[[#This Row],[sp_c]]="","o",IF(Data[[#This Row],[sp_e]]=Data[[#This Row],[sp_c]],"+",IF(ISNUMBER(SEARCH(Data[[#This Row],[sp_e]],Data[[#This Row],[sp_c]])),"/","-")))</f>
        <v>o</v>
      </c>
      <c r="K17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794" spans="1:11" x14ac:dyDescent="0.25">
      <c r="A1794">
        <v>458</v>
      </c>
      <c r="B1794">
        <v>2</v>
      </c>
      <c r="C1794">
        <v>5</v>
      </c>
      <c r="D1794">
        <f>Data[[#This Row],[run]]+100*Data[[#This Row],[k]]</f>
        <v>502</v>
      </c>
      <c r="E1794" t="s">
        <v>13</v>
      </c>
      <c r="F1794" t="s">
        <v>31</v>
      </c>
      <c r="I1794" t="str">
        <f>IF(Data[[#This Row],[gen_c]]="","o",IF(Data[[#This Row],[gen_e]]=Data[[#This Row],[gen_c]],"+",IF(ISNUMBER(SEARCH(Data[[#This Row],[gen_e]],Data[[#This Row],[gen_c]])),"/","-")))</f>
        <v>o</v>
      </c>
      <c r="J1794" t="str">
        <f>IF(Data[[#This Row],[sp_c]]="","o",IF(Data[[#This Row],[sp_e]]=Data[[#This Row],[sp_c]],"+",IF(ISNUMBER(SEARCH(Data[[#This Row],[sp_e]],Data[[#This Row],[sp_c]])),"/","-")))</f>
        <v>o</v>
      </c>
      <c r="K17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95" spans="1:11" x14ac:dyDescent="0.25">
      <c r="A1795">
        <v>51</v>
      </c>
      <c r="B1795">
        <v>3</v>
      </c>
      <c r="C1795">
        <v>5</v>
      </c>
      <c r="D1795">
        <f>Data[[#This Row],[run]]+100*Data[[#This Row],[k]]</f>
        <v>503</v>
      </c>
      <c r="E1795" t="s">
        <v>7</v>
      </c>
      <c r="F1795" t="s">
        <v>8</v>
      </c>
      <c r="G1795" t="s">
        <v>76</v>
      </c>
      <c r="I1795" t="str">
        <f>IF(Data[[#This Row],[gen_c]]="","o",IF(Data[[#This Row],[gen_e]]=Data[[#This Row],[gen_c]],"+",IF(ISNUMBER(SEARCH(Data[[#This Row],[gen_e]],Data[[#This Row],[gen_c]])),"/","-")))</f>
        <v>/</v>
      </c>
      <c r="J1795" t="str">
        <f>IF(Data[[#This Row],[sp_c]]="","o",IF(Data[[#This Row],[sp_e]]=Data[[#This Row],[sp_c]],"+",IF(ISNUMBER(SEARCH(Data[[#This Row],[sp_e]],Data[[#This Row],[sp_c]])),"/","-")))</f>
        <v>o</v>
      </c>
      <c r="K17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796" spans="1:11" x14ac:dyDescent="0.25">
      <c r="A1796">
        <v>48</v>
      </c>
      <c r="B1796">
        <v>0</v>
      </c>
      <c r="C1796">
        <v>5</v>
      </c>
      <c r="D1796">
        <f>Data[[#This Row],[run]]+100*Data[[#This Row],[k]]</f>
        <v>500</v>
      </c>
      <c r="E1796" t="s">
        <v>7</v>
      </c>
      <c r="F1796" t="s">
        <v>8</v>
      </c>
      <c r="G1796" t="s">
        <v>7</v>
      </c>
      <c r="H1796" t="s">
        <v>8</v>
      </c>
      <c r="I1796" t="str">
        <f>IF(Data[[#This Row],[gen_c]]="","o",IF(Data[[#This Row],[gen_e]]=Data[[#This Row],[gen_c]],"+",IF(ISNUMBER(SEARCH(Data[[#This Row],[gen_e]],Data[[#This Row],[gen_c]])),"/","-")))</f>
        <v>+</v>
      </c>
      <c r="J1796" t="str">
        <f>IF(Data[[#This Row],[sp_c]]="","o",IF(Data[[#This Row],[sp_e]]=Data[[#This Row],[sp_c]],"+",IF(ISNUMBER(SEARCH(Data[[#This Row],[sp_e]],Data[[#This Row],[sp_c]])),"/","-")))</f>
        <v>+</v>
      </c>
      <c r="K17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97" spans="1:11" x14ac:dyDescent="0.25">
      <c r="A1797">
        <v>49</v>
      </c>
      <c r="B1797">
        <v>0</v>
      </c>
      <c r="C1797">
        <v>5</v>
      </c>
      <c r="D1797">
        <f>Data[[#This Row],[run]]+100*Data[[#This Row],[k]]</f>
        <v>500</v>
      </c>
      <c r="E1797" t="s">
        <v>7</v>
      </c>
      <c r="F1797" t="s">
        <v>8</v>
      </c>
      <c r="G1797" t="s">
        <v>7</v>
      </c>
      <c r="H1797" t="s">
        <v>8</v>
      </c>
      <c r="I1797" t="str">
        <f>IF(Data[[#This Row],[gen_c]]="","o",IF(Data[[#This Row],[gen_e]]=Data[[#This Row],[gen_c]],"+",IF(ISNUMBER(SEARCH(Data[[#This Row],[gen_e]],Data[[#This Row],[gen_c]])),"/","-")))</f>
        <v>+</v>
      </c>
      <c r="J1797" t="str">
        <f>IF(Data[[#This Row],[sp_c]]="","o",IF(Data[[#This Row],[sp_e]]=Data[[#This Row],[sp_c]],"+",IF(ISNUMBER(SEARCH(Data[[#This Row],[sp_e]],Data[[#This Row],[sp_c]])),"/","-")))</f>
        <v>+</v>
      </c>
      <c r="K17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98" spans="1:11" x14ac:dyDescent="0.25">
      <c r="A1798">
        <v>50</v>
      </c>
      <c r="B1798">
        <v>2</v>
      </c>
      <c r="C1798">
        <v>5</v>
      </c>
      <c r="D1798">
        <f>Data[[#This Row],[run]]+100*Data[[#This Row],[k]]</f>
        <v>502</v>
      </c>
      <c r="E1798" t="s">
        <v>7</v>
      </c>
      <c r="F1798" t="s">
        <v>8</v>
      </c>
      <c r="G1798" t="s">
        <v>7</v>
      </c>
      <c r="H1798" t="s">
        <v>8</v>
      </c>
      <c r="I1798" t="str">
        <f>IF(Data[[#This Row],[gen_c]]="","o",IF(Data[[#This Row],[gen_e]]=Data[[#This Row],[gen_c]],"+",IF(ISNUMBER(SEARCH(Data[[#This Row],[gen_e]],Data[[#This Row],[gen_c]])),"/","-")))</f>
        <v>+</v>
      </c>
      <c r="J1798" t="str">
        <f>IF(Data[[#This Row],[sp_c]]="","o",IF(Data[[#This Row],[sp_e]]=Data[[#This Row],[sp_c]],"+",IF(ISNUMBER(SEARCH(Data[[#This Row],[sp_e]],Data[[#This Row],[sp_c]])),"/","-")))</f>
        <v>+</v>
      </c>
      <c r="K17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799" spans="1:11" x14ac:dyDescent="0.25">
      <c r="A1799">
        <v>52</v>
      </c>
      <c r="B1799">
        <v>4</v>
      </c>
      <c r="C1799">
        <v>5</v>
      </c>
      <c r="D1799">
        <f>Data[[#This Row],[run]]+100*Data[[#This Row],[k]]</f>
        <v>504</v>
      </c>
      <c r="E1799" t="s">
        <v>7</v>
      </c>
      <c r="F1799" t="s">
        <v>8</v>
      </c>
      <c r="H1799" t="s">
        <v>8</v>
      </c>
      <c r="I1799" t="str">
        <f>IF(Data[[#This Row],[gen_c]]="","o",IF(Data[[#This Row],[gen_e]]=Data[[#This Row],[gen_c]],"+",IF(ISNUMBER(SEARCH(Data[[#This Row],[gen_e]],Data[[#This Row],[gen_c]])),"/","-")))</f>
        <v>o</v>
      </c>
      <c r="J1799" t="str">
        <f>IF(Data[[#This Row],[sp_c]]="","o",IF(Data[[#This Row],[sp_e]]=Data[[#This Row],[sp_c]],"+",IF(ISNUMBER(SEARCH(Data[[#This Row],[sp_e]],Data[[#This Row],[sp_c]])),"/","-")))</f>
        <v>+</v>
      </c>
      <c r="K17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00" spans="1:11" x14ac:dyDescent="0.25">
      <c r="A1800">
        <v>546</v>
      </c>
      <c r="B1800">
        <v>4</v>
      </c>
      <c r="C1800">
        <v>5</v>
      </c>
      <c r="D1800">
        <f>Data[[#This Row],[run]]+100*Data[[#This Row],[k]]</f>
        <v>504</v>
      </c>
      <c r="E1800" t="s">
        <v>13</v>
      </c>
      <c r="F1800" t="s">
        <v>35</v>
      </c>
      <c r="G1800" t="s">
        <v>47</v>
      </c>
      <c r="H1800" t="s">
        <v>35</v>
      </c>
      <c r="I1800" t="str">
        <f>IF(Data[[#This Row],[gen_c]]="","o",IF(Data[[#This Row],[gen_e]]=Data[[#This Row],[gen_c]],"+",IF(ISNUMBER(SEARCH(Data[[#This Row],[gen_e]],Data[[#This Row],[gen_c]])),"/","-")))</f>
        <v>/</v>
      </c>
      <c r="J1800" t="str">
        <f>IF(Data[[#This Row],[sp_c]]="","o",IF(Data[[#This Row],[sp_e]]=Data[[#This Row],[sp_c]],"+",IF(ISNUMBER(SEARCH(Data[[#This Row],[sp_e]],Data[[#This Row],[sp_c]])),"/","-")))</f>
        <v>+</v>
      </c>
      <c r="K18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01" spans="1:11" x14ac:dyDescent="0.25">
      <c r="A1801">
        <v>538</v>
      </c>
      <c r="B1801">
        <v>0</v>
      </c>
      <c r="C1801">
        <v>5</v>
      </c>
      <c r="D1801">
        <f>Data[[#This Row],[run]]+100*Data[[#This Row],[k]]</f>
        <v>500</v>
      </c>
      <c r="E1801" t="s">
        <v>13</v>
      </c>
      <c r="F1801" t="s">
        <v>35</v>
      </c>
      <c r="G1801" t="s">
        <v>13</v>
      </c>
      <c r="H1801" t="s">
        <v>32</v>
      </c>
      <c r="I1801" t="str">
        <f>IF(Data[[#This Row],[gen_c]]="","o",IF(Data[[#This Row],[gen_e]]=Data[[#This Row],[gen_c]],"+",IF(ISNUMBER(SEARCH(Data[[#This Row],[gen_e]],Data[[#This Row],[gen_c]])),"/","-")))</f>
        <v>+</v>
      </c>
      <c r="J1801" t="str">
        <f>IF(Data[[#This Row],[sp_c]]="","o",IF(Data[[#This Row],[sp_e]]=Data[[#This Row],[sp_c]],"+",IF(ISNUMBER(SEARCH(Data[[#This Row],[sp_e]],Data[[#This Row],[sp_c]])),"/","-")))</f>
        <v>-</v>
      </c>
      <c r="K18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802" spans="1:11" x14ac:dyDescent="0.25">
      <c r="A1802">
        <v>539</v>
      </c>
      <c r="B1802">
        <v>0</v>
      </c>
      <c r="C1802">
        <v>5</v>
      </c>
      <c r="D1802">
        <f>Data[[#This Row],[run]]+100*Data[[#This Row],[k]]</f>
        <v>500</v>
      </c>
      <c r="E1802" t="s">
        <v>13</v>
      </c>
      <c r="F1802" t="s">
        <v>35</v>
      </c>
      <c r="G1802" t="s">
        <v>13</v>
      </c>
      <c r="H1802" t="s">
        <v>35</v>
      </c>
      <c r="I1802" t="str">
        <f>IF(Data[[#This Row],[gen_c]]="","o",IF(Data[[#This Row],[gen_e]]=Data[[#This Row],[gen_c]],"+",IF(ISNUMBER(SEARCH(Data[[#This Row],[gen_e]],Data[[#This Row],[gen_c]])),"/","-")))</f>
        <v>+</v>
      </c>
      <c r="J1802" t="str">
        <f>IF(Data[[#This Row],[sp_c]]="","o",IF(Data[[#This Row],[sp_e]]=Data[[#This Row],[sp_c]],"+",IF(ISNUMBER(SEARCH(Data[[#This Row],[sp_e]],Data[[#This Row],[sp_c]])),"/","-")))</f>
        <v>+</v>
      </c>
      <c r="K18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03" spans="1:11" x14ac:dyDescent="0.25">
      <c r="A1803">
        <v>542</v>
      </c>
      <c r="B1803">
        <v>2</v>
      </c>
      <c r="C1803">
        <v>5</v>
      </c>
      <c r="D1803">
        <f>Data[[#This Row],[run]]+100*Data[[#This Row],[k]]</f>
        <v>502</v>
      </c>
      <c r="E1803" t="s">
        <v>13</v>
      </c>
      <c r="F1803" t="s">
        <v>35</v>
      </c>
      <c r="G1803" t="s">
        <v>13</v>
      </c>
      <c r="H1803" t="s">
        <v>35</v>
      </c>
      <c r="I1803" t="str">
        <f>IF(Data[[#This Row],[gen_c]]="","o",IF(Data[[#This Row],[gen_e]]=Data[[#This Row],[gen_c]],"+",IF(ISNUMBER(SEARCH(Data[[#This Row],[gen_e]],Data[[#This Row],[gen_c]])),"/","-")))</f>
        <v>+</v>
      </c>
      <c r="J1803" t="str">
        <f>IF(Data[[#This Row],[sp_c]]="","o",IF(Data[[#This Row],[sp_e]]=Data[[#This Row],[sp_c]],"+",IF(ISNUMBER(SEARCH(Data[[#This Row],[sp_e]],Data[[#This Row],[sp_c]])),"/","-")))</f>
        <v>+</v>
      </c>
      <c r="K18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04" spans="1:11" x14ac:dyDescent="0.25">
      <c r="A1804">
        <v>545</v>
      </c>
      <c r="B1804">
        <v>4</v>
      </c>
      <c r="C1804">
        <v>5</v>
      </c>
      <c r="D1804">
        <f>Data[[#This Row],[run]]+100*Data[[#This Row],[k]]</f>
        <v>504</v>
      </c>
      <c r="E1804" t="s">
        <v>13</v>
      </c>
      <c r="F1804" t="s">
        <v>35</v>
      </c>
      <c r="G1804" t="s">
        <v>13</v>
      </c>
      <c r="H1804" t="s">
        <v>35</v>
      </c>
      <c r="I1804" t="str">
        <f>IF(Data[[#This Row],[gen_c]]="","o",IF(Data[[#This Row],[gen_e]]=Data[[#This Row],[gen_c]],"+",IF(ISNUMBER(SEARCH(Data[[#This Row],[gen_e]],Data[[#This Row],[gen_c]])),"/","-")))</f>
        <v>+</v>
      </c>
      <c r="J1804" t="str">
        <f>IF(Data[[#This Row],[sp_c]]="","o",IF(Data[[#This Row],[sp_e]]=Data[[#This Row],[sp_c]],"+",IF(ISNUMBER(SEARCH(Data[[#This Row],[sp_e]],Data[[#This Row],[sp_c]])),"/","-")))</f>
        <v>+</v>
      </c>
      <c r="K18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05" spans="1:11" x14ac:dyDescent="0.25">
      <c r="A1805">
        <v>536</v>
      </c>
      <c r="B1805">
        <v>0</v>
      </c>
      <c r="C1805">
        <v>5</v>
      </c>
      <c r="D1805">
        <f>Data[[#This Row],[run]]+100*Data[[#This Row],[k]]</f>
        <v>500</v>
      </c>
      <c r="E1805" t="s">
        <v>13</v>
      </c>
      <c r="F1805" t="s">
        <v>35</v>
      </c>
      <c r="G1805" t="s">
        <v>13</v>
      </c>
      <c r="I1805" t="str">
        <f>IF(Data[[#This Row],[gen_c]]="","o",IF(Data[[#This Row],[gen_e]]=Data[[#This Row],[gen_c]],"+",IF(ISNUMBER(SEARCH(Data[[#This Row],[gen_e]],Data[[#This Row],[gen_c]])),"/","-")))</f>
        <v>+</v>
      </c>
      <c r="J1805" t="str">
        <f>IF(Data[[#This Row],[sp_c]]="","o",IF(Data[[#This Row],[sp_e]]=Data[[#This Row],[sp_c]],"+",IF(ISNUMBER(SEARCH(Data[[#This Row],[sp_e]],Data[[#This Row],[sp_c]])),"/","-")))</f>
        <v>o</v>
      </c>
      <c r="K18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06" spans="1:11" x14ac:dyDescent="0.25">
      <c r="A1806">
        <v>537</v>
      </c>
      <c r="B1806">
        <v>0</v>
      </c>
      <c r="C1806">
        <v>5</v>
      </c>
      <c r="D1806">
        <f>Data[[#This Row],[run]]+100*Data[[#This Row],[k]]</f>
        <v>500</v>
      </c>
      <c r="E1806" t="s">
        <v>13</v>
      </c>
      <c r="F1806" t="s">
        <v>35</v>
      </c>
      <c r="G1806" t="s">
        <v>13</v>
      </c>
      <c r="I1806" t="str">
        <f>IF(Data[[#This Row],[gen_c]]="","o",IF(Data[[#This Row],[gen_e]]=Data[[#This Row],[gen_c]],"+",IF(ISNUMBER(SEARCH(Data[[#This Row],[gen_e]],Data[[#This Row],[gen_c]])),"/","-")))</f>
        <v>+</v>
      </c>
      <c r="J1806" t="str">
        <f>IF(Data[[#This Row],[sp_c]]="","o",IF(Data[[#This Row],[sp_e]]=Data[[#This Row],[sp_c]],"+",IF(ISNUMBER(SEARCH(Data[[#This Row],[sp_e]],Data[[#This Row],[sp_c]])),"/","-")))</f>
        <v>o</v>
      </c>
      <c r="K18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07" spans="1:11" x14ac:dyDescent="0.25">
      <c r="A1807">
        <v>541</v>
      </c>
      <c r="B1807">
        <v>2</v>
      </c>
      <c r="C1807">
        <v>5</v>
      </c>
      <c r="D1807">
        <f>Data[[#This Row],[run]]+100*Data[[#This Row],[k]]</f>
        <v>502</v>
      </c>
      <c r="E1807" t="s">
        <v>13</v>
      </c>
      <c r="F1807" t="s">
        <v>35</v>
      </c>
      <c r="G1807" t="s">
        <v>13</v>
      </c>
      <c r="I1807" t="str">
        <f>IF(Data[[#This Row],[gen_c]]="","o",IF(Data[[#This Row],[gen_e]]=Data[[#This Row],[gen_c]],"+",IF(ISNUMBER(SEARCH(Data[[#This Row],[gen_e]],Data[[#This Row],[gen_c]])),"/","-")))</f>
        <v>+</v>
      </c>
      <c r="J1807" t="str">
        <f>IF(Data[[#This Row],[sp_c]]="","o",IF(Data[[#This Row],[sp_e]]=Data[[#This Row],[sp_c]],"+",IF(ISNUMBER(SEARCH(Data[[#This Row],[sp_e]],Data[[#This Row],[sp_c]])),"/","-")))</f>
        <v>o</v>
      </c>
      <c r="K18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08" spans="1:11" x14ac:dyDescent="0.25">
      <c r="A1808">
        <v>544</v>
      </c>
      <c r="B1808">
        <v>3</v>
      </c>
      <c r="C1808">
        <v>5</v>
      </c>
      <c r="D1808">
        <f>Data[[#This Row],[run]]+100*Data[[#This Row],[k]]</f>
        <v>503</v>
      </c>
      <c r="E1808" t="s">
        <v>13</v>
      </c>
      <c r="F1808" t="s">
        <v>35</v>
      </c>
      <c r="G1808" t="s">
        <v>13</v>
      </c>
      <c r="I1808" t="str">
        <f>IF(Data[[#This Row],[gen_c]]="","o",IF(Data[[#This Row],[gen_e]]=Data[[#This Row],[gen_c]],"+",IF(ISNUMBER(SEARCH(Data[[#This Row],[gen_e]],Data[[#This Row],[gen_c]])),"/","-")))</f>
        <v>+</v>
      </c>
      <c r="J1808" t="str">
        <f>IF(Data[[#This Row],[sp_c]]="","o",IF(Data[[#This Row],[sp_e]]=Data[[#This Row],[sp_c]],"+",IF(ISNUMBER(SEARCH(Data[[#This Row],[sp_e]],Data[[#This Row],[sp_c]])),"/","-")))</f>
        <v>o</v>
      </c>
      <c r="K18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09" spans="1:11" x14ac:dyDescent="0.25">
      <c r="A1809">
        <v>540</v>
      </c>
      <c r="B1809">
        <v>0</v>
      </c>
      <c r="C1809">
        <v>5</v>
      </c>
      <c r="D1809">
        <f>Data[[#This Row],[run]]+100*Data[[#This Row],[k]]</f>
        <v>500</v>
      </c>
      <c r="E1809" t="s">
        <v>13</v>
      </c>
      <c r="F1809" t="s">
        <v>35</v>
      </c>
      <c r="H1809" t="s">
        <v>34</v>
      </c>
      <c r="I1809" t="str">
        <f>IF(Data[[#This Row],[gen_c]]="","o",IF(Data[[#This Row],[gen_e]]=Data[[#This Row],[gen_c]],"+",IF(ISNUMBER(SEARCH(Data[[#This Row],[gen_e]],Data[[#This Row],[gen_c]])),"/","-")))</f>
        <v>o</v>
      </c>
      <c r="J1809" t="str">
        <f>IF(Data[[#This Row],[sp_c]]="","o",IF(Data[[#This Row],[sp_e]]=Data[[#This Row],[sp_c]],"+",IF(ISNUMBER(SEARCH(Data[[#This Row],[sp_e]],Data[[#This Row],[sp_c]])),"/","-")))</f>
        <v>-</v>
      </c>
      <c r="K18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810" spans="1:11" x14ac:dyDescent="0.25">
      <c r="A1810">
        <v>543</v>
      </c>
      <c r="B1810">
        <v>3</v>
      </c>
      <c r="C1810">
        <v>5</v>
      </c>
      <c r="D1810">
        <f>Data[[#This Row],[run]]+100*Data[[#This Row],[k]]</f>
        <v>503</v>
      </c>
      <c r="E1810" t="s">
        <v>13</v>
      </c>
      <c r="F1810" t="s">
        <v>35</v>
      </c>
      <c r="H1810" t="s">
        <v>35</v>
      </c>
      <c r="I1810" t="str">
        <f>IF(Data[[#This Row],[gen_c]]="","o",IF(Data[[#This Row],[gen_e]]=Data[[#This Row],[gen_c]],"+",IF(ISNUMBER(SEARCH(Data[[#This Row],[gen_e]],Data[[#This Row],[gen_c]])),"/","-")))</f>
        <v>o</v>
      </c>
      <c r="J1810" t="str">
        <f>IF(Data[[#This Row],[sp_c]]="","o",IF(Data[[#This Row],[sp_e]]=Data[[#This Row],[sp_c]],"+",IF(ISNUMBER(SEARCH(Data[[#This Row],[sp_e]],Data[[#This Row],[sp_c]])),"/","-")))</f>
        <v>+</v>
      </c>
      <c r="K18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11" spans="1:11" x14ac:dyDescent="0.25">
      <c r="A1811">
        <v>374</v>
      </c>
      <c r="B1811">
        <v>2</v>
      </c>
      <c r="C1811">
        <v>5</v>
      </c>
      <c r="D1811">
        <f>Data[[#This Row],[run]]+100*Data[[#This Row],[k]]</f>
        <v>502</v>
      </c>
      <c r="E1811" t="s">
        <v>26</v>
      </c>
      <c r="F1811" t="s">
        <v>28</v>
      </c>
      <c r="G1811" t="s">
        <v>13</v>
      </c>
      <c r="H1811" t="s">
        <v>28</v>
      </c>
      <c r="I1811" t="str">
        <f>IF(Data[[#This Row],[gen_c]]="","o",IF(Data[[#This Row],[gen_e]]=Data[[#This Row],[gen_c]],"+",IF(ISNUMBER(SEARCH(Data[[#This Row],[gen_e]],Data[[#This Row],[gen_c]])),"/","-")))</f>
        <v>-</v>
      </c>
      <c r="J1811" t="str">
        <f>IF(Data[[#This Row],[sp_c]]="","o",IF(Data[[#This Row],[sp_e]]=Data[[#This Row],[sp_c]],"+",IF(ISNUMBER(SEARCH(Data[[#This Row],[sp_e]],Data[[#This Row],[sp_c]])),"/","-")))</f>
        <v>+</v>
      </c>
      <c r="K18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812" spans="1:11" x14ac:dyDescent="0.25">
      <c r="A1812">
        <v>376</v>
      </c>
      <c r="B1812">
        <v>4</v>
      </c>
      <c r="C1812">
        <v>5</v>
      </c>
      <c r="D1812">
        <f>Data[[#This Row],[run]]+100*Data[[#This Row],[k]]</f>
        <v>504</v>
      </c>
      <c r="E1812" t="s">
        <v>26</v>
      </c>
      <c r="F1812" t="s">
        <v>28</v>
      </c>
      <c r="H1812" t="s">
        <v>80</v>
      </c>
      <c r="I1812" t="str">
        <f>IF(Data[[#This Row],[gen_c]]="","o",IF(Data[[#This Row],[gen_e]]=Data[[#This Row],[gen_c]],"+",IF(ISNUMBER(SEARCH(Data[[#This Row],[gen_e]],Data[[#This Row],[gen_c]])),"/","-")))</f>
        <v>o</v>
      </c>
      <c r="J1812" t="str">
        <f>IF(Data[[#This Row],[sp_c]]="","o",IF(Data[[#This Row],[sp_e]]=Data[[#This Row],[sp_c]],"+",IF(ISNUMBER(SEARCH(Data[[#This Row],[sp_e]],Data[[#This Row],[sp_c]])),"/","-")))</f>
        <v>/</v>
      </c>
      <c r="K18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13" spans="1:11" x14ac:dyDescent="0.25">
      <c r="A1813">
        <v>373</v>
      </c>
      <c r="B1813">
        <v>1</v>
      </c>
      <c r="C1813">
        <v>5</v>
      </c>
      <c r="D1813">
        <f>Data[[#This Row],[run]]+100*Data[[#This Row],[k]]</f>
        <v>501</v>
      </c>
      <c r="E1813" t="s">
        <v>26</v>
      </c>
      <c r="F1813" t="s">
        <v>28</v>
      </c>
      <c r="H1813" t="s">
        <v>28</v>
      </c>
      <c r="I1813" t="str">
        <f>IF(Data[[#This Row],[gen_c]]="","o",IF(Data[[#This Row],[gen_e]]=Data[[#This Row],[gen_c]],"+",IF(ISNUMBER(SEARCH(Data[[#This Row],[gen_e]],Data[[#This Row],[gen_c]])),"/","-")))</f>
        <v>o</v>
      </c>
      <c r="J1813" t="str">
        <f>IF(Data[[#This Row],[sp_c]]="","o",IF(Data[[#This Row],[sp_e]]=Data[[#This Row],[sp_c]],"+",IF(ISNUMBER(SEARCH(Data[[#This Row],[sp_e]],Data[[#This Row],[sp_c]])),"/","-")))</f>
        <v>+</v>
      </c>
      <c r="K18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14" spans="1:11" x14ac:dyDescent="0.25">
      <c r="A1814">
        <v>372</v>
      </c>
      <c r="B1814">
        <v>0</v>
      </c>
      <c r="C1814">
        <v>5</v>
      </c>
      <c r="D1814">
        <f>Data[[#This Row],[run]]+100*Data[[#This Row],[k]]</f>
        <v>500</v>
      </c>
      <c r="E1814" t="s">
        <v>26</v>
      </c>
      <c r="F1814" t="s">
        <v>28</v>
      </c>
      <c r="I1814" t="str">
        <f>IF(Data[[#This Row],[gen_c]]="","o",IF(Data[[#This Row],[gen_e]]=Data[[#This Row],[gen_c]],"+",IF(ISNUMBER(SEARCH(Data[[#This Row],[gen_e]],Data[[#This Row],[gen_c]])),"/","-")))</f>
        <v>o</v>
      </c>
      <c r="J1814" t="str">
        <f>IF(Data[[#This Row],[sp_c]]="","o",IF(Data[[#This Row],[sp_e]]=Data[[#This Row],[sp_c]],"+",IF(ISNUMBER(SEARCH(Data[[#This Row],[sp_e]],Data[[#This Row],[sp_c]])),"/","-")))</f>
        <v>o</v>
      </c>
      <c r="K18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15" spans="1:11" x14ac:dyDescent="0.25">
      <c r="A1815">
        <v>375</v>
      </c>
      <c r="B1815">
        <v>3</v>
      </c>
      <c r="C1815">
        <v>5</v>
      </c>
      <c r="D1815">
        <f>Data[[#This Row],[run]]+100*Data[[#This Row],[k]]</f>
        <v>503</v>
      </c>
      <c r="E1815" t="s">
        <v>26</v>
      </c>
      <c r="F1815" t="s">
        <v>28</v>
      </c>
      <c r="I1815" t="str">
        <f>IF(Data[[#This Row],[gen_c]]="","o",IF(Data[[#This Row],[gen_e]]=Data[[#This Row],[gen_c]],"+",IF(ISNUMBER(SEARCH(Data[[#This Row],[gen_e]],Data[[#This Row],[gen_c]])),"/","-")))</f>
        <v>o</v>
      </c>
      <c r="J1815" t="str">
        <f>IF(Data[[#This Row],[sp_c]]="","o",IF(Data[[#This Row],[sp_e]]=Data[[#This Row],[sp_c]],"+",IF(ISNUMBER(SEARCH(Data[[#This Row],[sp_e]],Data[[#This Row],[sp_c]])),"/","-")))</f>
        <v>o</v>
      </c>
      <c r="K18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16" spans="1:11" x14ac:dyDescent="0.25">
      <c r="A1816">
        <v>386</v>
      </c>
      <c r="B1816">
        <v>0</v>
      </c>
      <c r="C1816">
        <v>5</v>
      </c>
      <c r="D1816">
        <f>Data[[#This Row],[run]]+100*Data[[#This Row],[k]]</f>
        <v>500</v>
      </c>
      <c r="E1816" t="s">
        <v>13</v>
      </c>
      <c r="F1816" t="s">
        <v>30</v>
      </c>
      <c r="G1816" t="s">
        <v>13</v>
      </c>
      <c r="H1816" t="s">
        <v>30</v>
      </c>
      <c r="I1816" t="str">
        <f>IF(Data[[#This Row],[gen_c]]="","o",IF(Data[[#This Row],[gen_e]]=Data[[#This Row],[gen_c]],"+",IF(ISNUMBER(SEARCH(Data[[#This Row],[gen_e]],Data[[#This Row],[gen_c]])),"/","-")))</f>
        <v>+</v>
      </c>
      <c r="J1816" t="str">
        <f>IF(Data[[#This Row],[sp_c]]="","o",IF(Data[[#This Row],[sp_e]]=Data[[#This Row],[sp_c]],"+",IF(ISNUMBER(SEARCH(Data[[#This Row],[sp_e]],Data[[#This Row],[sp_c]])),"/","-")))</f>
        <v>+</v>
      </c>
      <c r="K18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17" spans="1:11" x14ac:dyDescent="0.25">
      <c r="A1817">
        <v>387</v>
      </c>
      <c r="B1817">
        <v>0</v>
      </c>
      <c r="C1817">
        <v>5</v>
      </c>
      <c r="D1817">
        <f>Data[[#This Row],[run]]+100*Data[[#This Row],[k]]</f>
        <v>500</v>
      </c>
      <c r="E1817" t="s">
        <v>13</v>
      </c>
      <c r="F1817" t="s">
        <v>30</v>
      </c>
      <c r="G1817" t="s">
        <v>13</v>
      </c>
      <c r="H1817" t="s">
        <v>30</v>
      </c>
      <c r="I1817" t="str">
        <f>IF(Data[[#This Row],[gen_c]]="","o",IF(Data[[#This Row],[gen_e]]=Data[[#This Row],[gen_c]],"+",IF(ISNUMBER(SEARCH(Data[[#This Row],[gen_e]],Data[[#This Row],[gen_c]])),"/","-")))</f>
        <v>+</v>
      </c>
      <c r="J1817" t="str">
        <f>IF(Data[[#This Row],[sp_c]]="","o",IF(Data[[#This Row],[sp_e]]=Data[[#This Row],[sp_c]],"+",IF(ISNUMBER(SEARCH(Data[[#This Row],[sp_e]],Data[[#This Row],[sp_c]])),"/","-")))</f>
        <v>+</v>
      </c>
      <c r="K18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18" spans="1:11" x14ac:dyDescent="0.25">
      <c r="A1818">
        <v>388</v>
      </c>
      <c r="B1818">
        <v>0</v>
      </c>
      <c r="C1818">
        <v>5</v>
      </c>
      <c r="D1818">
        <f>Data[[#This Row],[run]]+100*Data[[#This Row],[k]]</f>
        <v>500</v>
      </c>
      <c r="E1818" t="s">
        <v>13</v>
      </c>
      <c r="F1818" t="s">
        <v>30</v>
      </c>
      <c r="G1818" t="s">
        <v>13</v>
      </c>
      <c r="H1818" t="s">
        <v>30</v>
      </c>
      <c r="I1818" t="str">
        <f>IF(Data[[#This Row],[gen_c]]="","o",IF(Data[[#This Row],[gen_e]]=Data[[#This Row],[gen_c]],"+",IF(ISNUMBER(SEARCH(Data[[#This Row],[gen_e]],Data[[#This Row],[gen_c]])),"/","-")))</f>
        <v>+</v>
      </c>
      <c r="J1818" t="str">
        <f>IF(Data[[#This Row],[sp_c]]="","o",IF(Data[[#This Row],[sp_e]]=Data[[#This Row],[sp_c]],"+",IF(ISNUMBER(SEARCH(Data[[#This Row],[sp_e]],Data[[#This Row],[sp_c]])),"/","-")))</f>
        <v>+</v>
      </c>
      <c r="K18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19" spans="1:11" x14ac:dyDescent="0.25">
      <c r="A1819">
        <v>389</v>
      </c>
      <c r="B1819">
        <v>0</v>
      </c>
      <c r="C1819">
        <v>5</v>
      </c>
      <c r="D1819">
        <f>Data[[#This Row],[run]]+100*Data[[#This Row],[k]]</f>
        <v>500</v>
      </c>
      <c r="E1819" t="s">
        <v>13</v>
      </c>
      <c r="F1819" t="s">
        <v>30</v>
      </c>
      <c r="G1819" t="s">
        <v>13</v>
      </c>
      <c r="H1819" t="s">
        <v>30</v>
      </c>
      <c r="I1819" t="str">
        <f>IF(Data[[#This Row],[gen_c]]="","o",IF(Data[[#This Row],[gen_e]]=Data[[#This Row],[gen_c]],"+",IF(ISNUMBER(SEARCH(Data[[#This Row],[gen_e]],Data[[#This Row],[gen_c]])),"/","-")))</f>
        <v>+</v>
      </c>
      <c r="J1819" t="str">
        <f>IF(Data[[#This Row],[sp_c]]="","o",IF(Data[[#This Row],[sp_e]]=Data[[#This Row],[sp_c]],"+",IF(ISNUMBER(SEARCH(Data[[#This Row],[sp_e]],Data[[#This Row],[sp_c]])),"/","-")))</f>
        <v>+</v>
      </c>
      <c r="K18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0" spans="1:11" x14ac:dyDescent="0.25">
      <c r="A1820">
        <v>390</v>
      </c>
      <c r="B1820">
        <v>0</v>
      </c>
      <c r="C1820">
        <v>5</v>
      </c>
      <c r="D1820">
        <f>Data[[#This Row],[run]]+100*Data[[#This Row],[k]]</f>
        <v>500</v>
      </c>
      <c r="E1820" t="s">
        <v>13</v>
      </c>
      <c r="F1820" t="s">
        <v>30</v>
      </c>
      <c r="G1820" t="s">
        <v>13</v>
      </c>
      <c r="H1820" t="s">
        <v>30</v>
      </c>
      <c r="I1820" t="str">
        <f>IF(Data[[#This Row],[gen_c]]="","o",IF(Data[[#This Row],[gen_e]]=Data[[#This Row],[gen_c]],"+",IF(ISNUMBER(SEARCH(Data[[#This Row],[gen_e]],Data[[#This Row],[gen_c]])),"/","-")))</f>
        <v>+</v>
      </c>
      <c r="J1820" t="str">
        <f>IF(Data[[#This Row],[sp_c]]="","o",IF(Data[[#This Row],[sp_e]]=Data[[#This Row],[sp_c]],"+",IF(ISNUMBER(SEARCH(Data[[#This Row],[sp_e]],Data[[#This Row],[sp_c]])),"/","-")))</f>
        <v>+</v>
      </c>
      <c r="K18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1" spans="1:11" x14ac:dyDescent="0.25">
      <c r="A1821">
        <v>392</v>
      </c>
      <c r="B1821">
        <v>0</v>
      </c>
      <c r="C1821">
        <v>5</v>
      </c>
      <c r="D1821">
        <f>Data[[#This Row],[run]]+100*Data[[#This Row],[k]]</f>
        <v>500</v>
      </c>
      <c r="E1821" t="s">
        <v>13</v>
      </c>
      <c r="F1821" t="s">
        <v>30</v>
      </c>
      <c r="G1821" t="s">
        <v>13</v>
      </c>
      <c r="H1821" t="s">
        <v>30</v>
      </c>
      <c r="I1821" t="str">
        <f>IF(Data[[#This Row],[gen_c]]="","o",IF(Data[[#This Row],[gen_e]]=Data[[#This Row],[gen_c]],"+",IF(ISNUMBER(SEARCH(Data[[#This Row],[gen_e]],Data[[#This Row],[gen_c]])),"/","-")))</f>
        <v>+</v>
      </c>
      <c r="J1821" t="str">
        <f>IF(Data[[#This Row],[sp_c]]="","o",IF(Data[[#This Row],[sp_e]]=Data[[#This Row],[sp_c]],"+",IF(ISNUMBER(SEARCH(Data[[#This Row],[sp_e]],Data[[#This Row],[sp_c]])),"/","-")))</f>
        <v>+</v>
      </c>
      <c r="K18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2" spans="1:11" x14ac:dyDescent="0.25">
      <c r="A1822">
        <v>393</v>
      </c>
      <c r="B1822">
        <v>0</v>
      </c>
      <c r="C1822">
        <v>5</v>
      </c>
      <c r="D1822">
        <f>Data[[#This Row],[run]]+100*Data[[#This Row],[k]]</f>
        <v>500</v>
      </c>
      <c r="E1822" t="s">
        <v>13</v>
      </c>
      <c r="F1822" t="s">
        <v>30</v>
      </c>
      <c r="G1822" t="s">
        <v>13</v>
      </c>
      <c r="H1822" t="s">
        <v>30</v>
      </c>
      <c r="I1822" t="str">
        <f>IF(Data[[#This Row],[gen_c]]="","o",IF(Data[[#This Row],[gen_e]]=Data[[#This Row],[gen_c]],"+",IF(ISNUMBER(SEARCH(Data[[#This Row],[gen_e]],Data[[#This Row],[gen_c]])),"/","-")))</f>
        <v>+</v>
      </c>
      <c r="J1822" t="str">
        <f>IF(Data[[#This Row],[sp_c]]="","o",IF(Data[[#This Row],[sp_e]]=Data[[#This Row],[sp_c]],"+",IF(ISNUMBER(SEARCH(Data[[#This Row],[sp_e]],Data[[#This Row],[sp_c]])),"/","-")))</f>
        <v>+</v>
      </c>
      <c r="K18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3" spans="1:11" x14ac:dyDescent="0.25">
      <c r="A1823">
        <v>394</v>
      </c>
      <c r="B1823">
        <v>0</v>
      </c>
      <c r="C1823">
        <v>5</v>
      </c>
      <c r="D1823">
        <f>Data[[#This Row],[run]]+100*Data[[#This Row],[k]]</f>
        <v>500</v>
      </c>
      <c r="E1823" t="s">
        <v>13</v>
      </c>
      <c r="F1823" t="s">
        <v>30</v>
      </c>
      <c r="G1823" t="s">
        <v>13</v>
      </c>
      <c r="H1823" t="s">
        <v>30</v>
      </c>
      <c r="I1823" t="str">
        <f>IF(Data[[#This Row],[gen_c]]="","o",IF(Data[[#This Row],[gen_e]]=Data[[#This Row],[gen_c]],"+",IF(ISNUMBER(SEARCH(Data[[#This Row],[gen_e]],Data[[#This Row],[gen_c]])),"/","-")))</f>
        <v>+</v>
      </c>
      <c r="J1823" t="str">
        <f>IF(Data[[#This Row],[sp_c]]="","o",IF(Data[[#This Row],[sp_e]]=Data[[#This Row],[sp_c]],"+",IF(ISNUMBER(SEARCH(Data[[#This Row],[sp_e]],Data[[#This Row],[sp_c]])),"/","-")))</f>
        <v>+</v>
      </c>
      <c r="K18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4" spans="1:11" x14ac:dyDescent="0.25">
      <c r="A1824">
        <v>395</v>
      </c>
      <c r="B1824">
        <v>0</v>
      </c>
      <c r="C1824">
        <v>5</v>
      </c>
      <c r="D1824">
        <f>Data[[#This Row],[run]]+100*Data[[#This Row],[k]]</f>
        <v>500</v>
      </c>
      <c r="E1824" t="s">
        <v>13</v>
      </c>
      <c r="F1824" t="s">
        <v>30</v>
      </c>
      <c r="G1824" t="s">
        <v>13</v>
      </c>
      <c r="H1824" t="s">
        <v>30</v>
      </c>
      <c r="I1824" t="str">
        <f>IF(Data[[#This Row],[gen_c]]="","o",IF(Data[[#This Row],[gen_e]]=Data[[#This Row],[gen_c]],"+",IF(ISNUMBER(SEARCH(Data[[#This Row],[gen_e]],Data[[#This Row],[gen_c]])),"/","-")))</f>
        <v>+</v>
      </c>
      <c r="J1824" t="str">
        <f>IF(Data[[#This Row],[sp_c]]="","o",IF(Data[[#This Row],[sp_e]]=Data[[#This Row],[sp_c]],"+",IF(ISNUMBER(SEARCH(Data[[#This Row],[sp_e]],Data[[#This Row],[sp_c]])),"/","-")))</f>
        <v>+</v>
      </c>
      <c r="K18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5" spans="1:11" x14ac:dyDescent="0.25">
      <c r="A1825">
        <v>396</v>
      </c>
      <c r="B1825">
        <v>1</v>
      </c>
      <c r="C1825">
        <v>5</v>
      </c>
      <c r="D1825">
        <f>Data[[#This Row],[run]]+100*Data[[#This Row],[k]]</f>
        <v>501</v>
      </c>
      <c r="E1825" t="s">
        <v>13</v>
      </c>
      <c r="F1825" t="s">
        <v>30</v>
      </c>
      <c r="G1825" t="s">
        <v>13</v>
      </c>
      <c r="H1825" t="s">
        <v>30</v>
      </c>
      <c r="I1825" t="str">
        <f>IF(Data[[#This Row],[gen_c]]="","o",IF(Data[[#This Row],[gen_e]]=Data[[#This Row],[gen_c]],"+",IF(ISNUMBER(SEARCH(Data[[#This Row],[gen_e]],Data[[#This Row],[gen_c]])),"/","-")))</f>
        <v>+</v>
      </c>
      <c r="J1825" t="str">
        <f>IF(Data[[#This Row],[sp_c]]="","o",IF(Data[[#This Row],[sp_e]]=Data[[#This Row],[sp_c]],"+",IF(ISNUMBER(SEARCH(Data[[#This Row],[sp_e]],Data[[#This Row],[sp_c]])),"/","-")))</f>
        <v>+</v>
      </c>
      <c r="K18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6" spans="1:11" x14ac:dyDescent="0.25">
      <c r="A1826">
        <v>397</v>
      </c>
      <c r="B1826">
        <v>1</v>
      </c>
      <c r="C1826">
        <v>5</v>
      </c>
      <c r="D1826">
        <f>Data[[#This Row],[run]]+100*Data[[#This Row],[k]]</f>
        <v>501</v>
      </c>
      <c r="E1826" t="s">
        <v>13</v>
      </c>
      <c r="F1826" t="s">
        <v>30</v>
      </c>
      <c r="G1826" t="s">
        <v>13</v>
      </c>
      <c r="H1826" t="s">
        <v>30</v>
      </c>
      <c r="I1826" t="str">
        <f>IF(Data[[#This Row],[gen_c]]="","o",IF(Data[[#This Row],[gen_e]]=Data[[#This Row],[gen_c]],"+",IF(ISNUMBER(SEARCH(Data[[#This Row],[gen_e]],Data[[#This Row],[gen_c]])),"/","-")))</f>
        <v>+</v>
      </c>
      <c r="J1826" t="str">
        <f>IF(Data[[#This Row],[sp_c]]="","o",IF(Data[[#This Row],[sp_e]]=Data[[#This Row],[sp_c]],"+",IF(ISNUMBER(SEARCH(Data[[#This Row],[sp_e]],Data[[#This Row],[sp_c]])),"/","-")))</f>
        <v>+</v>
      </c>
      <c r="K18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7" spans="1:11" x14ac:dyDescent="0.25">
      <c r="A1827">
        <v>398</v>
      </c>
      <c r="B1827">
        <v>1</v>
      </c>
      <c r="C1827">
        <v>5</v>
      </c>
      <c r="D1827">
        <f>Data[[#This Row],[run]]+100*Data[[#This Row],[k]]</f>
        <v>501</v>
      </c>
      <c r="E1827" t="s">
        <v>13</v>
      </c>
      <c r="F1827" t="s">
        <v>30</v>
      </c>
      <c r="G1827" t="s">
        <v>13</v>
      </c>
      <c r="H1827" t="s">
        <v>30</v>
      </c>
      <c r="I1827" t="str">
        <f>IF(Data[[#This Row],[gen_c]]="","o",IF(Data[[#This Row],[gen_e]]=Data[[#This Row],[gen_c]],"+",IF(ISNUMBER(SEARCH(Data[[#This Row],[gen_e]],Data[[#This Row],[gen_c]])),"/","-")))</f>
        <v>+</v>
      </c>
      <c r="J1827" t="str">
        <f>IF(Data[[#This Row],[sp_c]]="","o",IF(Data[[#This Row],[sp_e]]=Data[[#This Row],[sp_c]],"+",IF(ISNUMBER(SEARCH(Data[[#This Row],[sp_e]],Data[[#This Row],[sp_c]])),"/","-")))</f>
        <v>+</v>
      </c>
      <c r="K18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8" spans="1:11" x14ac:dyDescent="0.25">
      <c r="A1828">
        <v>399</v>
      </c>
      <c r="B1828">
        <v>1</v>
      </c>
      <c r="C1828">
        <v>5</v>
      </c>
      <c r="D1828">
        <f>Data[[#This Row],[run]]+100*Data[[#This Row],[k]]</f>
        <v>501</v>
      </c>
      <c r="E1828" t="s">
        <v>13</v>
      </c>
      <c r="F1828" t="s">
        <v>30</v>
      </c>
      <c r="G1828" t="s">
        <v>13</v>
      </c>
      <c r="H1828" t="s">
        <v>30</v>
      </c>
      <c r="I1828" t="str">
        <f>IF(Data[[#This Row],[gen_c]]="","o",IF(Data[[#This Row],[gen_e]]=Data[[#This Row],[gen_c]],"+",IF(ISNUMBER(SEARCH(Data[[#This Row],[gen_e]],Data[[#This Row],[gen_c]])),"/","-")))</f>
        <v>+</v>
      </c>
      <c r="J1828" t="str">
        <f>IF(Data[[#This Row],[sp_c]]="","o",IF(Data[[#This Row],[sp_e]]=Data[[#This Row],[sp_c]],"+",IF(ISNUMBER(SEARCH(Data[[#This Row],[sp_e]],Data[[#This Row],[sp_c]])),"/","-")))</f>
        <v>+</v>
      </c>
      <c r="K18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29" spans="1:11" x14ac:dyDescent="0.25">
      <c r="A1829">
        <v>400</v>
      </c>
      <c r="B1829">
        <v>1</v>
      </c>
      <c r="C1829">
        <v>5</v>
      </c>
      <c r="D1829">
        <f>Data[[#This Row],[run]]+100*Data[[#This Row],[k]]</f>
        <v>501</v>
      </c>
      <c r="E1829" t="s">
        <v>13</v>
      </c>
      <c r="F1829" t="s">
        <v>30</v>
      </c>
      <c r="G1829" t="s">
        <v>13</v>
      </c>
      <c r="H1829" t="s">
        <v>30</v>
      </c>
      <c r="I1829" t="str">
        <f>IF(Data[[#This Row],[gen_c]]="","o",IF(Data[[#This Row],[gen_e]]=Data[[#This Row],[gen_c]],"+",IF(ISNUMBER(SEARCH(Data[[#This Row],[gen_e]],Data[[#This Row],[gen_c]])),"/","-")))</f>
        <v>+</v>
      </c>
      <c r="J1829" t="str">
        <f>IF(Data[[#This Row],[sp_c]]="","o",IF(Data[[#This Row],[sp_e]]=Data[[#This Row],[sp_c]],"+",IF(ISNUMBER(SEARCH(Data[[#This Row],[sp_e]],Data[[#This Row],[sp_c]])),"/","-")))</f>
        <v>+</v>
      </c>
      <c r="K18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0" spans="1:11" x14ac:dyDescent="0.25">
      <c r="A1830">
        <v>401</v>
      </c>
      <c r="B1830">
        <v>1</v>
      </c>
      <c r="C1830">
        <v>5</v>
      </c>
      <c r="D1830">
        <f>Data[[#This Row],[run]]+100*Data[[#This Row],[k]]</f>
        <v>501</v>
      </c>
      <c r="E1830" t="s">
        <v>13</v>
      </c>
      <c r="F1830" t="s">
        <v>30</v>
      </c>
      <c r="G1830" t="s">
        <v>13</v>
      </c>
      <c r="H1830" t="s">
        <v>30</v>
      </c>
      <c r="I1830" t="str">
        <f>IF(Data[[#This Row],[gen_c]]="","o",IF(Data[[#This Row],[gen_e]]=Data[[#This Row],[gen_c]],"+",IF(ISNUMBER(SEARCH(Data[[#This Row],[gen_e]],Data[[#This Row],[gen_c]])),"/","-")))</f>
        <v>+</v>
      </c>
      <c r="J1830" t="str">
        <f>IF(Data[[#This Row],[sp_c]]="","o",IF(Data[[#This Row],[sp_e]]=Data[[#This Row],[sp_c]],"+",IF(ISNUMBER(SEARCH(Data[[#This Row],[sp_e]],Data[[#This Row],[sp_c]])),"/","-")))</f>
        <v>+</v>
      </c>
      <c r="K18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1" spans="1:11" x14ac:dyDescent="0.25">
      <c r="A1831">
        <v>402</v>
      </c>
      <c r="B1831">
        <v>1</v>
      </c>
      <c r="C1831">
        <v>5</v>
      </c>
      <c r="D1831">
        <f>Data[[#This Row],[run]]+100*Data[[#This Row],[k]]</f>
        <v>501</v>
      </c>
      <c r="E1831" t="s">
        <v>13</v>
      </c>
      <c r="F1831" t="s">
        <v>30</v>
      </c>
      <c r="G1831" t="s">
        <v>13</v>
      </c>
      <c r="H1831" t="s">
        <v>30</v>
      </c>
      <c r="I1831" t="str">
        <f>IF(Data[[#This Row],[gen_c]]="","o",IF(Data[[#This Row],[gen_e]]=Data[[#This Row],[gen_c]],"+",IF(ISNUMBER(SEARCH(Data[[#This Row],[gen_e]],Data[[#This Row],[gen_c]])),"/","-")))</f>
        <v>+</v>
      </c>
      <c r="J1831" t="str">
        <f>IF(Data[[#This Row],[sp_c]]="","o",IF(Data[[#This Row],[sp_e]]=Data[[#This Row],[sp_c]],"+",IF(ISNUMBER(SEARCH(Data[[#This Row],[sp_e]],Data[[#This Row],[sp_c]])),"/","-")))</f>
        <v>+</v>
      </c>
      <c r="K18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2" spans="1:11" x14ac:dyDescent="0.25">
      <c r="A1832">
        <v>403</v>
      </c>
      <c r="B1832">
        <v>1</v>
      </c>
      <c r="C1832">
        <v>5</v>
      </c>
      <c r="D1832">
        <f>Data[[#This Row],[run]]+100*Data[[#This Row],[k]]</f>
        <v>501</v>
      </c>
      <c r="E1832" t="s">
        <v>13</v>
      </c>
      <c r="F1832" t="s">
        <v>30</v>
      </c>
      <c r="G1832" t="s">
        <v>13</v>
      </c>
      <c r="H1832" t="s">
        <v>30</v>
      </c>
      <c r="I1832" t="str">
        <f>IF(Data[[#This Row],[gen_c]]="","o",IF(Data[[#This Row],[gen_e]]=Data[[#This Row],[gen_c]],"+",IF(ISNUMBER(SEARCH(Data[[#This Row],[gen_e]],Data[[#This Row],[gen_c]])),"/","-")))</f>
        <v>+</v>
      </c>
      <c r="J1832" t="str">
        <f>IF(Data[[#This Row],[sp_c]]="","o",IF(Data[[#This Row],[sp_e]]=Data[[#This Row],[sp_c]],"+",IF(ISNUMBER(SEARCH(Data[[#This Row],[sp_e]],Data[[#This Row],[sp_c]])),"/","-")))</f>
        <v>+</v>
      </c>
      <c r="K18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3" spans="1:11" x14ac:dyDescent="0.25">
      <c r="A1833">
        <v>404</v>
      </c>
      <c r="B1833">
        <v>1</v>
      </c>
      <c r="C1833">
        <v>5</v>
      </c>
      <c r="D1833">
        <f>Data[[#This Row],[run]]+100*Data[[#This Row],[k]]</f>
        <v>501</v>
      </c>
      <c r="E1833" t="s">
        <v>13</v>
      </c>
      <c r="F1833" t="s">
        <v>30</v>
      </c>
      <c r="G1833" t="s">
        <v>13</v>
      </c>
      <c r="H1833" t="s">
        <v>30</v>
      </c>
      <c r="I1833" t="str">
        <f>IF(Data[[#This Row],[gen_c]]="","o",IF(Data[[#This Row],[gen_e]]=Data[[#This Row],[gen_c]],"+",IF(ISNUMBER(SEARCH(Data[[#This Row],[gen_e]],Data[[#This Row],[gen_c]])),"/","-")))</f>
        <v>+</v>
      </c>
      <c r="J1833" t="str">
        <f>IF(Data[[#This Row],[sp_c]]="","o",IF(Data[[#This Row],[sp_e]]=Data[[#This Row],[sp_c]],"+",IF(ISNUMBER(SEARCH(Data[[#This Row],[sp_e]],Data[[#This Row],[sp_c]])),"/","-")))</f>
        <v>+</v>
      </c>
      <c r="K18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4" spans="1:11" x14ac:dyDescent="0.25">
      <c r="A1834">
        <v>406</v>
      </c>
      <c r="B1834">
        <v>2</v>
      </c>
      <c r="C1834">
        <v>5</v>
      </c>
      <c r="D1834">
        <f>Data[[#This Row],[run]]+100*Data[[#This Row],[k]]</f>
        <v>502</v>
      </c>
      <c r="E1834" t="s">
        <v>13</v>
      </c>
      <c r="F1834" t="s">
        <v>30</v>
      </c>
      <c r="G1834" t="s">
        <v>13</v>
      </c>
      <c r="H1834" t="s">
        <v>30</v>
      </c>
      <c r="I1834" t="str">
        <f>IF(Data[[#This Row],[gen_c]]="","o",IF(Data[[#This Row],[gen_e]]=Data[[#This Row],[gen_c]],"+",IF(ISNUMBER(SEARCH(Data[[#This Row],[gen_e]],Data[[#This Row],[gen_c]])),"/","-")))</f>
        <v>+</v>
      </c>
      <c r="J1834" t="str">
        <f>IF(Data[[#This Row],[sp_c]]="","o",IF(Data[[#This Row],[sp_e]]=Data[[#This Row],[sp_c]],"+",IF(ISNUMBER(SEARCH(Data[[#This Row],[sp_e]],Data[[#This Row],[sp_c]])),"/","-")))</f>
        <v>+</v>
      </c>
      <c r="K18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5" spans="1:11" x14ac:dyDescent="0.25">
      <c r="A1835">
        <v>407</v>
      </c>
      <c r="B1835">
        <v>2</v>
      </c>
      <c r="C1835">
        <v>5</v>
      </c>
      <c r="D1835">
        <f>Data[[#This Row],[run]]+100*Data[[#This Row],[k]]</f>
        <v>502</v>
      </c>
      <c r="E1835" t="s">
        <v>13</v>
      </c>
      <c r="F1835" t="s">
        <v>30</v>
      </c>
      <c r="G1835" t="s">
        <v>13</v>
      </c>
      <c r="H1835" t="s">
        <v>30</v>
      </c>
      <c r="I1835" t="str">
        <f>IF(Data[[#This Row],[gen_c]]="","o",IF(Data[[#This Row],[gen_e]]=Data[[#This Row],[gen_c]],"+",IF(ISNUMBER(SEARCH(Data[[#This Row],[gen_e]],Data[[#This Row],[gen_c]])),"/","-")))</f>
        <v>+</v>
      </c>
      <c r="J1835" t="str">
        <f>IF(Data[[#This Row],[sp_c]]="","o",IF(Data[[#This Row],[sp_e]]=Data[[#This Row],[sp_c]],"+",IF(ISNUMBER(SEARCH(Data[[#This Row],[sp_e]],Data[[#This Row],[sp_c]])),"/","-")))</f>
        <v>+</v>
      </c>
      <c r="K18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6" spans="1:11" x14ac:dyDescent="0.25">
      <c r="A1836">
        <v>408</v>
      </c>
      <c r="B1836">
        <v>2</v>
      </c>
      <c r="C1836">
        <v>5</v>
      </c>
      <c r="D1836">
        <f>Data[[#This Row],[run]]+100*Data[[#This Row],[k]]</f>
        <v>502</v>
      </c>
      <c r="E1836" t="s">
        <v>13</v>
      </c>
      <c r="F1836" t="s">
        <v>30</v>
      </c>
      <c r="G1836" t="s">
        <v>13</v>
      </c>
      <c r="H1836" t="s">
        <v>30</v>
      </c>
      <c r="I1836" t="str">
        <f>IF(Data[[#This Row],[gen_c]]="","o",IF(Data[[#This Row],[gen_e]]=Data[[#This Row],[gen_c]],"+",IF(ISNUMBER(SEARCH(Data[[#This Row],[gen_e]],Data[[#This Row],[gen_c]])),"/","-")))</f>
        <v>+</v>
      </c>
      <c r="J1836" t="str">
        <f>IF(Data[[#This Row],[sp_c]]="","o",IF(Data[[#This Row],[sp_e]]=Data[[#This Row],[sp_c]],"+",IF(ISNUMBER(SEARCH(Data[[#This Row],[sp_e]],Data[[#This Row],[sp_c]])),"/","-")))</f>
        <v>+</v>
      </c>
      <c r="K18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7" spans="1:11" x14ac:dyDescent="0.25">
      <c r="A1837">
        <v>409</v>
      </c>
      <c r="B1837">
        <v>2</v>
      </c>
      <c r="C1837">
        <v>5</v>
      </c>
      <c r="D1837">
        <f>Data[[#This Row],[run]]+100*Data[[#This Row],[k]]</f>
        <v>502</v>
      </c>
      <c r="E1837" t="s">
        <v>13</v>
      </c>
      <c r="F1837" t="s">
        <v>30</v>
      </c>
      <c r="G1837" t="s">
        <v>13</v>
      </c>
      <c r="H1837" t="s">
        <v>30</v>
      </c>
      <c r="I1837" t="str">
        <f>IF(Data[[#This Row],[gen_c]]="","o",IF(Data[[#This Row],[gen_e]]=Data[[#This Row],[gen_c]],"+",IF(ISNUMBER(SEARCH(Data[[#This Row],[gen_e]],Data[[#This Row],[gen_c]])),"/","-")))</f>
        <v>+</v>
      </c>
      <c r="J1837" t="str">
        <f>IF(Data[[#This Row],[sp_c]]="","o",IF(Data[[#This Row],[sp_e]]=Data[[#This Row],[sp_c]],"+",IF(ISNUMBER(SEARCH(Data[[#This Row],[sp_e]],Data[[#This Row],[sp_c]])),"/","-")))</f>
        <v>+</v>
      </c>
      <c r="K18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8" spans="1:11" x14ac:dyDescent="0.25">
      <c r="A1838">
        <v>411</v>
      </c>
      <c r="B1838">
        <v>2</v>
      </c>
      <c r="C1838">
        <v>5</v>
      </c>
      <c r="D1838">
        <f>Data[[#This Row],[run]]+100*Data[[#This Row],[k]]</f>
        <v>502</v>
      </c>
      <c r="E1838" t="s">
        <v>13</v>
      </c>
      <c r="F1838" t="s">
        <v>30</v>
      </c>
      <c r="G1838" t="s">
        <v>13</v>
      </c>
      <c r="H1838" t="s">
        <v>30</v>
      </c>
      <c r="I1838" t="str">
        <f>IF(Data[[#This Row],[gen_c]]="","o",IF(Data[[#This Row],[gen_e]]=Data[[#This Row],[gen_c]],"+",IF(ISNUMBER(SEARCH(Data[[#This Row],[gen_e]],Data[[#This Row],[gen_c]])),"/","-")))</f>
        <v>+</v>
      </c>
      <c r="J1838" t="str">
        <f>IF(Data[[#This Row],[sp_c]]="","o",IF(Data[[#This Row],[sp_e]]=Data[[#This Row],[sp_c]],"+",IF(ISNUMBER(SEARCH(Data[[#This Row],[sp_e]],Data[[#This Row],[sp_c]])),"/","-")))</f>
        <v>+</v>
      </c>
      <c r="K18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39" spans="1:11" x14ac:dyDescent="0.25">
      <c r="A1839">
        <v>412</v>
      </c>
      <c r="B1839">
        <v>2</v>
      </c>
      <c r="C1839">
        <v>5</v>
      </c>
      <c r="D1839">
        <f>Data[[#This Row],[run]]+100*Data[[#This Row],[k]]</f>
        <v>502</v>
      </c>
      <c r="E1839" t="s">
        <v>13</v>
      </c>
      <c r="F1839" t="s">
        <v>30</v>
      </c>
      <c r="G1839" t="s">
        <v>13</v>
      </c>
      <c r="H1839" t="s">
        <v>30</v>
      </c>
      <c r="I1839" t="str">
        <f>IF(Data[[#This Row],[gen_c]]="","o",IF(Data[[#This Row],[gen_e]]=Data[[#This Row],[gen_c]],"+",IF(ISNUMBER(SEARCH(Data[[#This Row],[gen_e]],Data[[#This Row],[gen_c]])),"/","-")))</f>
        <v>+</v>
      </c>
      <c r="J1839" t="str">
        <f>IF(Data[[#This Row],[sp_c]]="","o",IF(Data[[#This Row],[sp_e]]=Data[[#This Row],[sp_c]],"+",IF(ISNUMBER(SEARCH(Data[[#This Row],[sp_e]],Data[[#This Row],[sp_c]])),"/","-")))</f>
        <v>+</v>
      </c>
      <c r="K18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0" spans="1:11" x14ac:dyDescent="0.25">
      <c r="A1840">
        <v>413</v>
      </c>
      <c r="B1840">
        <v>2</v>
      </c>
      <c r="C1840">
        <v>5</v>
      </c>
      <c r="D1840">
        <f>Data[[#This Row],[run]]+100*Data[[#This Row],[k]]</f>
        <v>502</v>
      </c>
      <c r="E1840" t="s">
        <v>13</v>
      </c>
      <c r="F1840" t="s">
        <v>30</v>
      </c>
      <c r="G1840" t="s">
        <v>13</v>
      </c>
      <c r="H1840" t="s">
        <v>30</v>
      </c>
      <c r="I1840" t="str">
        <f>IF(Data[[#This Row],[gen_c]]="","o",IF(Data[[#This Row],[gen_e]]=Data[[#This Row],[gen_c]],"+",IF(ISNUMBER(SEARCH(Data[[#This Row],[gen_e]],Data[[#This Row],[gen_c]])),"/","-")))</f>
        <v>+</v>
      </c>
      <c r="J1840" t="str">
        <f>IF(Data[[#This Row],[sp_c]]="","o",IF(Data[[#This Row],[sp_e]]=Data[[#This Row],[sp_c]],"+",IF(ISNUMBER(SEARCH(Data[[#This Row],[sp_e]],Data[[#This Row],[sp_c]])),"/","-")))</f>
        <v>+</v>
      </c>
      <c r="K18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1" spans="1:11" x14ac:dyDescent="0.25">
      <c r="A1841">
        <v>414</v>
      </c>
      <c r="B1841">
        <v>2</v>
      </c>
      <c r="C1841">
        <v>5</v>
      </c>
      <c r="D1841">
        <f>Data[[#This Row],[run]]+100*Data[[#This Row],[k]]</f>
        <v>502</v>
      </c>
      <c r="E1841" t="s">
        <v>13</v>
      </c>
      <c r="F1841" t="s">
        <v>30</v>
      </c>
      <c r="G1841" t="s">
        <v>13</v>
      </c>
      <c r="H1841" t="s">
        <v>30</v>
      </c>
      <c r="I1841" t="str">
        <f>IF(Data[[#This Row],[gen_c]]="","o",IF(Data[[#This Row],[gen_e]]=Data[[#This Row],[gen_c]],"+",IF(ISNUMBER(SEARCH(Data[[#This Row],[gen_e]],Data[[#This Row],[gen_c]])),"/","-")))</f>
        <v>+</v>
      </c>
      <c r="J1841" t="str">
        <f>IF(Data[[#This Row],[sp_c]]="","o",IF(Data[[#This Row],[sp_e]]=Data[[#This Row],[sp_c]],"+",IF(ISNUMBER(SEARCH(Data[[#This Row],[sp_e]],Data[[#This Row],[sp_c]])),"/","-")))</f>
        <v>+</v>
      </c>
      <c r="K18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2" spans="1:11" x14ac:dyDescent="0.25">
      <c r="A1842">
        <v>415</v>
      </c>
      <c r="B1842">
        <v>2</v>
      </c>
      <c r="C1842">
        <v>5</v>
      </c>
      <c r="D1842">
        <f>Data[[#This Row],[run]]+100*Data[[#This Row],[k]]</f>
        <v>502</v>
      </c>
      <c r="E1842" t="s">
        <v>13</v>
      </c>
      <c r="F1842" t="s">
        <v>30</v>
      </c>
      <c r="G1842" t="s">
        <v>13</v>
      </c>
      <c r="H1842" t="s">
        <v>30</v>
      </c>
      <c r="I1842" t="str">
        <f>IF(Data[[#This Row],[gen_c]]="","o",IF(Data[[#This Row],[gen_e]]=Data[[#This Row],[gen_c]],"+",IF(ISNUMBER(SEARCH(Data[[#This Row],[gen_e]],Data[[#This Row],[gen_c]])),"/","-")))</f>
        <v>+</v>
      </c>
      <c r="J1842" t="str">
        <f>IF(Data[[#This Row],[sp_c]]="","o",IF(Data[[#This Row],[sp_e]]=Data[[#This Row],[sp_c]],"+",IF(ISNUMBER(SEARCH(Data[[#This Row],[sp_e]],Data[[#This Row],[sp_c]])),"/","-")))</f>
        <v>+</v>
      </c>
      <c r="K18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3" spans="1:11" x14ac:dyDescent="0.25">
      <c r="A1843">
        <v>416</v>
      </c>
      <c r="B1843">
        <v>3</v>
      </c>
      <c r="C1843">
        <v>5</v>
      </c>
      <c r="D1843">
        <f>Data[[#This Row],[run]]+100*Data[[#This Row],[k]]</f>
        <v>503</v>
      </c>
      <c r="E1843" t="s">
        <v>13</v>
      </c>
      <c r="F1843" t="s">
        <v>30</v>
      </c>
      <c r="G1843" t="s">
        <v>13</v>
      </c>
      <c r="H1843" t="s">
        <v>30</v>
      </c>
      <c r="I1843" t="str">
        <f>IF(Data[[#This Row],[gen_c]]="","o",IF(Data[[#This Row],[gen_e]]=Data[[#This Row],[gen_c]],"+",IF(ISNUMBER(SEARCH(Data[[#This Row],[gen_e]],Data[[#This Row],[gen_c]])),"/","-")))</f>
        <v>+</v>
      </c>
      <c r="J1843" t="str">
        <f>IF(Data[[#This Row],[sp_c]]="","o",IF(Data[[#This Row],[sp_e]]=Data[[#This Row],[sp_c]],"+",IF(ISNUMBER(SEARCH(Data[[#This Row],[sp_e]],Data[[#This Row],[sp_c]])),"/","-")))</f>
        <v>+</v>
      </c>
      <c r="K18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4" spans="1:11" x14ac:dyDescent="0.25">
      <c r="A1844">
        <v>417</v>
      </c>
      <c r="B1844">
        <v>3</v>
      </c>
      <c r="C1844">
        <v>5</v>
      </c>
      <c r="D1844">
        <f>Data[[#This Row],[run]]+100*Data[[#This Row],[k]]</f>
        <v>503</v>
      </c>
      <c r="E1844" t="s">
        <v>13</v>
      </c>
      <c r="F1844" t="s">
        <v>30</v>
      </c>
      <c r="G1844" t="s">
        <v>13</v>
      </c>
      <c r="H1844" t="s">
        <v>30</v>
      </c>
      <c r="I1844" t="str">
        <f>IF(Data[[#This Row],[gen_c]]="","o",IF(Data[[#This Row],[gen_e]]=Data[[#This Row],[gen_c]],"+",IF(ISNUMBER(SEARCH(Data[[#This Row],[gen_e]],Data[[#This Row],[gen_c]])),"/","-")))</f>
        <v>+</v>
      </c>
      <c r="J1844" t="str">
        <f>IF(Data[[#This Row],[sp_c]]="","o",IF(Data[[#This Row],[sp_e]]=Data[[#This Row],[sp_c]],"+",IF(ISNUMBER(SEARCH(Data[[#This Row],[sp_e]],Data[[#This Row],[sp_c]])),"/","-")))</f>
        <v>+</v>
      </c>
      <c r="K18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5" spans="1:11" x14ac:dyDescent="0.25">
      <c r="A1845">
        <v>418</v>
      </c>
      <c r="B1845">
        <v>3</v>
      </c>
      <c r="C1845">
        <v>5</v>
      </c>
      <c r="D1845">
        <f>Data[[#This Row],[run]]+100*Data[[#This Row],[k]]</f>
        <v>503</v>
      </c>
      <c r="E1845" t="s">
        <v>13</v>
      </c>
      <c r="F1845" t="s">
        <v>30</v>
      </c>
      <c r="G1845" t="s">
        <v>13</v>
      </c>
      <c r="H1845" t="s">
        <v>30</v>
      </c>
      <c r="I1845" t="str">
        <f>IF(Data[[#This Row],[gen_c]]="","o",IF(Data[[#This Row],[gen_e]]=Data[[#This Row],[gen_c]],"+",IF(ISNUMBER(SEARCH(Data[[#This Row],[gen_e]],Data[[#This Row],[gen_c]])),"/","-")))</f>
        <v>+</v>
      </c>
      <c r="J1845" t="str">
        <f>IF(Data[[#This Row],[sp_c]]="","o",IF(Data[[#This Row],[sp_e]]=Data[[#This Row],[sp_c]],"+",IF(ISNUMBER(SEARCH(Data[[#This Row],[sp_e]],Data[[#This Row],[sp_c]])),"/","-")))</f>
        <v>+</v>
      </c>
      <c r="K18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6" spans="1:11" x14ac:dyDescent="0.25">
      <c r="A1846">
        <v>420</v>
      </c>
      <c r="B1846">
        <v>3</v>
      </c>
      <c r="C1846">
        <v>5</v>
      </c>
      <c r="D1846">
        <f>Data[[#This Row],[run]]+100*Data[[#This Row],[k]]</f>
        <v>503</v>
      </c>
      <c r="E1846" t="s">
        <v>13</v>
      </c>
      <c r="F1846" t="s">
        <v>30</v>
      </c>
      <c r="G1846" t="s">
        <v>13</v>
      </c>
      <c r="H1846" t="s">
        <v>30</v>
      </c>
      <c r="I1846" t="str">
        <f>IF(Data[[#This Row],[gen_c]]="","o",IF(Data[[#This Row],[gen_e]]=Data[[#This Row],[gen_c]],"+",IF(ISNUMBER(SEARCH(Data[[#This Row],[gen_e]],Data[[#This Row],[gen_c]])),"/","-")))</f>
        <v>+</v>
      </c>
      <c r="J1846" t="str">
        <f>IF(Data[[#This Row],[sp_c]]="","o",IF(Data[[#This Row],[sp_e]]=Data[[#This Row],[sp_c]],"+",IF(ISNUMBER(SEARCH(Data[[#This Row],[sp_e]],Data[[#This Row],[sp_c]])),"/","-")))</f>
        <v>+</v>
      </c>
      <c r="K18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7" spans="1:11" x14ac:dyDescent="0.25">
      <c r="A1847">
        <v>421</v>
      </c>
      <c r="B1847">
        <v>3</v>
      </c>
      <c r="C1847">
        <v>5</v>
      </c>
      <c r="D1847">
        <f>Data[[#This Row],[run]]+100*Data[[#This Row],[k]]</f>
        <v>503</v>
      </c>
      <c r="E1847" t="s">
        <v>13</v>
      </c>
      <c r="F1847" t="s">
        <v>30</v>
      </c>
      <c r="G1847" t="s">
        <v>13</v>
      </c>
      <c r="H1847" t="s">
        <v>30</v>
      </c>
      <c r="I1847" t="str">
        <f>IF(Data[[#This Row],[gen_c]]="","o",IF(Data[[#This Row],[gen_e]]=Data[[#This Row],[gen_c]],"+",IF(ISNUMBER(SEARCH(Data[[#This Row],[gen_e]],Data[[#This Row],[gen_c]])),"/","-")))</f>
        <v>+</v>
      </c>
      <c r="J1847" t="str">
        <f>IF(Data[[#This Row],[sp_c]]="","o",IF(Data[[#This Row],[sp_e]]=Data[[#This Row],[sp_c]],"+",IF(ISNUMBER(SEARCH(Data[[#This Row],[sp_e]],Data[[#This Row],[sp_c]])),"/","-")))</f>
        <v>+</v>
      </c>
      <c r="K18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8" spans="1:11" x14ac:dyDescent="0.25">
      <c r="A1848">
        <v>422</v>
      </c>
      <c r="B1848">
        <v>3</v>
      </c>
      <c r="C1848">
        <v>5</v>
      </c>
      <c r="D1848">
        <f>Data[[#This Row],[run]]+100*Data[[#This Row],[k]]</f>
        <v>503</v>
      </c>
      <c r="E1848" t="s">
        <v>13</v>
      </c>
      <c r="F1848" t="s">
        <v>30</v>
      </c>
      <c r="G1848" t="s">
        <v>13</v>
      </c>
      <c r="H1848" t="s">
        <v>30</v>
      </c>
      <c r="I1848" t="str">
        <f>IF(Data[[#This Row],[gen_c]]="","o",IF(Data[[#This Row],[gen_e]]=Data[[#This Row],[gen_c]],"+",IF(ISNUMBER(SEARCH(Data[[#This Row],[gen_e]],Data[[#This Row],[gen_c]])),"/","-")))</f>
        <v>+</v>
      </c>
      <c r="J1848" t="str">
        <f>IF(Data[[#This Row],[sp_c]]="","o",IF(Data[[#This Row],[sp_e]]=Data[[#This Row],[sp_c]],"+",IF(ISNUMBER(SEARCH(Data[[#This Row],[sp_e]],Data[[#This Row],[sp_c]])),"/","-")))</f>
        <v>+</v>
      </c>
      <c r="K18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49" spans="1:11" x14ac:dyDescent="0.25">
      <c r="A1849">
        <v>423</v>
      </c>
      <c r="B1849">
        <v>3</v>
      </c>
      <c r="C1849">
        <v>5</v>
      </c>
      <c r="D1849">
        <f>Data[[#This Row],[run]]+100*Data[[#This Row],[k]]</f>
        <v>503</v>
      </c>
      <c r="E1849" t="s">
        <v>13</v>
      </c>
      <c r="F1849" t="s">
        <v>30</v>
      </c>
      <c r="G1849" t="s">
        <v>13</v>
      </c>
      <c r="H1849" t="s">
        <v>30</v>
      </c>
      <c r="I1849" t="str">
        <f>IF(Data[[#This Row],[gen_c]]="","o",IF(Data[[#This Row],[gen_e]]=Data[[#This Row],[gen_c]],"+",IF(ISNUMBER(SEARCH(Data[[#This Row],[gen_e]],Data[[#This Row],[gen_c]])),"/","-")))</f>
        <v>+</v>
      </c>
      <c r="J1849" t="str">
        <f>IF(Data[[#This Row],[sp_c]]="","o",IF(Data[[#This Row],[sp_e]]=Data[[#This Row],[sp_c]],"+",IF(ISNUMBER(SEARCH(Data[[#This Row],[sp_e]],Data[[#This Row],[sp_c]])),"/","-")))</f>
        <v>+</v>
      </c>
      <c r="K18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0" spans="1:11" x14ac:dyDescent="0.25">
      <c r="A1850">
        <v>424</v>
      </c>
      <c r="B1850">
        <v>3</v>
      </c>
      <c r="C1850">
        <v>5</v>
      </c>
      <c r="D1850">
        <f>Data[[#This Row],[run]]+100*Data[[#This Row],[k]]</f>
        <v>503</v>
      </c>
      <c r="E1850" t="s">
        <v>13</v>
      </c>
      <c r="F1850" t="s">
        <v>30</v>
      </c>
      <c r="G1850" t="s">
        <v>13</v>
      </c>
      <c r="H1850" t="s">
        <v>30</v>
      </c>
      <c r="I1850" t="str">
        <f>IF(Data[[#This Row],[gen_c]]="","o",IF(Data[[#This Row],[gen_e]]=Data[[#This Row],[gen_c]],"+",IF(ISNUMBER(SEARCH(Data[[#This Row],[gen_e]],Data[[#This Row],[gen_c]])),"/","-")))</f>
        <v>+</v>
      </c>
      <c r="J1850" t="str">
        <f>IF(Data[[#This Row],[sp_c]]="","o",IF(Data[[#This Row],[sp_e]]=Data[[#This Row],[sp_c]],"+",IF(ISNUMBER(SEARCH(Data[[#This Row],[sp_e]],Data[[#This Row],[sp_c]])),"/","-")))</f>
        <v>+</v>
      </c>
      <c r="K18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1" spans="1:11" x14ac:dyDescent="0.25">
      <c r="A1851">
        <v>425</v>
      </c>
      <c r="B1851">
        <v>3</v>
      </c>
      <c r="C1851">
        <v>5</v>
      </c>
      <c r="D1851">
        <f>Data[[#This Row],[run]]+100*Data[[#This Row],[k]]</f>
        <v>503</v>
      </c>
      <c r="E1851" t="s">
        <v>13</v>
      </c>
      <c r="F1851" t="s">
        <v>30</v>
      </c>
      <c r="G1851" t="s">
        <v>13</v>
      </c>
      <c r="H1851" t="s">
        <v>30</v>
      </c>
      <c r="I1851" t="str">
        <f>IF(Data[[#This Row],[gen_c]]="","o",IF(Data[[#This Row],[gen_e]]=Data[[#This Row],[gen_c]],"+",IF(ISNUMBER(SEARCH(Data[[#This Row],[gen_e]],Data[[#This Row],[gen_c]])),"/","-")))</f>
        <v>+</v>
      </c>
      <c r="J1851" t="str">
        <f>IF(Data[[#This Row],[sp_c]]="","o",IF(Data[[#This Row],[sp_e]]=Data[[#This Row],[sp_c]],"+",IF(ISNUMBER(SEARCH(Data[[#This Row],[sp_e]],Data[[#This Row],[sp_c]])),"/","-")))</f>
        <v>+</v>
      </c>
      <c r="K18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2" spans="1:11" x14ac:dyDescent="0.25">
      <c r="A1852">
        <v>426</v>
      </c>
      <c r="B1852">
        <v>4</v>
      </c>
      <c r="C1852">
        <v>5</v>
      </c>
      <c r="D1852">
        <f>Data[[#This Row],[run]]+100*Data[[#This Row],[k]]</f>
        <v>504</v>
      </c>
      <c r="E1852" t="s">
        <v>13</v>
      </c>
      <c r="F1852" t="s">
        <v>30</v>
      </c>
      <c r="G1852" t="s">
        <v>13</v>
      </c>
      <c r="H1852" t="s">
        <v>30</v>
      </c>
      <c r="I1852" t="str">
        <f>IF(Data[[#This Row],[gen_c]]="","o",IF(Data[[#This Row],[gen_e]]=Data[[#This Row],[gen_c]],"+",IF(ISNUMBER(SEARCH(Data[[#This Row],[gen_e]],Data[[#This Row],[gen_c]])),"/","-")))</f>
        <v>+</v>
      </c>
      <c r="J1852" t="str">
        <f>IF(Data[[#This Row],[sp_c]]="","o",IF(Data[[#This Row],[sp_e]]=Data[[#This Row],[sp_c]],"+",IF(ISNUMBER(SEARCH(Data[[#This Row],[sp_e]],Data[[#This Row],[sp_c]])),"/","-")))</f>
        <v>+</v>
      </c>
      <c r="K18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3" spans="1:11" x14ac:dyDescent="0.25">
      <c r="A1853">
        <v>428</v>
      </c>
      <c r="B1853">
        <v>4</v>
      </c>
      <c r="C1853">
        <v>5</v>
      </c>
      <c r="D1853">
        <f>Data[[#This Row],[run]]+100*Data[[#This Row],[k]]</f>
        <v>504</v>
      </c>
      <c r="E1853" t="s">
        <v>13</v>
      </c>
      <c r="F1853" t="s">
        <v>30</v>
      </c>
      <c r="G1853" t="s">
        <v>13</v>
      </c>
      <c r="H1853" t="s">
        <v>30</v>
      </c>
      <c r="I1853" t="str">
        <f>IF(Data[[#This Row],[gen_c]]="","o",IF(Data[[#This Row],[gen_e]]=Data[[#This Row],[gen_c]],"+",IF(ISNUMBER(SEARCH(Data[[#This Row],[gen_e]],Data[[#This Row],[gen_c]])),"/","-")))</f>
        <v>+</v>
      </c>
      <c r="J1853" t="str">
        <f>IF(Data[[#This Row],[sp_c]]="","o",IF(Data[[#This Row],[sp_e]]=Data[[#This Row],[sp_c]],"+",IF(ISNUMBER(SEARCH(Data[[#This Row],[sp_e]],Data[[#This Row],[sp_c]])),"/","-")))</f>
        <v>+</v>
      </c>
      <c r="K18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4" spans="1:11" x14ac:dyDescent="0.25">
      <c r="A1854">
        <v>429</v>
      </c>
      <c r="B1854">
        <v>4</v>
      </c>
      <c r="C1854">
        <v>5</v>
      </c>
      <c r="D1854">
        <f>Data[[#This Row],[run]]+100*Data[[#This Row],[k]]</f>
        <v>504</v>
      </c>
      <c r="E1854" t="s">
        <v>13</v>
      </c>
      <c r="F1854" t="s">
        <v>30</v>
      </c>
      <c r="G1854" t="s">
        <v>13</v>
      </c>
      <c r="H1854" t="s">
        <v>30</v>
      </c>
      <c r="I1854" t="str">
        <f>IF(Data[[#This Row],[gen_c]]="","o",IF(Data[[#This Row],[gen_e]]=Data[[#This Row],[gen_c]],"+",IF(ISNUMBER(SEARCH(Data[[#This Row],[gen_e]],Data[[#This Row],[gen_c]])),"/","-")))</f>
        <v>+</v>
      </c>
      <c r="J1854" t="str">
        <f>IF(Data[[#This Row],[sp_c]]="","o",IF(Data[[#This Row],[sp_e]]=Data[[#This Row],[sp_c]],"+",IF(ISNUMBER(SEARCH(Data[[#This Row],[sp_e]],Data[[#This Row],[sp_c]])),"/","-")))</f>
        <v>+</v>
      </c>
      <c r="K18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5" spans="1:11" x14ac:dyDescent="0.25">
      <c r="A1855">
        <v>430</v>
      </c>
      <c r="B1855">
        <v>4</v>
      </c>
      <c r="C1855">
        <v>5</v>
      </c>
      <c r="D1855">
        <f>Data[[#This Row],[run]]+100*Data[[#This Row],[k]]</f>
        <v>504</v>
      </c>
      <c r="E1855" t="s">
        <v>13</v>
      </c>
      <c r="F1855" t="s">
        <v>30</v>
      </c>
      <c r="G1855" t="s">
        <v>13</v>
      </c>
      <c r="H1855" t="s">
        <v>30</v>
      </c>
      <c r="I1855" t="str">
        <f>IF(Data[[#This Row],[gen_c]]="","o",IF(Data[[#This Row],[gen_e]]=Data[[#This Row],[gen_c]],"+",IF(ISNUMBER(SEARCH(Data[[#This Row],[gen_e]],Data[[#This Row],[gen_c]])),"/","-")))</f>
        <v>+</v>
      </c>
      <c r="J1855" t="str">
        <f>IF(Data[[#This Row],[sp_c]]="","o",IF(Data[[#This Row],[sp_e]]=Data[[#This Row],[sp_c]],"+",IF(ISNUMBER(SEARCH(Data[[#This Row],[sp_e]],Data[[#This Row],[sp_c]])),"/","-")))</f>
        <v>+</v>
      </c>
      <c r="K18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6" spans="1:11" x14ac:dyDescent="0.25">
      <c r="A1856">
        <v>431</v>
      </c>
      <c r="B1856">
        <v>4</v>
      </c>
      <c r="C1856">
        <v>5</v>
      </c>
      <c r="D1856">
        <f>Data[[#This Row],[run]]+100*Data[[#This Row],[k]]</f>
        <v>504</v>
      </c>
      <c r="E1856" t="s">
        <v>13</v>
      </c>
      <c r="F1856" t="s">
        <v>30</v>
      </c>
      <c r="G1856" t="s">
        <v>13</v>
      </c>
      <c r="H1856" t="s">
        <v>30</v>
      </c>
      <c r="I1856" t="str">
        <f>IF(Data[[#This Row],[gen_c]]="","o",IF(Data[[#This Row],[gen_e]]=Data[[#This Row],[gen_c]],"+",IF(ISNUMBER(SEARCH(Data[[#This Row],[gen_e]],Data[[#This Row],[gen_c]])),"/","-")))</f>
        <v>+</v>
      </c>
      <c r="J1856" t="str">
        <f>IF(Data[[#This Row],[sp_c]]="","o",IF(Data[[#This Row],[sp_e]]=Data[[#This Row],[sp_c]],"+",IF(ISNUMBER(SEARCH(Data[[#This Row],[sp_e]],Data[[#This Row],[sp_c]])),"/","-")))</f>
        <v>+</v>
      </c>
      <c r="K18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7" spans="1:11" x14ac:dyDescent="0.25">
      <c r="A1857">
        <v>432</v>
      </c>
      <c r="B1857">
        <v>4</v>
      </c>
      <c r="C1857">
        <v>5</v>
      </c>
      <c r="D1857">
        <f>Data[[#This Row],[run]]+100*Data[[#This Row],[k]]</f>
        <v>504</v>
      </c>
      <c r="E1857" t="s">
        <v>13</v>
      </c>
      <c r="F1857" t="s">
        <v>30</v>
      </c>
      <c r="G1857" t="s">
        <v>13</v>
      </c>
      <c r="H1857" t="s">
        <v>30</v>
      </c>
      <c r="I1857" t="str">
        <f>IF(Data[[#This Row],[gen_c]]="","o",IF(Data[[#This Row],[gen_e]]=Data[[#This Row],[gen_c]],"+",IF(ISNUMBER(SEARCH(Data[[#This Row],[gen_e]],Data[[#This Row],[gen_c]])),"/","-")))</f>
        <v>+</v>
      </c>
      <c r="J1857" t="str">
        <f>IF(Data[[#This Row],[sp_c]]="","o",IF(Data[[#This Row],[sp_e]]=Data[[#This Row],[sp_c]],"+",IF(ISNUMBER(SEARCH(Data[[#This Row],[sp_e]],Data[[#This Row],[sp_c]])),"/","-")))</f>
        <v>+</v>
      </c>
      <c r="K18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8" spans="1:11" x14ac:dyDescent="0.25">
      <c r="A1858">
        <v>433</v>
      </c>
      <c r="B1858">
        <v>4</v>
      </c>
      <c r="C1858">
        <v>5</v>
      </c>
      <c r="D1858">
        <f>Data[[#This Row],[run]]+100*Data[[#This Row],[k]]</f>
        <v>504</v>
      </c>
      <c r="E1858" t="s">
        <v>13</v>
      </c>
      <c r="F1858" t="s">
        <v>30</v>
      </c>
      <c r="G1858" t="s">
        <v>13</v>
      </c>
      <c r="H1858" t="s">
        <v>30</v>
      </c>
      <c r="I1858" t="str">
        <f>IF(Data[[#This Row],[gen_c]]="","o",IF(Data[[#This Row],[gen_e]]=Data[[#This Row],[gen_c]],"+",IF(ISNUMBER(SEARCH(Data[[#This Row],[gen_e]],Data[[#This Row],[gen_c]])),"/","-")))</f>
        <v>+</v>
      </c>
      <c r="J1858" t="str">
        <f>IF(Data[[#This Row],[sp_c]]="","o",IF(Data[[#This Row],[sp_e]]=Data[[#This Row],[sp_c]],"+",IF(ISNUMBER(SEARCH(Data[[#This Row],[sp_e]],Data[[#This Row],[sp_c]])),"/","-")))</f>
        <v>+</v>
      </c>
      <c r="K18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59" spans="1:11" x14ac:dyDescent="0.25">
      <c r="A1859">
        <v>434</v>
      </c>
      <c r="B1859">
        <v>4</v>
      </c>
      <c r="C1859">
        <v>5</v>
      </c>
      <c r="D1859">
        <f>Data[[#This Row],[run]]+100*Data[[#This Row],[k]]</f>
        <v>504</v>
      </c>
      <c r="E1859" t="s">
        <v>13</v>
      </c>
      <c r="F1859" t="s">
        <v>30</v>
      </c>
      <c r="G1859" t="s">
        <v>13</v>
      </c>
      <c r="H1859" t="s">
        <v>30</v>
      </c>
      <c r="I1859" t="str">
        <f>IF(Data[[#This Row],[gen_c]]="","o",IF(Data[[#This Row],[gen_e]]=Data[[#This Row],[gen_c]],"+",IF(ISNUMBER(SEARCH(Data[[#This Row],[gen_e]],Data[[#This Row],[gen_c]])),"/","-")))</f>
        <v>+</v>
      </c>
      <c r="J1859" t="str">
        <f>IF(Data[[#This Row],[sp_c]]="","o",IF(Data[[#This Row],[sp_e]]=Data[[#This Row],[sp_c]],"+",IF(ISNUMBER(SEARCH(Data[[#This Row],[sp_e]],Data[[#This Row],[sp_c]])),"/","-")))</f>
        <v>+</v>
      </c>
      <c r="K18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60" spans="1:11" x14ac:dyDescent="0.25">
      <c r="A1860">
        <v>435</v>
      </c>
      <c r="B1860">
        <v>4</v>
      </c>
      <c r="C1860">
        <v>5</v>
      </c>
      <c r="D1860">
        <f>Data[[#This Row],[run]]+100*Data[[#This Row],[k]]</f>
        <v>504</v>
      </c>
      <c r="E1860" t="s">
        <v>13</v>
      </c>
      <c r="F1860" t="s">
        <v>30</v>
      </c>
      <c r="G1860" t="s">
        <v>13</v>
      </c>
      <c r="H1860" t="s">
        <v>30</v>
      </c>
      <c r="I1860" t="str">
        <f>IF(Data[[#This Row],[gen_c]]="","o",IF(Data[[#This Row],[gen_e]]=Data[[#This Row],[gen_c]],"+",IF(ISNUMBER(SEARCH(Data[[#This Row],[gen_e]],Data[[#This Row],[gen_c]])),"/","-")))</f>
        <v>+</v>
      </c>
      <c r="J1860" t="str">
        <f>IF(Data[[#This Row],[sp_c]]="","o",IF(Data[[#This Row],[sp_e]]=Data[[#This Row],[sp_c]],"+",IF(ISNUMBER(SEARCH(Data[[#This Row],[sp_e]],Data[[#This Row],[sp_c]])),"/","-")))</f>
        <v>+</v>
      </c>
      <c r="K18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61" spans="1:11" x14ac:dyDescent="0.25">
      <c r="A1861">
        <v>391</v>
      </c>
      <c r="B1861">
        <v>0</v>
      </c>
      <c r="C1861">
        <v>5</v>
      </c>
      <c r="D1861">
        <f>Data[[#This Row],[run]]+100*Data[[#This Row],[k]]</f>
        <v>500</v>
      </c>
      <c r="E1861" t="s">
        <v>13</v>
      </c>
      <c r="F1861" t="s">
        <v>30</v>
      </c>
      <c r="G1861" t="s">
        <v>13</v>
      </c>
      <c r="I1861" t="str">
        <f>IF(Data[[#This Row],[gen_c]]="","o",IF(Data[[#This Row],[gen_e]]=Data[[#This Row],[gen_c]],"+",IF(ISNUMBER(SEARCH(Data[[#This Row],[gen_e]],Data[[#This Row],[gen_c]])),"/","-")))</f>
        <v>+</v>
      </c>
      <c r="J1861" t="str">
        <f>IF(Data[[#This Row],[sp_c]]="","o",IF(Data[[#This Row],[sp_e]]=Data[[#This Row],[sp_c]],"+",IF(ISNUMBER(SEARCH(Data[[#This Row],[sp_e]],Data[[#This Row],[sp_c]])),"/","-")))</f>
        <v>o</v>
      </c>
      <c r="K18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62" spans="1:11" x14ac:dyDescent="0.25">
      <c r="A1862">
        <v>405</v>
      </c>
      <c r="B1862">
        <v>1</v>
      </c>
      <c r="C1862">
        <v>5</v>
      </c>
      <c r="D1862">
        <f>Data[[#This Row],[run]]+100*Data[[#This Row],[k]]</f>
        <v>501</v>
      </c>
      <c r="E1862" t="s">
        <v>13</v>
      </c>
      <c r="F1862" t="s">
        <v>30</v>
      </c>
      <c r="G1862" t="s">
        <v>13</v>
      </c>
      <c r="I1862" t="str">
        <f>IF(Data[[#This Row],[gen_c]]="","o",IF(Data[[#This Row],[gen_e]]=Data[[#This Row],[gen_c]],"+",IF(ISNUMBER(SEARCH(Data[[#This Row],[gen_e]],Data[[#This Row],[gen_c]])),"/","-")))</f>
        <v>+</v>
      </c>
      <c r="J1862" t="str">
        <f>IF(Data[[#This Row],[sp_c]]="","o",IF(Data[[#This Row],[sp_e]]=Data[[#This Row],[sp_c]],"+",IF(ISNUMBER(SEARCH(Data[[#This Row],[sp_e]],Data[[#This Row],[sp_c]])),"/","-")))</f>
        <v>o</v>
      </c>
      <c r="K18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63" spans="1:11" x14ac:dyDescent="0.25">
      <c r="A1863">
        <v>410</v>
      </c>
      <c r="B1863">
        <v>2</v>
      </c>
      <c r="C1863">
        <v>5</v>
      </c>
      <c r="D1863">
        <f>Data[[#This Row],[run]]+100*Data[[#This Row],[k]]</f>
        <v>502</v>
      </c>
      <c r="E1863" t="s">
        <v>13</v>
      </c>
      <c r="F1863" t="s">
        <v>30</v>
      </c>
      <c r="G1863" t="s">
        <v>13</v>
      </c>
      <c r="I1863" t="str">
        <f>IF(Data[[#This Row],[gen_c]]="","o",IF(Data[[#This Row],[gen_e]]=Data[[#This Row],[gen_c]],"+",IF(ISNUMBER(SEARCH(Data[[#This Row],[gen_e]],Data[[#This Row],[gen_c]])),"/","-")))</f>
        <v>+</v>
      </c>
      <c r="J1863" t="str">
        <f>IF(Data[[#This Row],[sp_c]]="","o",IF(Data[[#This Row],[sp_e]]=Data[[#This Row],[sp_c]],"+",IF(ISNUMBER(SEARCH(Data[[#This Row],[sp_e]],Data[[#This Row],[sp_c]])),"/","-")))</f>
        <v>o</v>
      </c>
      <c r="K18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64" spans="1:11" x14ac:dyDescent="0.25">
      <c r="A1864">
        <v>419</v>
      </c>
      <c r="B1864">
        <v>3</v>
      </c>
      <c r="C1864">
        <v>5</v>
      </c>
      <c r="D1864">
        <f>Data[[#This Row],[run]]+100*Data[[#This Row],[k]]</f>
        <v>503</v>
      </c>
      <c r="E1864" t="s">
        <v>13</v>
      </c>
      <c r="F1864" t="s">
        <v>30</v>
      </c>
      <c r="G1864" t="s">
        <v>13</v>
      </c>
      <c r="I1864" t="str">
        <f>IF(Data[[#This Row],[gen_c]]="","o",IF(Data[[#This Row],[gen_e]]=Data[[#This Row],[gen_c]],"+",IF(ISNUMBER(SEARCH(Data[[#This Row],[gen_e]],Data[[#This Row],[gen_c]])),"/","-")))</f>
        <v>+</v>
      </c>
      <c r="J1864" t="str">
        <f>IF(Data[[#This Row],[sp_c]]="","o",IF(Data[[#This Row],[sp_e]]=Data[[#This Row],[sp_c]],"+",IF(ISNUMBER(SEARCH(Data[[#This Row],[sp_e]],Data[[#This Row],[sp_c]])),"/","-")))</f>
        <v>o</v>
      </c>
      <c r="K18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65" spans="1:11" x14ac:dyDescent="0.25">
      <c r="A1865">
        <v>427</v>
      </c>
      <c r="B1865">
        <v>4</v>
      </c>
      <c r="C1865">
        <v>5</v>
      </c>
      <c r="D1865">
        <f>Data[[#This Row],[run]]+100*Data[[#This Row],[k]]</f>
        <v>504</v>
      </c>
      <c r="E1865" t="s">
        <v>13</v>
      </c>
      <c r="F1865" t="s">
        <v>30</v>
      </c>
      <c r="G1865" t="s">
        <v>13</v>
      </c>
      <c r="I1865" t="str">
        <f>IF(Data[[#This Row],[gen_c]]="","o",IF(Data[[#This Row],[gen_e]]=Data[[#This Row],[gen_c]],"+",IF(ISNUMBER(SEARCH(Data[[#This Row],[gen_e]],Data[[#This Row],[gen_c]])),"/","-")))</f>
        <v>+</v>
      </c>
      <c r="J1865" t="str">
        <f>IF(Data[[#This Row],[sp_c]]="","o",IF(Data[[#This Row],[sp_e]]=Data[[#This Row],[sp_c]],"+",IF(ISNUMBER(SEARCH(Data[[#This Row],[sp_e]],Data[[#This Row],[sp_c]])),"/","-")))</f>
        <v>o</v>
      </c>
      <c r="K18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66" spans="1:11" x14ac:dyDescent="0.25">
      <c r="A1866">
        <v>660</v>
      </c>
      <c r="B1866">
        <v>0</v>
      </c>
      <c r="C1866">
        <v>5</v>
      </c>
      <c r="D1866">
        <f>Data[[#This Row],[run]]+100*Data[[#This Row],[k]]</f>
        <v>500</v>
      </c>
      <c r="E1866" t="s">
        <v>13</v>
      </c>
      <c r="F1866" t="s">
        <v>33</v>
      </c>
      <c r="G1866" t="s">
        <v>13</v>
      </c>
      <c r="H1866" t="s">
        <v>33</v>
      </c>
      <c r="I1866" t="str">
        <f>IF(Data[[#This Row],[gen_c]]="","o",IF(Data[[#This Row],[gen_e]]=Data[[#This Row],[gen_c]],"+",IF(ISNUMBER(SEARCH(Data[[#This Row],[gen_e]],Data[[#This Row],[gen_c]])),"/","-")))</f>
        <v>+</v>
      </c>
      <c r="J1866" t="str">
        <f>IF(Data[[#This Row],[sp_c]]="","o",IF(Data[[#This Row],[sp_e]]=Data[[#This Row],[sp_c]],"+",IF(ISNUMBER(SEARCH(Data[[#This Row],[sp_e]],Data[[#This Row],[sp_c]])),"/","-")))</f>
        <v>+</v>
      </c>
      <c r="K18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67" spans="1:11" x14ac:dyDescent="0.25">
      <c r="A1867">
        <v>661</v>
      </c>
      <c r="B1867">
        <v>0</v>
      </c>
      <c r="C1867">
        <v>5</v>
      </c>
      <c r="D1867">
        <f>Data[[#This Row],[run]]+100*Data[[#This Row],[k]]</f>
        <v>500</v>
      </c>
      <c r="E1867" t="s">
        <v>13</v>
      </c>
      <c r="F1867" t="s">
        <v>33</v>
      </c>
      <c r="G1867" t="s">
        <v>13</v>
      </c>
      <c r="H1867" t="s">
        <v>33</v>
      </c>
      <c r="I1867" t="str">
        <f>IF(Data[[#This Row],[gen_c]]="","o",IF(Data[[#This Row],[gen_e]]=Data[[#This Row],[gen_c]],"+",IF(ISNUMBER(SEARCH(Data[[#This Row],[gen_e]],Data[[#This Row],[gen_c]])),"/","-")))</f>
        <v>+</v>
      </c>
      <c r="J1867" t="str">
        <f>IF(Data[[#This Row],[sp_c]]="","o",IF(Data[[#This Row],[sp_e]]=Data[[#This Row],[sp_c]],"+",IF(ISNUMBER(SEARCH(Data[[#This Row],[sp_e]],Data[[#This Row],[sp_c]])),"/","-")))</f>
        <v>+</v>
      </c>
      <c r="K18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68" spans="1:11" x14ac:dyDescent="0.25">
      <c r="A1868">
        <v>662</v>
      </c>
      <c r="B1868">
        <v>0</v>
      </c>
      <c r="C1868">
        <v>5</v>
      </c>
      <c r="D1868">
        <f>Data[[#This Row],[run]]+100*Data[[#This Row],[k]]</f>
        <v>500</v>
      </c>
      <c r="E1868" t="s">
        <v>13</v>
      </c>
      <c r="F1868" t="s">
        <v>33</v>
      </c>
      <c r="G1868" t="s">
        <v>13</v>
      </c>
      <c r="H1868" t="s">
        <v>33</v>
      </c>
      <c r="I1868" t="str">
        <f>IF(Data[[#This Row],[gen_c]]="","o",IF(Data[[#This Row],[gen_e]]=Data[[#This Row],[gen_c]],"+",IF(ISNUMBER(SEARCH(Data[[#This Row],[gen_e]],Data[[#This Row],[gen_c]])),"/","-")))</f>
        <v>+</v>
      </c>
      <c r="J1868" t="str">
        <f>IF(Data[[#This Row],[sp_c]]="","o",IF(Data[[#This Row],[sp_e]]=Data[[#This Row],[sp_c]],"+",IF(ISNUMBER(SEARCH(Data[[#This Row],[sp_e]],Data[[#This Row],[sp_c]])),"/","-")))</f>
        <v>+</v>
      </c>
      <c r="K18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69" spans="1:11" x14ac:dyDescent="0.25">
      <c r="A1869">
        <v>664</v>
      </c>
      <c r="B1869">
        <v>1</v>
      </c>
      <c r="C1869">
        <v>5</v>
      </c>
      <c r="D1869">
        <f>Data[[#This Row],[run]]+100*Data[[#This Row],[k]]</f>
        <v>501</v>
      </c>
      <c r="E1869" t="s">
        <v>13</v>
      </c>
      <c r="F1869" t="s">
        <v>33</v>
      </c>
      <c r="G1869" t="s">
        <v>13</v>
      </c>
      <c r="H1869" t="s">
        <v>33</v>
      </c>
      <c r="I1869" t="str">
        <f>IF(Data[[#This Row],[gen_c]]="","o",IF(Data[[#This Row],[gen_e]]=Data[[#This Row],[gen_c]],"+",IF(ISNUMBER(SEARCH(Data[[#This Row],[gen_e]],Data[[#This Row],[gen_c]])),"/","-")))</f>
        <v>+</v>
      </c>
      <c r="J1869" t="str">
        <f>IF(Data[[#This Row],[sp_c]]="","o",IF(Data[[#This Row],[sp_e]]=Data[[#This Row],[sp_c]],"+",IF(ISNUMBER(SEARCH(Data[[#This Row],[sp_e]],Data[[#This Row],[sp_c]])),"/","-")))</f>
        <v>+</v>
      </c>
      <c r="K18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0" spans="1:11" x14ac:dyDescent="0.25">
      <c r="A1870">
        <v>665</v>
      </c>
      <c r="B1870">
        <v>1</v>
      </c>
      <c r="C1870">
        <v>5</v>
      </c>
      <c r="D1870">
        <f>Data[[#This Row],[run]]+100*Data[[#This Row],[k]]</f>
        <v>501</v>
      </c>
      <c r="E1870" t="s">
        <v>13</v>
      </c>
      <c r="F1870" t="s">
        <v>33</v>
      </c>
      <c r="G1870" t="s">
        <v>13</v>
      </c>
      <c r="H1870" t="s">
        <v>33</v>
      </c>
      <c r="I1870" t="str">
        <f>IF(Data[[#This Row],[gen_c]]="","o",IF(Data[[#This Row],[gen_e]]=Data[[#This Row],[gen_c]],"+",IF(ISNUMBER(SEARCH(Data[[#This Row],[gen_e]],Data[[#This Row],[gen_c]])),"/","-")))</f>
        <v>+</v>
      </c>
      <c r="J1870" t="str">
        <f>IF(Data[[#This Row],[sp_c]]="","o",IF(Data[[#This Row],[sp_e]]=Data[[#This Row],[sp_c]],"+",IF(ISNUMBER(SEARCH(Data[[#This Row],[sp_e]],Data[[#This Row],[sp_c]])),"/","-")))</f>
        <v>+</v>
      </c>
      <c r="K18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1" spans="1:11" x14ac:dyDescent="0.25">
      <c r="A1871">
        <v>667</v>
      </c>
      <c r="B1871">
        <v>1</v>
      </c>
      <c r="C1871">
        <v>5</v>
      </c>
      <c r="D1871">
        <f>Data[[#This Row],[run]]+100*Data[[#This Row],[k]]</f>
        <v>501</v>
      </c>
      <c r="E1871" t="s">
        <v>13</v>
      </c>
      <c r="F1871" t="s">
        <v>33</v>
      </c>
      <c r="G1871" t="s">
        <v>13</v>
      </c>
      <c r="H1871" t="s">
        <v>33</v>
      </c>
      <c r="I1871" t="str">
        <f>IF(Data[[#This Row],[gen_c]]="","o",IF(Data[[#This Row],[gen_e]]=Data[[#This Row],[gen_c]],"+",IF(ISNUMBER(SEARCH(Data[[#This Row],[gen_e]],Data[[#This Row],[gen_c]])),"/","-")))</f>
        <v>+</v>
      </c>
      <c r="J1871" t="str">
        <f>IF(Data[[#This Row],[sp_c]]="","o",IF(Data[[#This Row],[sp_e]]=Data[[#This Row],[sp_c]],"+",IF(ISNUMBER(SEARCH(Data[[#This Row],[sp_e]],Data[[#This Row],[sp_c]])),"/","-")))</f>
        <v>+</v>
      </c>
      <c r="K18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2" spans="1:11" x14ac:dyDescent="0.25">
      <c r="A1872">
        <v>668</v>
      </c>
      <c r="B1872">
        <v>1</v>
      </c>
      <c r="C1872">
        <v>5</v>
      </c>
      <c r="D1872">
        <f>Data[[#This Row],[run]]+100*Data[[#This Row],[k]]</f>
        <v>501</v>
      </c>
      <c r="E1872" t="s">
        <v>13</v>
      </c>
      <c r="F1872" t="s">
        <v>33</v>
      </c>
      <c r="G1872" t="s">
        <v>13</v>
      </c>
      <c r="H1872" t="s">
        <v>33</v>
      </c>
      <c r="I1872" t="str">
        <f>IF(Data[[#This Row],[gen_c]]="","o",IF(Data[[#This Row],[gen_e]]=Data[[#This Row],[gen_c]],"+",IF(ISNUMBER(SEARCH(Data[[#This Row],[gen_e]],Data[[#This Row],[gen_c]])),"/","-")))</f>
        <v>+</v>
      </c>
      <c r="J1872" t="str">
        <f>IF(Data[[#This Row],[sp_c]]="","o",IF(Data[[#This Row],[sp_e]]=Data[[#This Row],[sp_c]],"+",IF(ISNUMBER(SEARCH(Data[[#This Row],[sp_e]],Data[[#This Row],[sp_c]])),"/","-")))</f>
        <v>+</v>
      </c>
      <c r="K18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3" spans="1:11" x14ac:dyDescent="0.25">
      <c r="A1873">
        <v>670</v>
      </c>
      <c r="B1873">
        <v>2</v>
      </c>
      <c r="C1873">
        <v>5</v>
      </c>
      <c r="D1873">
        <f>Data[[#This Row],[run]]+100*Data[[#This Row],[k]]</f>
        <v>502</v>
      </c>
      <c r="E1873" t="s">
        <v>13</v>
      </c>
      <c r="F1873" t="s">
        <v>33</v>
      </c>
      <c r="G1873" t="s">
        <v>13</v>
      </c>
      <c r="H1873" t="s">
        <v>33</v>
      </c>
      <c r="I1873" t="str">
        <f>IF(Data[[#This Row],[gen_c]]="","o",IF(Data[[#This Row],[gen_e]]=Data[[#This Row],[gen_c]],"+",IF(ISNUMBER(SEARCH(Data[[#This Row],[gen_e]],Data[[#This Row],[gen_c]])),"/","-")))</f>
        <v>+</v>
      </c>
      <c r="J1873" t="str">
        <f>IF(Data[[#This Row],[sp_c]]="","o",IF(Data[[#This Row],[sp_e]]=Data[[#This Row],[sp_c]],"+",IF(ISNUMBER(SEARCH(Data[[#This Row],[sp_e]],Data[[#This Row],[sp_c]])),"/","-")))</f>
        <v>+</v>
      </c>
      <c r="K18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4" spans="1:11" x14ac:dyDescent="0.25">
      <c r="A1874">
        <v>671</v>
      </c>
      <c r="B1874">
        <v>2</v>
      </c>
      <c r="C1874">
        <v>5</v>
      </c>
      <c r="D1874">
        <f>Data[[#This Row],[run]]+100*Data[[#This Row],[k]]</f>
        <v>502</v>
      </c>
      <c r="E1874" t="s">
        <v>13</v>
      </c>
      <c r="F1874" t="s">
        <v>33</v>
      </c>
      <c r="G1874" t="s">
        <v>13</v>
      </c>
      <c r="H1874" t="s">
        <v>33</v>
      </c>
      <c r="I1874" t="str">
        <f>IF(Data[[#This Row],[gen_c]]="","o",IF(Data[[#This Row],[gen_e]]=Data[[#This Row],[gen_c]],"+",IF(ISNUMBER(SEARCH(Data[[#This Row],[gen_e]],Data[[#This Row],[gen_c]])),"/","-")))</f>
        <v>+</v>
      </c>
      <c r="J1874" t="str">
        <f>IF(Data[[#This Row],[sp_c]]="","o",IF(Data[[#This Row],[sp_e]]=Data[[#This Row],[sp_c]],"+",IF(ISNUMBER(SEARCH(Data[[#This Row],[sp_e]],Data[[#This Row],[sp_c]])),"/","-")))</f>
        <v>+</v>
      </c>
      <c r="K18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5" spans="1:11" x14ac:dyDescent="0.25">
      <c r="A1875">
        <v>672</v>
      </c>
      <c r="B1875">
        <v>2</v>
      </c>
      <c r="C1875">
        <v>5</v>
      </c>
      <c r="D1875">
        <f>Data[[#This Row],[run]]+100*Data[[#This Row],[k]]</f>
        <v>502</v>
      </c>
      <c r="E1875" t="s">
        <v>13</v>
      </c>
      <c r="F1875" t="s">
        <v>33</v>
      </c>
      <c r="G1875" t="s">
        <v>13</v>
      </c>
      <c r="H1875" t="s">
        <v>33</v>
      </c>
      <c r="I1875" t="str">
        <f>IF(Data[[#This Row],[gen_c]]="","o",IF(Data[[#This Row],[gen_e]]=Data[[#This Row],[gen_c]],"+",IF(ISNUMBER(SEARCH(Data[[#This Row],[gen_e]],Data[[#This Row],[gen_c]])),"/","-")))</f>
        <v>+</v>
      </c>
      <c r="J1875" t="str">
        <f>IF(Data[[#This Row],[sp_c]]="","o",IF(Data[[#This Row],[sp_e]]=Data[[#This Row],[sp_c]],"+",IF(ISNUMBER(SEARCH(Data[[#This Row],[sp_e]],Data[[#This Row],[sp_c]])),"/","-")))</f>
        <v>+</v>
      </c>
      <c r="K18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6" spans="1:11" x14ac:dyDescent="0.25">
      <c r="A1876">
        <v>674</v>
      </c>
      <c r="B1876">
        <v>3</v>
      </c>
      <c r="C1876">
        <v>5</v>
      </c>
      <c r="D1876">
        <f>Data[[#This Row],[run]]+100*Data[[#This Row],[k]]</f>
        <v>503</v>
      </c>
      <c r="E1876" t="s">
        <v>13</v>
      </c>
      <c r="F1876" t="s">
        <v>33</v>
      </c>
      <c r="G1876" t="s">
        <v>13</v>
      </c>
      <c r="H1876" t="s">
        <v>33</v>
      </c>
      <c r="I1876" t="str">
        <f>IF(Data[[#This Row],[gen_c]]="","o",IF(Data[[#This Row],[gen_e]]=Data[[#This Row],[gen_c]],"+",IF(ISNUMBER(SEARCH(Data[[#This Row],[gen_e]],Data[[#This Row],[gen_c]])),"/","-")))</f>
        <v>+</v>
      </c>
      <c r="J1876" t="str">
        <f>IF(Data[[#This Row],[sp_c]]="","o",IF(Data[[#This Row],[sp_e]]=Data[[#This Row],[sp_c]],"+",IF(ISNUMBER(SEARCH(Data[[#This Row],[sp_e]],Data[[#This Row],[sp_c]])),"/","-")))</f>
        <v>+</v>
      </c>
      <c r="K18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7" spans="1:11" x14ac:dyDescent="0.25">
      <c r="A1877">
        <v>676</v>
      </c>
      <c r="B1877">
        <v>3</v>
      </c>
      <c r="C1877">
        <v>5</v>
      </c>
      <c r="D1877">
        <f>Data[[#This Row],[run]]+100*Data[[#This Row],[k]]</f>
        <v>503</v>
      </c>
      <c r="E1877" t="s">
        <v>13</v>
      </c>
      <c r="F1877" t="s">
        <v>33</v>
      </c>
      <c r="G1877" t="s">
        <v>13</v>
      </c>
      <c r="H1877" t="s">
        <v>33</v>
      </c>
      <c r="I1877" t="str">
        <f>IF(Data[[#This Row],[gen_c]]="","o",IF(Data[[#This Row],[gen_e]]=Data[[#This Row],[gen_c]],"+",IF(ISNUMBER(SEARCH(Data[[#This Row],[gen_e]],Data[[#This Row],[gen_c]])),"/","-")))</f>
        <v>+</v>
      </c>
      <c r="J1877" t="str">
        <f>IF(Data[[#This Row],[sp_c]]="","o",IF(Data[[#This Row],[sp_e]]=Data[[#This Row],[sp_c]],"+",IF(ISNUMBER(SEARCH(Data[[#This Row],[sp_e]],Data[[#This Row],[sp_c]])),"/","-")))</f>
        <v>+</v>
      </c>
      <c r="K18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8" spans="1:11" x14ac:dyDescent="0.25">
      <c r="A1878">
        <v>677</v>
      </c>
      <c r="B1878">
        <v>3</v>
      </c>
      <c r="C1878">
        <v>5</v>
      </c>
      <c r="D1878">
        <f>Data[[#This Row],[run]]+100*Data[[#This Row],[k]]</f>
        <v>503</v>
      </c>
      <c r="E1878" t="s">
        <v>13</v>
      </c>
      <c r="F1878" t="s">
        <v>33</v>
      </c>
      <c r="G1878" t="s">
        <v>13</v>
      </c>
      <c r="H1878" t="s">
        <v>33</v>
      </c>
      <c r="I1878" t="str">
        <f>IF(Data[[#This Row],[gen_c]]="","o",IF(Data[[#This Row],[gen_e]]=Data[[#This Row],[gen_c]],"+",IF(ISNUMBER(SEARCH(Data[[#This Row],[gen_e]],Data[[#This Row],[gen_c]])),"/","-")))</f>
        <v>+</v>
      </c>
      <c r="J1878" t="str">
        <f>IF(Data[[#This Row],[sp_c]]="","o",IF(Data[[#This Row],[sp_e]]=Data[[#This Row],[sp_c]],"+",IF(ISNUMBER(SEARCH(Data[[#This Row],[sp_e]],Data[[#This Row],[sp_c]])),"/","-")))</f>
        <v>+</v>
      </c>
      <c r="K18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79" spans="1:11" x14ac:dyDescent="0.25">
      <c r="A1879">
        <v>678</v>
      </c>
      <c r="B1879">
        <v>3</v>
      </c>
      <c r="C1879">
        <v>5</v>
      </c>
      <c r="D1879">
        <f>Data[[#This Row],[run]]+100*Data[[#This Row],[k]]</f>
        <v>503</v>
      </c>
      <c r="E1879" t="s">
        <v>13</v>
      </c>
      <c r="F1879" t="s">
        <v>33</v>
      </c>
      <c r="G1879" t="s">
        <v>13</v>
      </c>
      <c r="H1879" t="s">
        <v>33</v>
      </c>
      <c r="I1879" t="str">
        <f>IF(Data[[#This Row],[gen_c]]="","o",IF(Data[[#This Row],[gen_e]]=Data[[#This Row],[gen_c]],"+",IF(ISNUMBER(SEARCH(Data[[#This Row],[gen_e]],Data[[#This Row],[gen_c]])),"/","-")))</f>
        <v>+</v>
      </c>
      <c r="J1879" t="str">
        <f>IF(Data[[#This Row],[sp_c]]="","o",IF(Data[[#This Row],[sp_e]]=Data[[#This Row],[sp_c]],"+",IF(ISNUMBER(SEARCH(Data[[#This Row],[sp_e]],Data[[#This Row],[sp_c]])),"/","-")))</f>
        <v>+</v>
      </c>
      <c r="K18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80" spans="1:11" x14ac:dyDescent="0.25">
      <c r="A1880">
        <v>679</v>
      </c>
      <c r="B1880">
        <v>4</v>
      </c>
      <c r="C1880">
        <v>5</v>
      </c>
      <c r="D1880">
        <f>Data[[#This Row],[run]]+100*Data[[#This Row],[k]]</f>
        <v>504</v>
      </c>
      <c r="E1880" t="s">
        <v>13</v>
      </c>
      <c r="F1880" t="s">
        <v>33</v>
      </c>
      <c r="G1880" t="s">
        <v>13</v>
      </c>
      <c r="H1880" t="s">
        <v>33</v>
      </c>
      <c r="I1880" t="str">
        <f>IF(Data[[#This Row],[gen_c]]="","o",IF(Data[[#This Row],[gen_e]]=Data[[#This Row],[gen_c]],"+",IF(ISNUMBER(SEARCH(Data[[#This Row],[gen_e]],Data[[#This Row],[gen_c]])),"/","-")))</f>
        <v>+</v>
      </c>
      <c r="J1880" t="str">
        <f>IF(Data[[#This Row],[sp_c]]="","o",IF(Data[[#This Row],[sp_e]]=Data[[#This Row],[sp_c]],"+",IF(ISNUMBER(SEARCH(Data[[#This Row],[sp_e]],Data[[#This Row],[sp_c]])),"/","-")))</f>
        <v>+</v>
      </c>
      <c r="K18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81" spans="1:11" x14ac:dyDescent="0.25">
      <c r="A1881">
        <v>680</v>
      </c>
      <c r="B1881">
        <v>4</v>
      </c>
      <c r="C1881">
        <v>5</v>
      </c>
      <c r="D1881">
        <f>Data[[#This Row],[run]]+100*Data[[#This Row],[k]]</f>
        <v>504</v>
      </c>
      <c r="E1881" t="s">
        <v>13</v>
      </c>
      <c r="F1881" t="s">
        <v>33</v>
      </c>
      <c r="G1881" t="s">
        <v>13</v>
      </c>
      <c r="H1881" t="s">
        <v>33</v>
      </c>
      <c r="I1881" t="str">
        <f>IF(Data[[#This Row],[gen_c]]="","o",IF(Data[[#This Row],[gen_e]]=Data[[#This Row],[gen_c]],"+",IF(ISNUMBER(SEARCH(Data[[#This Row],[gen_e]],Data[[#This Row],[gen_c]])),"/","-")))</f>
        <v>+</v>
      </c>
      <c r="J1881" t="str">
        <f>IF(Data[[#This Row],[sp_c]]="","o",IF(Data[[#This Row],[sp_e]]=Data[[#This Row],[sp_c]],"+",IF(ISNUMBER(SEARCH(Data[[#This Row],[sp_e]],Data[[#This Row],[sp_c]])),"/","-")))</f>
        <v>+</v>
      </c>
      <c r="K18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82" spans="1:11" x14ac:dyDescent="0.25">
      <c r="A1882">
        <v>681</v>
      </c>
      <c r="B1882">
        <v>4</v>
      </c>
      <c r="C1882">
        <v>5</v>
      </c>
      <c r="D1882">
        <f>Data[[#This Row],[run]]+100*Data[[#This Row],[k]]</f>
        <v>504</v>
      </c>
      <c r="E1882" t="s">
        <v>13</v>
      </c>
      <c r="F1882" t="s">
        <v>33</v>
      </c>
      <c r="G1882" t="s">
        <v>13</v>
      </c>
      <c r="H1882" t="s">
        <v>33</v>
      </c>
      <c r="I1882" t="str">
        <f>IF(Data[[#This Row],[gen_c]]="","o",IF(Data[[#This Row],[gen_e]]=Data[[#This Row],[gen_c]],"+",IF(ISNUMBER(SEARCH(Data[[#This Row],[gen_e]],Data[[#This Row],[gen_c]])),"/","-")))</f>
        <v>+</v>
      </c>
      <c r="J1882" t="str">
        <f>IF(Data[[#This Row],[sp_c]]="","o",IF(Data[[#This Row],[sp_e]]=Data[[#This Row],[sp_c]],"+",IF(ISNUMBER(SEARCH(Data[[#This Row],[sp_e]],Data[[#This Row],[sp_c]])),"/","-")))</f>
        <v>+</v>
      </c>
      <c r="K18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83" spans="1:11" x14ac:dyDescent="0.25">
      <c r="A1883">
        <v>659</v>
      </c>
      <c r="B1883">
        <v>0</v>
      </c>
      <c r="C1883">
        <v>5</v>
      </c>
      <c r="D1883">
        <f>Data[[#This Row],[run]]+100*Data[[#This Row],[k]]</f>
        <v>500</v>
      </c>
      <c r="E1883" t="s">
        <v>13</v>
      </c>
      <c r="F1883" t="s">
        <v>33</v>
      </c>
      <c r="G1883" t="s">
        <v>13</v>
      </c>
      <c r="I1883" t="str">
        <f>IF(Data[[#This Row],[gen_c]]="","o",IF(Data[[#This Row],[gen_e]]=Data[[#This Row],[gen_c]],"+",IF(ISNUMBER(SEARCH(Data[[#This Row],[gen_e]],Data[[#This Row],[gen_c]])),"/","-")))</f>
        <v>+</v>
      </c>
      <c r="J1883" t="str">
        <f>IF(Data[[#This Row],[sp_c]]="","o",IF(Data[[#This Row],[sp_e]]=Data[[#This Row],[sp_c]],"+",IF(ISNUMBER(SEARCH(Data[[#This Row],[sp_e]],Data[[#This Row],[sp_c]])),"/","-")))</f>
        <v>o</v>
      </c>
      <c r="K18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84" spans="1:11" x14ac:dyDescent="0.25">
      <c r="A1884">
        <v>663</v>
      </c>
      <c r="B1884">
        <v>0</v>
      </c>
      <c r="C1884">
        <v>5</v>
      </c>
      <c r="D1884">
        <f>Data[[#This Row],[run]]+100*Data[[#This Row],[k]]</f>
        <v>500</v>
      </c>
      <c r="E1884" t="s">
        <v>13</v>
      </c>
      <c r="F1884" t="s">
        <v>33</v>
      </c>
      <c r="G1884" t="s">
        <v>13</v>
      </c>
      <c r="I1884" t="str">
        <f>IF(Data[[#This Row],[gen_c]]="","o",IF(Data[[#This Row],[gen_e]]=Data[[#This Row],[gen_c]],"+",IF(ISNUMBER(SEARCH(Data[[#This Row],[gen_e]],Data[[#This Row],[gen_c]])),"/","-")))</f>
        <v>+</v>
      </c>
      <c r="J1884" t="str">
        <f>IF(Data[[#This Row],[sp_c]]="","o",IF(Data[[#This Row],[sp_e]]=Data[[#This Row],[sp_c]],"+",IF(ISNUMBER(SEARCH(Data[[#This Row],[sp_e]],Data[[#This Row],[sp_c]])),"/","-")))</f>
        <v>o</v>
      </c>
      <c r="K18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85" spans="1:11" x14ac:dyDescent="0.25">
      <c r="A1885">
        <v>666</v>
      </c>
      <c r="B1885">
        <v>1</v>
      </c>
      <c r="C1885">
        <v>5</v>
      </c>
      <c r="D1885">
        <f>Data[[#This Row],[run]]+100*Data[[#This Row],[k]]</f>
        <v>501</v>
      </c>
      <c r="E1885" t="s">
        <v>13</v>
      </c>
      <c r="F1885" t="s">
        <v>33</v>
      </c>
      <c r="G1885" t="s">
        <v>13</v>
      </c>
      <c r="I1885" t="str">
        <f>IF(Data[[#This Row],[gen_c]]="","o",IF(Data[[#This Row],[gen_e]]=Data[[#This Row],[gen_c]],"+",IF(ISNUMBER(SEARCH(Data[[#This Row],[gen_e]],Data[[#This Row],[gen_c]])),"/","-")))</f>
        <v>+</v>
      </c>
      <c r="J1885" t="str">
        <f>IF(Data[[#This Row],[sp_c]]="","o",IF(Data[[#This Row],[sp_e]]=Data[[#This Row],[sp_c]],"+",IF(ISNUMBER(SEARCH(Data[[#This Row],[sp_e]],Data[[#This Row],[sp_c]])),"/","-")))</f>
        <v>o</v>
      </c>
      <c r="K18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86" spans="1:11" x14ac:dyDescent="0.25">
      <c r="A1886">
        <v>669</v>
      </c>
      <c r="B1886">
        <v>2</v>
      </c>
      <c r="C1886">
        <v>5</v>
      </c>
      <c r="D1886">
        <f>Data[[#This Row],[run]]+100*Data[[#This Row],[k]]</f>
        <v>502</v>
      </c>
      <c r="E1886" t="s">
        <v>13</v>
      </c>
      <c r="F1886" t="s">
        <v>33</v>
      </c>
      <c r="G1886" t="s">
        <v>13</v>
      </c>
      <c r="I1886" t="str">
        <f>IF(Data[[#This Row],[gen_c]]="","o",IF(Data[[#This Row],[gen_e]]=Data[[#This Row],[gen_c]],"+",IF(ISNUMBER(SEARCH(Data[[#This Row],[gen_e]],Data[[#This Row],[gen_c]])),"/","-")))</f>
        <v>+</v>
      </c>
      <c r="J1886" t="str">
        <f>IF(Data[[#This Row],[sp_c]]="","o",IF(Data[[#This Row],[sp_e]]=Data[[#This Row],[sp_c]],"+",IF(ISNUMBER(SEARCH(Data[[#This Row],[sp_e]],Data[[#This Row],[sp_c]])),"/","-")))</f>
        <v>o</v>
      </c>
      <c r="K18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887" spans="1:11" x14ac:dyDescent="0.25">
      <c r="A1887">
        <v>675</v>
      </c>
      <c r="B1887">
        <v>3</v>
      </c>
      <c r="C1887">
        <v>5</v>
      </c>
      <c r="D1887">
        <f>Data[[#This Row],[run]]+100*Data[[#This Row],[k]]</f>
        <v>503</v>
      </c>
      <c r="E1887" t="s">
        <v>13</v>
      </c>
      <c r="F1887" t="s">
        <v>33</v>
      </c>
      <c r="G1887" t="s">
        <v>11</v>
      </c>
      <c r="H1887" t="s">
        <v>33</v>
      </c>
      <c r="I1887" t="str">
        <f>IF(Data[[#This Row],[gen_c]]="","o",IF(Data[[#This Row],[gen_e]]=Data[[#This Row],[gen_c]],"+",IF(ISNUMBER(SEARCH(Data[[#This Row],[gen_e]],Data[[#This Row],[gen_c]])),"/","-")))</f>
        <v>-</v>
      </c>
      <c r="J1887" t="str">
        <f>IF(Data[[#This Row],[sp_c]]="","o",IF(Data[[#This Row],[sp_e]]=Data[[#This Row],[sp_c]],"+",IF(ISNUMBER(SEARCH(Data[[#This Row],[sp_e]],Data[[#This Row],[sp_c]])),"/","-")))</f>
        <v>+</v>
      </c>
      <c r="K18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888" spans="1:11" x14ac:dyDescent="0.25">
      <c r="A1888">
        <v>673</v>
      </c>
      <c r="B1888">
        <v>2</v>
      </c>
      <c r="C1888">
        <v>5</v>
      </c>
      <c r="D1888">
        <f>Data[[#This Row],[run]]+100*Data[[#This Row],[k]]</f>
        <v>502</v>
      </c>
      <c r="E1888" t="s">
        <v>13</v>
      </c>
      <c r="F1888" t="s">
        <v>33</v>
      </c>
      <c r="H1888" t="s">
        <v>33</v>
      </c>
      <c r="I1888" t="str">
        <f>IF(Data[[#This Row],[gen_c]]="","o",IF(Data[[#This Row],[gen_e]]=Data[[#This Row],[gen_c]],"+",IF(ISNUMBER(SEARCH(Data[[#This Row],[gen_e]],Data[[#This Row],[gen_c]])),"/","-")))</f>
        <v>o</v>
      </c>
      <c r="J1888" t="str">
        <f>IF(Data[[#This Row],[sp_c]]="","o",IF(Data[[#This Row],[sp_e]]=Data[[#This Row],[sp_c]],"+",IF(ISNUMBER(SEARCH(Data[[#This Row],[sp_e]],Data[[#This Row],[sp_c]])),"/","-")))</f>
        <v>+</v>
      </c>
      <c r="K18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89" spans="1:11" x14ac:dyDescent="0.25">
      <c r="A1889">
        <v>682</v>
      </c>
      <c r="B1889">
        <v>4</v>
      </c>
      <c r="C1889">
        <v>5</v>
      </c>
      <c r="D1889">
        <f>Data[[#This Row],[run]]+100*Data[[#This Row],[k]]</f>
        <v>504</v>
      </c>
      <c r="E1889" t="s">
        <v>13</v>
      </c>
      <c r="F1889" t="s">
        <v>33</v>
      </c>
      <c r="I1889" t="str">
        <f>IF(Data[[#This Row],[gen_c]]="","o",IF(Data[[#This Row],[gen_e]]=Data[[#This Row],[gen_c]],"+",IF(ISNUMBER(SEARCH(Data[[#This Row],[gen_e]],Data[[#This Row],[gen_c]])),"/","-")))</f>
        <v>o</v>
      </c>
      <c r="J1889" t="str">
        <f>IF(Data[[#This Row],[sp_c]]="","o",IF(Data[[#This Row],[sp_e]]=Data[[#This Row],[sp_c]],"+",IF(ISNUMBER(SEARCH(Data[[#This Row],[sp_e]],Data[[#This Row],[sp_c]])),"/","-")))</f>
        <v>o</v>
      </c>
      <c r="K18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890" spans="1:11" x14ac:dyDescent="0.25">
      <c r="A1890">
        <v>563</v>
      </c>
      <c r="B1890">
        <v>2</v>
      </c>
      <c r="C1890">
        <v>5</v>
      </c>
      <c r="D1890">
        <f>Data[[#This Row],[run]]+100*Data[[#This Row],[k]]</f>
        <v>502</v>
      </c>
      <c r="E1890" t="s">
        <v>13</v>
      </c>
      <c r="F1890" t="s">
        <v>34</v>
      </c>
      <c r="G1890" t="s">
        <v>13</v>
      </c>
      <c r="H1890" t="s">
        <v>35</v>
      </c>
      <c r="I1890" t="str">
        <f>IF(Data[[#This Row],[gen_c]]="","o",IF(Data[[#This Row],[gen_e]]=Data[[#This Row],[gen_c]],"+",IF(ISNUMBER(SEARCH(Data[[#This Row],[gen_e]],Data[[#This Row],[gen_c]])),"/","-")))</f>
        <v>+</v>
      </c>
      <c r="J1890" t="str">
        <f>IF(Data[[#This Row],[sp_c]]="","o",IF(Data[[#This Row],[sp_e]]=Data[[#This Row],[sp_c]],"+",IF(ISNUMBER(SEARCH(Data[[#This Row],[sp_e]],Data[[#This Row],[sp_c]])),"/","-")))</f>
        <v>-</v>
      </c>
      <c r="K18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891" spans="1:11" x14ac:dyDescent="0.25">
      <c r="A1891">
        <v>568</v>
      </c>
      <c r="B1891">
        <v>3</v>
      </c>
      <c r="C1891">
        <v>5</v>
      </c>
      <c r="D1891">
        <f>Data[[#This Row],[run]]+100*Data[[#This Row],[k]]</f>
        <v>503</v>
      </c>
      <c r="E1891" t="s">
        <v>13</v>
      </c>
      <c r="F1891" t="s">
        <v>34</v>
      </c>
      <c r="G1891" t="s">
        <v>13</v>
      </c>
      <c r="H1891" t="s">
        <v>32</v>
      </c>
      <c r="I1891" t="str">
        <f>IF(Data[[#This Row],[gen_c]]="","o",IF(Data[[#This Row],[gen_e]]=Data[[#This Row],[gen_c]],"+",IF(ISNUMBER(SEARCH(Data[[#This Row],[gen_e]],Data[[#This Row],[gen_c]])),"/","-")))</f>
        <v>+</v>
      </c>
      <c r="J1891" t="str">
        <f>IF(Data[[#This Row],[sp_c]]="","o",IF(Data[[#This Row],[sp_e]]=Data[[#This Row],[sp_c]],"+",IF(ISNUMBER(SEARCH(Data[[#This Row],[sp_e]],Data[[#This Row],[sp_c]])),"/","-")))</f>
        <v>-</v>
      </c>
      <c r="K18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892" spans="1:11" x14ac:dyDescent="0.25">
      <c r="A1892">
        <v>548</v>
      </c>
      <c r="B1892">
        <v>0</v>
      </c>
      <c r="C1892">
        <v>5</v>
      </c>
      <c r="D1892">
        <f>Data[[#This Row],[run]]+100*Data[[#This Row],[k]]</f>
        <v>500</v>
      </c>
      <c r="E1892" t="s">
        <v>13</v>
      </c>
      <c r="F1892" t="s">
        <v>34</v>
      </c>
      <c r="G1892" t="s">
        <v>13</v>
      </c>
      <c r="H1892" t="s">
        <v>34</v>
      </c>
      <c r="I1892" t="str">
        <f>IF(Data[[#This Row],[gen_c]]="","o",IF(Data[[#This Row],[gen_e]]=Data[[#This Row],[gen_c]],"+",IF(ISNUMBER(SEARCH(Data[[#This Row],[gen_e]],Data[[#This Row],[gen_c]])),"/","-")))</f>
        <v>+</v>
      </c>
      <c r="J1892" t="str">
        <f>IF(Data[[#This Row],[sp_c]]="","o",IF(Data[[#This Row],[sp_e]]=Data[[#This Row],[sp_c]],"+",IF(ISNUMBER(SEARCH(Data[[#This Row],[sp_e]],Data[[#This Row],[sp_c]])),"/","-")))</f>
        <v>+</v>
      </c>
      <c r="K18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93" spans="1:11" x14ac:dyDescent="0.25">
      <c r="A1893">
        <v>549</v>
      </c>
      <c r="B1893">
        <v>0</v>
      </c>
      <c r="C1893">
        <v>5</v>
      </c>
      <c r="D1893">
        <f>Data[[#This Row],[run]]+100*Data[[#This Row],[k]]</f>
        <v>500</v>
      </c>
      <c r="E1893" t="s">
        <v>13</v>
      </c>
      <c r="F1893" t="s">
        <v>34</v>
      </c>
      <c r="G1893" t="s">
        <v>13</v>
      </c>
      <c r="H1893" t="s">
        <v>34</v>
      </c>
      <c r="I1893" t="str">
        <f>IF(Data[[#This Row],[gen_c]]="","o",IF(Data[[#This Row],[gen_e]]=Data[[#This Row],[gen_c]],"+",IF(ISNUMBER(SEARCH(Data[[#This Row],[gen_e]],Data[[#This Row],[gen_c]])),"/","-")))</f>
        <v>+</v>
      </c>
      <c r="J1893" t="str">
        <f>IF(Data[[#This Row],[sp_c]]="","o",IF(Data[[#This Row],[sp_e]]=Data[[#This Row],[sp_c]],"+",IF(ISNUMBER(SEARCH(Data[[#This Row],[sp_e]],Data[[#This Row],[sp_c]])),"/","-")))</f>
        <v>+</v>
      </c>
      <c r="K18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94" spans="1:11" x14ac:dyDescent="0.25">
      <c r="A1894">
        <v>553</v>
      </c>
      <c r="B1894">
        <v>0</v>
      </c>
      <c r="C1894">
        <v>5</v>
      </c>
      <c r="D1894">
        <f>Data[[#This Row],[run]]+100*Data[[#This Row],[k]]</f>
        <v>500</v>
      </c>
      <c r="E1894" t="s">
        <v>13</v>
      </c>
      <c r="F1894" t="s">
        <v>34</v>
      </c>
      <c r="G1894" t="s">
        <v>13</v>
      </c>
      <c r="H1894" t="s">
        <v>34</v>
      </c>
      <c r="I1894" t="str">
        <f>IF(Data[[#This Row],[gen_c]]="","o",IF(Data[[#This Row],[gen_e]]=Data[[#This Row],[gen_c]],"+",IF(ISNUMBER(SEARCH(Data[[#This Row],[gen_e]],Data[[#This Row],[gen_c]])),"/","-")))</f>
        <v>+</v>
      </c>
      <c r="J1894" t="str">
        <f>IF(Data[[#This Row],[sp_c]]="","o",IF(Data[[#This Row],[sp_e]]=Data[[#This Row],[sp_c]],"+",IF(ISNUMBER(SEARCH(Data[[#This Row],[sp_e]],Data[[#This Row],[sp_c]])),"/","-")))</f>
        <v>+</v>
      </c>
      <c r="K18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95" spans="1:11" x14ac:dyDescent="0.25">
      <c r="A1895">
        <v>556</v>
      </c>
      <c r="B1895">
        <v>0</v>
      </c>
      <c r="C1895">
        <v>5</v>
      </c>
      <c r="D1895">
        <f>Data[[#This Row],[run]]+100*Data[[#This Row],[k]]</f>
        <v>500</v>
      </c>
      <c r="E1895" t="s">
        <v>13</v>
      </c>
      <c r="F1895" t="s">
        <v>34</v>
      </c>
      <c r="G1895" t="s">
        <v>13</v>
      </c>
      <c r="H1895" t="s">
        <v>34</v>
      </c>
      <c r="I1895" t="str">
        <f>IF(Data[[#This Row],[gen_c]]="","o",IF(Data[[#This Row],[gen_e]]=Data[[#This Row],[gen_c]],"+",IF(ISNUMBER(SEARCH(Data[[#This Row],[gen_e]],Data[[#This Row],[gen_c]])),"/","-")))</f>
        <v>+</v>
      </c>
      <c r="J1895" t="str">
        <f>IF(Data[[#This Row],[sp_c]]="","o",IF(Data[[#This Row],[sp_e]]=Data[[#This Row],[sp_c]],"+",IF(ISNUMBER(SEARCH(Data[[#This Row],[sp_e]],Data[[#This Row],[sp_c]])),"/","-")))</f>
        <v>+</v>
      </c>
      <c r="K18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96" spans="1:11" x14ac:dyDescent="0.25">
      <c r="A1896">
        <v>554</v>
      </c>
      <c r="B1896">
        <v>1</v>
      </c>
      <c r="C1896">
        <v>5</v>
      </c>
      <c r="D1896">
        <f>Data[[#This Row],[run]]+100*Data[[#This Row],[k]]</f>
        <v>501</v>
      </c>
      <c r="E1896" t="s">
        <v>13</v>
      </c>
      <c r="F1896" t="s">
        <v>34</v>
      </c>
      <c r="G1896" t="s">
        <v>13</v>
      </c>
      <c r="H1896" t="s">
        <v>34</v>
      </c>
      <c r="I1896" t="str">
        <f>IF(Data[[#This Row],[gen_c]]="","o",IF(Data[[#This Row],[gen_e]]=Data[[#This Row],[gen_c]],"+",IF(ISNUMBER(SEARCH(Data[[#This Row],[gen_e]],Data[[#This Row],[gen_c]])),"/","-")))</f>
        <v>+</v>
      </c>
      <c r="J1896" t="str">
        <f>IF(Data[[#This Row],[sp_c]]="","o",IF(Data[[#This Row],[sp_e]]=Data[[#This Row],[sp_c]],"+",IF(ISNUMBER(SEARCH(Data[[#This Row],[sp_e]],Data[[#This Row],[sp_c]])),"/","-")))</f>
        <v>+</v>
      </c>
      <c r="K18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97" spans="1:11" x14ac:dyDescent="0.25">
      <c r="A1897">
        <v>555</v>
      </c>
      <c r="B1897">
        <v>1</v>
      </c>
      <c r="C1897">
        <v>5</v>
      </c>
      <c r="D1897">
        <f>Data[[#This Row],[run]]+100*Data[[#This Row],[k]]</f>
        <v>501</v>
      </c>
      <c r="E1897" t="s">
        <v>13</v>
      </c>
      <c r="F1897" t="s">
        <v>34</v>
      </c>
      <c r="G1897" t="s">
        <v>13</v>
      </c>
      <c r="H1897" t="s">
        <v>34</v>
      </c>
      <c r="I1897" t="str">
        <f>IF(Data[[#This Row],[gen_c]]="","o",IF(Data[[#This Row],[gen_e]]=Data[[#This Row],[gen_c]],"+",IF(ISNUMBER(SEARCH(Data[[#This Row],[gen_e]],Data[[#This Row],[gen_c]])),"/","-")))</f>
        <v>+</v>
      </c>
      <c r="J1897" t="str">
        <f>IF(Data[[#This Row],[sp_c]]="","o",IF(Data[[#This Row],[sp_e]]=Data[[#This Row],[sp_c]],"+",IF(ISNUMBER(SEARCH(Data[[#This Row],[sp_e]],Data[[#This Row],[sp_c]])),"/","-")))</f>
        <v>+</v>
      </c>
      <c r="K18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98" spans="1:11" x14ac:dyDescent="0.25">
      <c r="A1898">
        <v>562</v>
      </c>
      <c r="B1898">
        <v>2</v>
      </c>
      <c r="C1898">
        <v>5</v>
      </c>
      <c r="D1898">
        <f>Data[[#This Row],[run]]+100*Data[[#This Row],[k]]</f>
        <v>502</v>
      </c>
      <c r="E1898" t="s">
        <v>13</v>
      </c>
      <c r="F1898" t="s">
        <v>34</v>
      </c>
      <c r="G1898" t="s">
        <v>13</v>
      </c>
      <c r="H1898" t="s">
        <v>34</v>
      </c>
      <c r="I1898" t="str">
        <f>IF(Data[[#This Row],[gen_c]]="","o",IF(Data[[#This Row],[gen_e]]=Data[[#This Row],[gen_c]],"+",IF(ISNUMBER(SEARCH(Data[[#This Row],[gen_e]],Data[[#This Row],[gen_c]])),"/","-")))</f>
        <v>+</v>
      </c>
      <c r="J1898" t="str">
        <f>IF(Data[[#This Row],[sp_c]]="","o",IF(Data[[#This Row],[sp_e]]=Data[[#This Row],[sp_c]],"+",IF(ISNUMBER(SEARCH(Data[[#This Row],[sp_e]],Data[[#This Row],[sp_c]])),"/","-")))</f>
        <v>+</v>
      </c>
      <c r="K18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899" spans="1:11" x14ac:dyDescent="0.25">
      <c r="A1899">
        <v>567</v>
      </c>
      <c r="B1899">
        <v>3</v>
      </c>
      <c r="C1899">
        <v>5</v>
      </c>
      <c r="D1899">
        <f>Data[[#This Row],[run]]+100*Data[[#This Row],[k]]</f>
        <v>503</v>
      </c>
      <c r="E1899" t="s">
        <v>13</v>
      </c>
      <c r="F1899" t="s">
        <v>34</v>
      </c>
      <c r="G1899" t="s">
        <v>13</v>
      </c>
      <c r="H1899" t="s">
        <v>34</v>
      </c>
      <c r="I1899" t="str">
        <f>IF(Data[[#This Row],[gen_c]]="","o",IF(Data[[#This Row],[gen_e]]=Data[[#This Row],[gen_c]],"+",IF(ISNUMBER(SEARCH(Data[[#This Row],[gen_e]],Data[[#This Row],[gen_c]])),"/","-")))</f>
        <v>+</v>
      </c>
      <c r="J1899" t="str">
        <f>IF(Data[[#This Row],[sp_c]]="","o",IF(Data[[#This Row],[sp_e]]=Data[[#This Row],[sp_c]],"+",IF(ISNUMBER(SEARCH(Data[[#This Row],[sp_e]],Data[[#This Row],[sp_c]])),"/","-")))</f>
        <v>+</v>
      </c>
      <c r="K18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00" spans="1:11" x14ac:dyDescent="0.25">
      <c r="A1900">
        <v>571</v>
      </c>
      <c r="B1900">
        <v>4</v>
      </c>
      <c r="C1900">
        <v>5</v>
      </c>
      <c r="D1900">
        <f>Data[[#This Row],[run]]+100*Data[[#This Row],[k]]</f>
        <v>504</v>
      </c>
      <c r="E1900" t="s">
        <v>13</v>
      </c>
      <c r="F1900" t="s">
        <v>34</v>
      </c>
      <c r="G1900" t="s">
        <v>13</v>
      </c>
      <c r="H1900" t="s">
        <v>34</v>
      </c>
      <c r="I1900" t="str">
        <f>IF(Data[[#This Row],[gen_c]]="","o",IF(Data[[#This Row],[gen_e]]=Data[[#This Row],[gen_c]],"+",IF(ISNUMBER(SEARCH(Data[[#This Row],[gen_e]],Data[[#This Row],[gen_c]])),"/","-")))</f>
        <v>+</v>
      </c>
      <c r="J1900" t="str">
        <f>IF(Data[[#This Row],[sp_c]]="","o",IF(Data[[#This Row],[sp_e]]=Data[[#This Row],[sp_c]],"+",IF(ISNUMBER(SEARCH(Data[[#This Row],[sp_e]],Data[[#This Row],[sp_c]])),"/","-")))</f>
        <v>+</v>
      </c>
      <c r="K19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01" spans="1:11" x14ac:dyDescent="0.25">
      <c r="A1901">
        <v>572</v>
      </c>
      <c r="B1901">
        <v>4</v>
      </c>
      <c r="C1901">
        <v>5</v>
      </c>
      <c r="D1901">
        <f>Data[[#This Row],[run]]+100*Data[[#This Row],[k]]</f>
        <v>504</v>
      </c>
      <c r="E1901" t="s">
        <v>13</v>
      </c>
      <c r="F1901" t="s">
        <v>34</v>
      </c>
      <c r="G1901" t="s">
        <v>13</v>
      </c>
      <c r="H1901" t="s">
        <v>34</v>
      </c>
      <c r="I1901" t="str">
        <f>IF(Data[[#This Row],[gen_c]]="","o",IF(Data[[#This Row],[gen_e]]=Data[[#This Row],[gen_c]],"+",IF(ISNUMBER(SEARCH(Data[[#This Row],[gen_e]],Data[[#This Row],[gen_c]])),"/","-")))</f>
        <v>+</v>
      </c>
      <c r="J1901" t="str">
        <f>IF(Data[[#This Row],[sp_c]]="","o",IF(Data[[#This Row],[sp_e]]=Data[[#This Row],[sp_c]],"+",IF(ISNUMBER(SEARCH(Data[[#This Row],[sp_e]],Data[[#This Row],[sp_c]])),"/","-")))</f>
        <v>+</v>
      </c>
      <c r="K19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02" spans="1:11" x14ac:dyDescent="0.25">
      <c r="A1902">
        <v>573</v>
      </c>
      <c r="B1902">
        <v>4</v>
      </c>
      <c r="C1902">
        <v>5</v>
      </c>
      <c r="D1902">
        <f>Data[[#This Row],[run]]+100*Data[[#This Row],[k]]</f>
        <v>504</v>
      </c>
      <c r="E1902" t="s">
        <v>13</v>
      </c>
      <c r="F1902" t="s">
        <v>34</v>
      </c>
      <c r="G1902" t="s">
        <v>13</v>
      </c>
      <c r="H1902" t="s">
        <v>34</v>
      </c>
      <c r="I1902" t="str">
        <f>IF(Data[[#This Row],[gen_c]]="","o",IF(Data[[#This Row],[gen_e]]=Data[[#This Row],[gen_c]],"+",IF(ISNUMBER(SEARCH(Data[[#This Row],[gen_e]],Data[[#This Row],[gen_c]])),"/","-")))</f>
        <v>+</v>
      </c>
      <c r="J1902" t="str">
        <f>IF(Data[[#This Row],[sp_c]]="","o",IF(Data[[#This Row],[sp_e]]=Data[[#This Row],[sp_c]],"+",IF(ISNUMBER(SEARCH(Data[[#This Row],[sp_e]],Data[[#This Row],[sp_c]])),"/","-")))</f>
        <v>+</v>
      </c>
      <c r="K19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03" spans="1:11" x14ac:dyDescent="0.25">
      <c r="A1903">
        <v>550</v>
      </c>
      <c r="B1903">
        <v>0</v>
      </c>
      <c r="C1903">
        <v>5</v>
      </c>
      <c r="D1903">
        <f>Data[[#This Row],[run]]+100*Data[[#This Row],[k]]</f>
        <v>500</v>
      </c>
      <c r="E1903" t="s">
        <v>13</v>
      </c>
      <c r="F1903" t="s">
        <v>34</v>
      </c>
      <c r="G1903" t="s">
        <v>13</v>
      </c>
      <c r="I1903" t="str">
        <f>IF(Data[[#This Row],[gen_c]]="","o",IF(Data[[#This Row],[gen_e]]=Data[[#This Row],[gen_c]],"+",IF(ISNUMBER(SEARCH(Data[[#This Row],[gen_e]],Data[[#This Row],[gen_c]])),"/","-")))</f>
        <v>+</v>
      </c>
      <c r="J1903" t="str">
        <f>IF(Data[[#This Row],[sp_c]]="","o",IF(Data[[#This Row],[sp_e]]=Data[[#This Row],[sp_c]],"+",IF(ISNUMBER(SEARCH(Data[[#This Row],[sp_e]],Data[[#This Row],[sp_c]])),"/","-")))</f>
        <v>o</v>
      </c>
      <c r="K19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04" spans="1:11" x14ac:dyDescent="0.25">
      <c r="A1904">
        <v>551</v>
      </c>
      <c r="B1904">
        <v>0</v>
      </c>
      <c r="C1904">
        <v>5</v>
      </c>
      <c r="D1904">
        <f>Data[[#This Row],[run]]+100*Data[[#This Row],[k]]</f>
        <v>500</v>
      </c>
      <c r="E1904" t="s">
        <v>13</v>
      </c>
      <c r="F1904" t="s">
        <v>34</v>
      </c>
      <c r="G1904" t="s">
        <v>13</v>
      </c>
      <c r="I1904" t="str">
        <f>IF(Data[[#This Row],[gen_c]]="","o",IF(Data[[#This Row],[gen_e]]=Data[[#This Row],[gen_c]],"+",IF(ISNUMBER(SEARCH(Data[[#This Row],[gen_e]],Data[[#This Row],[gen_c]])),"/","-")))</f>
        <v>+</v>
      </c>
      <c r="J1904" t="str">
        <f>IF(Data[[#This Row],[sp_c]]="","o",IF(Data[[#This Row],[sp_e]]=Data[[#This Row],[sp_c]],"+",IF(ISNUMBER(SEARCH(Data[[#This Row],[sp_e]],Data[[#This Row],[sp_c]])),"/","-")))</f>
        <v>o</v>
      </c>
      <c r="K19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05" spans="1:11" x14ac:dyDescent="0.25">
      <c r="A1905">
        <v>552</v>
      </c>
      <c r="B1905">
        <v>0</v>
      </c>
      <c r="C1905">
        <v>5</v>
      </c>
      <c r="D1905">
        <f>Data[[#This Row],[run]]+100*Data[[#This Row],[k]]</f>
        <v>500</v>
      </c>
      <c r="E1905" t="s">
        <v>13</v>
      </c>
      <c r="F1905" t="s">
        <v>34</v>
      </c>
      <c r="G1905" t="s">
        <v>13</v>
      </c>
      <c r="I1905" t="str">
        <f>IF(Data[[#This Row],[gen_c]]="","o",IF(Data[[#This Row],[gen_e]]=Data[[#This Row],[gen_c]],"+",IF(ISNUMBER(SEARCH(Data[[#This Row],[gen_e]],Data[[#This Row],[gen_c]])),"/","-")))</f>
        <v>+</v>
      </c>
      <c r="J1905" t="str">
        <f>IF(Data[[#This Row],[sp_c]]="","o",IF(Data[[#This Row],[sp_e]]=Data[[#This Row],[sp_c]],"+",IF(ISNUMBER(SEARCH(Data[[#This Row],[sp_e]],Data[[#This Row],[sp_c]])),"/","-")))</f>
        <v>o</v>
      </c>
      <c r="K19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06" spans="1:11" x14ac:dyDescent="0.25">
      <c r="A1906">
        <v>558</v>
      </c>
      <c r="B1906">
        <v>0</v>
      </c>
      <c r="C1906">
        <v>5</v>
      </c>
      <c r="D1906">
        <f>Data[[#This Row],[run]]+100*Data[[#This Row],[k]]</f>
        <v>500</v>
      </c>
      <c r="E1906" t="s">
        <v>13</v>
      </c>
      <c r="F1906" t="s">
        <v>34</v>
      </c>
      <c r="G1906" t="s">
        <v>13</v>
      </c>
      <c r="I1906" t="str">
        <f>IF(Data[[#This Row],[gen_c]]="","o",IF(Data[[#This Row],[gen_e]]=Data[[#This Row],[gen_c]],"+",IF(ISNUMBER(SEARCH(Data[[#This Row],[gen_e]],Data[[#This Row],[gen_c]])),"/","-")))</f>
        <v>+</v>
      </c>
      <c r="J1906" t="str">
        <f>IF(Data[[#This Row],[sp_c]]="","o",IF(Data[[#This Row],[sp_e]]=Data[[#This Row],[sp_c]],"+",IF(ISNUMBER(SEARCH(Data[[#This Row],[sp_e]],Data[[#This Row],[sp_c]])),"/","-")))</f>
        <v>o</v>
      </c>
      <c r="K19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07" spans="1:11" x14ac:dyDescent="0.25">
      <c r="A1907">
        <v>560</v>
      </c>
      <c r="B1907">
        <v>2</v>
      </c>
      <c r="C1907">
        <v>5</v>
      </c>
      <c r="D1907">
        <f>Data[[#This Row],[run]]+100*Data[[#This Row],[k]]</f>
        <v>502</v>
      </c>
      <c r="E1907" t="s">
        <v>13</v>
      </c>
      <c r="F1907" t="s">
        <v>34</v>
      </c>
      <c r="G1907" t="s">
        <v>13</v>
      </c>
      <c r="I1907" t="str">
        <f>IF(Data[[#This Row],[gen_c]]="","o",IF(Data[[#This Row],[gen_e]]=Data[[#This Row],[gen_c]],"+",IF(ISNUMBER(SEARCH(Data[[#This Row],[gen_e]],Data[[#This Row],[gen_c]])),"/","-")))</f>
        <v>+</v>
      </c>
      <c r="J1907" t="str">
        <f>IF(Data[[#This Row],[sp_c]]="","o",IF(Data[[#This Row],[sp_e]]=Data[[#This Row],[sp_c]],"+",IF(ISNUMBER(SEARCH(Data[[#This Row],[sp_e]],Data[[#This Row],[sp_c]])),"/","-")))</f>
        <v>o</v>
      </c>
      <c r="K19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08" spans="1:11" x14ac:dyDescent="0.25">
      <c r="A1908">
        <v>561</v>
      </c>
      <c r="B1908">
        <v>2</v>
      </c>
      <c r="C1908">
        <v>5</v>
      </c>
      <c r="D1908">
        <f>Data[[#This Row],[run]]+100*Data[[#This Row],[k]]</f>
        <v>502</v>
      </c>
      <c r="E1908" t="s">
        <v>13</v>
      </c>
      <c r="F1908" t="s">
        <v>34</v>
      </c>
      <c r="G1908" t="s">
        <v>13</v>
      </c>
      <c r="I1908" t="str">
        <f>IF(Data[[#This Row],[gen_c]]="","o",IF(Data[[#This Row],[gen_e]]=Data[[#This Row],[gen_c]],"+",IF(ISNUMBER(SEARCH(Data[[#This Row],[gen_e]],Data[[#This Row],[gen_c]])),"/","-")))</f>
        <v>+</v>
      </c>
      <c r="J1908" t="str">
        <f>IF(Data[[#This Row],[sp_c]]="","o",IF(Data[[#This Row],[sp_e]]=Data[[#This Row],[sp_c]],"+",IF(ISNUMBER(SEARCH(Data[[#This Row],[sp_e]],Data[[#This Row],[sp_c]])),"/","-")))</f>
        <v>o</v>
      </c>
      <c r="K19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09" spans="1:11" x14ac:dyDescent="0.25">
      <c r="A1909">
        <v>564</v>
      </c>
      <c r="B1909">
        <v>3</v>
      </c>
      <c r="C1909">
        <v>5</v>
      </c>
      <c r="D1909">
        <f>Data[[#This Row],[run]]+100*Data[[#This Row],[k]]</f>
        <v>503</v>
      </c>
      <c r="E1909" t="s">
        <v>13</v>
      </c>
      <c r="F1909" t="s">
        <v>34</v>
      </c>
      <c r="G1909" t="s">
        <v>13</v>
      </c>
      <c r="I1909" t="str">
        <f>IF(Data[[#This Row],[gen_c]]="","o",IF(Data[[#This Row],[gen_e]]=Data[[#This Row],[gen_c]],"+",IF(ISNUMBER(SEARCH(Data[[#This Row],[gen_e]],Data[[#This Row],[gen_c]])),"/","-")))</f>
        <v>+</v>
      </c>
      <c r="J1909" t="str">
        <f>IF(Data[[#This Row],[sp_c]]="","o",IF(Data[[#This Row],[sp_e]]=Data[[#This Row],[sp_c]],"+",IF(ISNUMBER(SEARCH(Data[[#This Row],[sp_e]],Data[[#This Row],[sp_c]])),"/","-")))</f>
        <v>o</v>
      </c>
      <c r="K19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10" spans="1:11" x14ac:dyDescent="0.25">
      <c r="A1910">
        <v>565</v>
      </c>
      <c r="B1910">
        <v>3</v>
      </c>
      <c r="C1910">
        <v>5</v>
      </c>
      <c r="D1910">
        <f>Data[[#This Row],[run]]+100*Data[[#This Row],[k]]</f>
        <v>503</v>
      </c>
      <c r="E1910" t="s">
        <v>13</v>
      </c>
      <c r="F1910" t="s">
        <v>34</v>
      </c>
      <c r="G1910" t="s">
        <v>13</v>
      </c>
      <c r="I1910" t="str">
        <f>IF(Data[[#This Row],[gen_c]]="","o",IF(Data[[#This Row],[gen_e]]=Data[[#This Row],[gen_c]],"+",IF(ISNUMBER(SEARCH(Data[[#This Row],[gen_e]],Data[[#This Row],[gen_c]])),"/","-")))</f>
        <v>+</v>
      </c>
      <c r="J1910" t="str">
        <f>IF(Data[[#This Row],[sp_c]]="","o",IF(Data[[#This Row],[sp_e]]=Data[[#This Row],[sp_c]],"+",IF(ISNUMBER(SEARCH(Data[[#This Row],[sp_e]],Data[[#This Row],[sp_c]])),"/","-")))</f>
        <v>o</v>
      </c>
      <c r="K19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11" spans="1:11" x14ac:dyDescent="0.25">
      <c r="A1911">
        <v>566</v>
      </c>
      <c r="B1911">
        <v>3</v>
      </c>
      <c r="C1911">
        <v>5</v>
      </c>
      <c r="D1911">
        <f>Data[[#This Row],[run]]+100*Data[[#This Row],[k]]</f>
        <v>503</v>
      </c>
      <c r="E1911" t="s">
        <v>13</v>
      </c>
      <c r="F1911" t="s">
        <v>34</v>
      </c>
      <c r="G1911" t="s">
        <v>13</v>
      </c>
      <c r="I1911" t="str">
        <f>IF(Data[[#This Row],[gen_c]]="","o",IF(Data[[#This Row],[gen_e]]=Data[[#This Row],[gen_c]],"+",IF(ISNUMBER(SEARCH(Data[[#This Row],[gen_e]],Data[[#This Row],[gen_c]])),"/","-")))</f>
        <v>+</v>
      </c>
      <c r="J1911" t="str">
        <f>IF(Data[[#This Row],[sp_c]]="","o",IF(Data[[#This Row],[sp_e]]=Data[[#This Row],[sp_c]],"+",IF(ISNUMBER(SEARCH(Data[[#This Row],[sp_e]],Data[[#This Row],[sp_c]])),"/","-")))</f>
        <v>o</v>
      </c>
      <c r="K19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12" spans="1:11" x14ac:dyDescent="0.25">
      <c r="A1912">
        <v>570</v>
      </c>
      <c r="B1912">
        <v>4</v>
      </c>
      <c r="C1912">
        <v>5</v>
      </c>
      <c r="D1912">
        <f>Data[[#This Row],[run]]+100*Data[[#This Row],[k]]</f>
        <v>504</v>
      </c>
      <c r="E1912" t="s">
        <v>13</v>
      </c>
      <c r="F1912" t="s">
        <v>34</v>
      </c>
      <c r="G1912" t="s">
        <v>13</v>
      </c>
      <c r="I1912" t="str">
        <f>IF(Data[[#This Row],[gen_c]]="","o",IF(Data[[#This Row],[gen_e]]=Data[[#This Row],[gen_c]],"+",IF(ISNUMBER(SEARCH(Data[[#This Row],[gen_e]],Data[[#This Row],[gen_c]])),"/","-")))</f>
        <v>+</v>
      </c>
      <c r="J1912" t="str">
        <f>IF(Data[[#This Row],[sp_c]]="","o",IF(Data[[#This Row],[sp_e]]=Data[[#This Row],[sp_c]],"+",IF(ISNUMBER(SEARCH(Data[[#This Row],[sp_e]],Data[[#This Row],[sp_c]])),"/","-")))</f>
        <v>o</v>
      </c>
      <c r="K19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13" spans="1:11" x14ac:dyDescent="0.25">
      <c r="A1913">
        <v>557</v>
      </c>
      <c r="B1913">
        <v>0</v>
      </c>
      <c r="C1913">
        <v>5</v>
      </c>
      <c r="D1913">
        <f>Data[[#This Row],[run]]+100*Data[[#This Row],[k]]</f>
        <v>500</v>
      </c>
      <c r="E1913" t="s">
        <v>13</v>
      </c>
      <c r="F1913" t="s">
        <v>34</v>
      </c>
      <c r="H1913" t="s">
        <v>32</v>
      </c>
      <c r="I1913" t="str">
        <f>IF(Data[[#This Row],[gen_c]]="","o",IF(Data[[#This Row],[gen_e]]=Data[[#This Row],[gen_c]],"+",IF(ISNUMBER(SEARCH(Data[[#This Row],[gen_e]],Data[[#This Row],[gen_c]])),"/","-")))</f>
        <v>o</v>
      </c>
      <c r="J1913" t="str">
        <f>IF(Data[[#This Row],[sp_c]]="","o",IF(Data[[#This Row],[sp_e]]=Data[[#This Row],[sp_c]],"+",IF(ISNUMBER(SEARCH(Data[[#This Row],[sp_e]],Data[[#This Row],[sp_c]])),"/","-")))</f>
        <v>-</v>
      </c>
      <c r="K19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914" spans="1:11" x14ac:dyDescent="0.25">
      <c r="A1914">
        <v>559</v>
      </c>
      <c r="B1914">
        <v>2</v>
      </c>
      <c r="C1914">
        <v>5</v>
      </c>
      <c r="D1914">
        <f>Data[[#This Row],[run]]+100*Data[[#This Row],[k]]</f>
        <v>502</v>
      </c>
      <c r="E1914" t="s">
        <v>13</v>
      </c>
      <c r="F1914" t="s">
        <v>34</v>
      </c>
      <c r="H1914" t="s">
        <v>32</v>
      </c>
      <c r="I1914" t="str">
        <f>IF(Data[[#This Row],[gen_c]]="","o",IF(Data[[#This Row],[gen_e]]=Data[[#This Row],[gen_c]],"+",IF(ISNUMBER(SEARCH(Data[[#This Row],[gen_e]],Data[[#This Row],[gen_c]])),"/","-")))</f>
        <v>o</v>
      </c>
      <c r="J1914" t="str">
        <f>IF(Data[[#This Row],[sp_c]]="","o",IF(Data[[#This Row],[sp_e]]=Data[[#This Row],[sp_c]],"+",IF(ISNUMBER(SEARCH(Data[[#This Row],[sp_e]],Data[[#This Row],[sp_c]])),"/","-")))</f>
        <v>-</v>
      </c>
      <c r="K19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915" spans="1:11" x14ac:dyDescent="0.25">
      <c r="A1915">
        <v>569</v>
      </c>
      <c r="B1915">
        <v>4</v>
      </c>
      <c r="C1915">
        <v>5</v>
      </c>
      <c r="D1915">
        <f>Data[[#This Row],[run]]+100*Data[[#This Row],[k]]</f>
        <v>504</v>
      </c>
      <c r="E1915" t="s">
        <v>13</v>
      </c>
      <c r="F1915" t="s">
        <v>34</v>
      </c>
      <c r="H1915" t="s">
        <v>32</v>
      </c>
      <c r="I1915" t="str">
        <f>IF(Data[[#This Row],[gen_c]]="","o",IF(Data[[#This Row],[gen_e]]=Data[[#This Row],[gen_c]],"+",IF(ISNUMBER(SEARCH(Data[[#This Row],[gen_e]],Data[[#This Row],[gen_c]])),"/","-")))</f>
        <v>o</v>
      </c>
      <c r="J1915" t="str">
        <f>IF(Data[[#This Row],[sp_c]]="","o",IF(Data[[#This Row],[sp_e]]=Data[[#This Row],[sp_c]],"+",IF(ISNUMBER(SEARCH(Data[[#This Row],[sp_e]],Data[[#This Row],[sp_c]])),"/","-")))</f>
        <v>-</v>
      </c>
      <c r="K19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916" spans="1:11" x14ac:dyDescent="0.25">
      <c r="A1916">
        <v>547</v>
      </c>
      <c r="B1916">
        <v>0</v>
      </c>
      <c r="C1916">
        <v>5</v>
      </c>
      <c r="D1916">
        <f>Data[[#This Row],[run]]+100*Data[[#This Row],[k]]</f>
        <v>500</v>
      </c>
      <c r="E1916" t="s">
        <v>13</v>
      </c>
      <c r="F1916" t="s">
        <v>34</v>
      </c>
      <c r="I1916" t="str">
        <f>IF(Data[[#This Row],[gen_c]]="","o",IF(Data[[#This Row],[gen_e]]=Data[[#This Row],[gen_c]],"+",IF(ISNUMBER(SEARCH(Data[[#This Row],[gen_e]],Data[[#This Row],[gen_c]])),"/","-")))</f>
        <v>o</v>
      </c>
      <c r="J1916" t="str">
        <f>IF(Data[[#This Row],[sp_c]]="","o",IF(Data[[#This Row],[sp_e]]=Data[[#This Row],[sp_c]],"+",IF(ISNUMBER(SEARCH(Data[[#This Row],[sp_e]],Data[[#This Row],[sp_c]])),"/","-")))</f>
        <v>o</v>
      </c>
      <c r="K19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17" spans="1:11" x14ac:dyDescent="0.25">
      <c r="A1917">
        <v>488</v>
      </c>
      <c r="B1917">
        <v>0</v>
      </c>
      <c r="C1917">
        <v>5</v>
      </c>
      <c r="D1917">
        <f>Data[[#This Row],[run]]+100*Data[[#This Row],[k]]</f>
        <v>500</v>
      </c>
      <c r="E1917" t="s">
        <v>13</v>
      </c>
      <c r="F1917" t="s">
        <v>32</v>
      </c>
      <c r="G1917" t="s">
        <v>13</v>
      </c>
      <c r="H1917" t="s">
        <v>36</v>
      </c>
      <c r="I1917" t="str">
        <f>IF(Data[[#This Row],[gen_c]]="","o",IF(Data[[#This Row],[gen_e]]=Data[[#This Row],[gen_c]],"+",IF(ISNUMBER(SEARCH(Data[[#This Row],[gen_e]],Data[[#This Row],[gen_c]])),"/","-")))</f>
        <v>+</v>
      </c>
      <c r="J1917" t="str">
        <f>IF(Data[[#This Row],[sp_c]]="","o",IF(Data[[#This Row],[sp_e]]=Data[[#This Row],[sp_c]],"+",IF(ISNUMBER(SEARCH(Data[[#This Row],[sp_e]],Data[[#This Row],[sp_c]])),"/","-")))</f>
        <v>-</v>
      </c>
      <c r="K19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918" spans="1:11" x14ac:dyDescent="0.25">
      <c r="A1918">
        <v>512</v>
      </c>
      <c r="B1918">
        <v>2</v>
      </c>
      <c r="C1918">
        <v>5</v>
      </c>
      <c r="D1918">
        <f>Data[[#This Row],[run]]+100*Data[[#This Row],[k]]</f>
        <v>502</v>
      </c>
      <c r="E1918" t="s">
        <v>13</v>
      </c>
      <c r="F1918" t="s">
        <v>32</v>
      </c>
      <c r="G1918" t="s">
        <v>13</v>
      </c>
      <c r="H1918" t="s">
        <v>35</v>
      </c>
      <c r="I1918" t="str">
        <f>IF(Data[[#This Row],[gen_c]]="","o",IF(Data[[#This Row],[gen_e]]=Data[[#This Row],[gen_c]],"+",IF(ISNUMBER(SEARCH(Data[[#This Row],[gen_e]],Data[[#This Row],[gen_c]])),"/","-")))</f>
        <v>+</v>
      </c>
      <c r="J1918" t="str">
        <f>IF(Data[[#This Row],[sp_c]]="","o",IF(Data[[#This Row],[sp_e]]=Data[[#This Row],[sp_c]],"+",IF(ISNUMBER(SEARCH(Data[[#This Row],[sp_e]],Data[[#This Row],[sp_c]])),"/","-")))</f>
        <v>-</v>
      </c>
      <c r="K19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1919" spans="1:11" x14ac:dyDescent="0.25">
      <c r="A1919">
        <v>486</v>
      </c>
      <c r="B1919">
        <v>0</v>
      </c>
      <c r="C1919">
        <v>5</v>
      </c>
      <c r="D1919">
        <f>Data[[#This Row],[run]]+100*Data[[#This Row],[k]]</f>
        <v>500</v>
      </c>
      <c r="E1919" t="s">
        <v>13</v>
      </c>
      <c r="F1919" t="s">
        <v>32</v>
      </c>
      <c r="G1919" t="s">
        <v>13</v>
      </c>
      <c r="H1919" t="s">
        <v>72</v>
      </c>
      <c r="I1919" t="str">
        <f>IF(Data[[#This Row],[gen_c]]="","o",IF(Data[[#This Row],[gen_e]]=Data[[#This Row],[gen_c]],"+",IF(ISNUMBER(SEARCH(Data[[#This Row],[gen_e]],Data[[#This Row],[gen_c]])),"/","-")))</f>
        <v>+</v>
      </c>
      <c r="J1919" t="str">
        <f>IF(Data[[#This Row],[sp_c]]="","o",IF(Data[[#This Row],[sp_e]]=Data[[#This Row],[sp_c]],"+",IF(ISNUMBER(SEARCH(Data[[#This Row],[sp_e]],Data[[#This Row],[sp_c]])),"/","-")))</f>
        <v>/</v>
      </c>
      <c r="K19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920" spans="1:11" x14ac:dyDescent="0.25">
      <c r="A1920">
        <v>519</v>
      </c>
      <c r="B1920">
        <v>3</v>
      </c>
      <c r="C1920">
        <v>5</v>
      </c>
      <c r="D1920">
        <f>Data[[#This Row],[run]]+100*Data[[#This Row],[k]]</f>
        <v>503</v>
      </c>
      <c r="E1920" t="s">
        <v>13</v>
      </c>
      <c r="F1920" t="s">
        <v>32</v>
      </c>
      <c r="G1920" t="s">
        <v>13</v>
      </c>
      <c r="H1920" t="s">
        <v>75</v>
      </c>
      <c r="I1920" t="str">
        <f>IF(Data[[#This Row],[gen_c]]="","o",IF(Data[[#This Row],[gen_e]]=Data[[#This Row],[gen_c]],"+",IF(ISNUMBER(SEARCH(Data[[#This Row],[gen_e]],Data[[#This Row],[gen_c]])),"/","-")))</f>
        <v>+</v>
      </c>
      <c r="J1920" t="str">
        <f>IF(Data[[#This Row],[sp_c]]="","o",IF(Data[[#This Row],[sp_e]]=Data[[#This Row],[sp_c]],"+",IF(ISNUMBER(SEARCH(Data[[#This Row],[sp_e]],Data[[#This Row],[sp_c]])),"/","-")))</f>
        <v>/</v>
      </c>
      <c r="K19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921" spans="1:11" x14ac:dyDescent="0.25">
      <c r="A1921">
        <v>527</v>
      </c>
      <c r="B1921">
        <v>4</v>
      </c>
      <c r="C1921">
        <v>5</v>
      </c>
      <c r="D1921">
        <f>Data[[#This Row],[run]]+100*Data[[#This Row],[k]]</f>
        <v>504</v>
      </c>
      <c r="E1921" t="s">
        <v>13</v>
      </c>
      <c r="F1921" t="s">
        <v>32</v>
      </c>
      <c r="G1921" t="s">
        <v>13</v>
      </c>
      <c r="H1921" t="s">
        <v>72</v>
      </c>
      <c r="I1921" t="str">
        <f>IF(Data[[#This Row],[gen_c]]="","o",IF(Data[[#This Row],[gen_e]]=Data[[#This Row],[gen_c]],"+",IF(ISNUMBER(SEARCH(Data[[#This Row],[gen_e]],Data[[#This Row],[gen_c]])),"/","-")))</f>
        <v>+</v>
      </c>
      <c r="J1921" t="str">
        <f>IF(Data[[#This Row],[sp_c]]="","o",IF(Data[[#This Row],[sp_e]]=Data[[#This Row],[sp_c]],"+",IF(ISNUMBER(SEARCH(Data[[#This Row],[sp_e]],Data[[#This Row],[sp_c]])),"/","-")))</f>
        <v>/</v>
      </c>
      <c r="K19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1922" spans="1:11" x14ac:dyDescent="0.25">
      <c r="A1922">
        <v>489</v>
      </c>
      <c r="B1922">
        <v>0</v>
      </c>
      <c r="C1922">
        <v>5</v>
      </c>
      <c r="D1922">
        <f>Data[[#This Row],[run]]+100*Data[[#This Row],[k]]</f>
        <v>500</v>
      </c>
      <c r="E1922" t="s">
        <v>13</v>
      </c>
      <c r="F1922" t="s">
        <v>32</v>
      </c>
      <c r="G1922" t="s">
        <v>13</v>
      </c>
      <c r="H1922" t="s">
        <v>32</v>
      </c>
      <c r="I1922" t="str">
        <f>IF(Data[[#This Row],[gen_c]]="","o",IF(Data[[#This Row],[gen_e]]=Data[[#This Row],[gen_c]],"+",IF(ISNUMBER(SEARCH(Data[[#This Row],[gen_e]],Data[[#This Row],[gen_c]])),"/","-")))</f>
        <v>+</v>
      </c>
      <c r="J1922" t="str">
        <f>IF(Data[[#This Row],[sp_c]]="","o",IF(Data[[#This Row],[sp_e]]=Data[[#This Row],[sp_c]],"+",IF(ISNUMBER(SEARCH(Data[[#This Row],[sp_e]],Data[[#This Row],[sp_c]])),"/","-")))</f>
        <v>+</v>
      </c>
      <c r="K19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23" spans="1:11" x14ac:dyDescent="0.25">
      <c r="A1923">
        <v>490</v>
      </c>
      <c r="B1923">
        <v>0</v>
      </c>
      <c r="C1923">
        <v>5</v>
      </c>
      <c r="D1923">
        <f>Data[[#This Row],[run]]+100*Data[[#This Row],[k]]</f>
        <v>500</v>
      </c>
      <c r="E1923" t="s">
        <v>13</v>
      </c>
      <c r="F1923" t="s">
        <v>32</v>
      </c>
      <c r="G1923" t="s">
        <v>13</v>
      </c>
      <c r="H1923" t="s">
        <v>32</v>
      </c>
      <c r="I1923" t="str">
        <f>IF(Data[[#This Row],[gen_c]]="","o",IF(Data[[#This Row],[gen_e]]=Data[[#This Row],[gen_c]],"+",IF(ISNUMBER(SEARCH(Data[[#This Row],[gen_e]],Data[[#This Row],[gen_c]])),"/","-")))</f>
        <v>+</v>
      </c>
      <c r="J1923" t="str">
        <f>IF(Data[[#This Row],[sp_c]]="","o",IF(Data[[#This Row],[sp_e]]=Data[[#This Row],[sp_c]],"+",IF(ISNUMBER(SEARCH(Data[[#This Row],[sp_e]],Data[[#This Row],[sp_c]])),"/","-")))</f>
        <v>+</v>
      </c>
      <c r="K19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24" spans="1:11" x14ac:dyDescent="0.25">
      <c r="A1924">
        <v>496</v>
      </c>
      <c r="B1924">
        <v>1</v>
      </c>
      <c r="C1924">
        <v>5</v>
      </c>
      <c r="D1924">
        <f>Data[[#This Row],[run]]+100*Data[[#This Row],[k]]</f>
        <v>501</v>
      </c>
      <c r="E1924" t="s">
        <v>13</v>
      </c>
      <c r="F1924" t="s">
        <v>32</v>
      </c>
      <c r="G1924" t="s">
        <v>13</v>
      </c>
      <c r="H1924" t="s">
        <v>32</v>
      </c>
      <c r="I1924" t="str">
        <f>IF(Data[[#This Row],[gen_c]]="","o",IF(Data[[#This Row],[gen_e]]=Data[[#This Row],[gen_c]],"+",IF(ISNUMBER(SEARCH(Data[[#This Row],[gen_e]],Data[[#This Row],[gen_c]])),"/","-")))</f>
        <v>+</v>
      </c>
      <c r="J1924" t="str">
        <f>IF(Data[[#This Row],[sp_c]]="","o",IF(Data[[#This Row],[sp_e]]=Data[[#This Row],[sp_c]],"+",IF(ISNUMBER(SEARCH(Data[[#This Row],[sp_e]],Data[[#This Row],[sp_c]])),"/","-")))</f>
        <v>+</v>
      </c>
      <c r="K19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25" spans="1:11" x14ac:dyDescent="0.25">
      <c r="A1925">
        <v>497</v>
      </c>
      <c r="B1925">
        <v>1</v>
      </c>
      <c r="C1925">
        <v>5</v>
      </c>
      <c r="D1925">
        <f>Data[[#This Row],[run]]+100*Data[[#This Row],[k]]</f>
        <v>501</v>
      </c>
      <c r="E1925" t="s">
        <v>13</v>
      </c>
      <c r="F1925" t="s">
        <v>32</v>
      </c>
      <c r="G1925" t="s">
        <v>13</v>
      </c>
      <c r="H1925" t="s">
        <v>32</v>
      </c>
      <c r="I1925" t="str">
        <f>IF(Data[[#This Row],[gen_c]]="","o",IF(Data[[#This Row],[gen_e]]=Data[[#This Row],[gen_c]],"+",IF(ISNUMBER(SEARCH(Data[[#This Row],[gen_e]],Data[[#This Row],[gen_c]])),"/","-")))</f>
        <v>+</v>
      </c>
      <c r="J1925" t="str">
        <f>IF(Data[[#This Row],[sp_c]]="","o",IF(Data[[#This Row],[sp_e]]=Data[[#This Row],[sp_c]],"+",IF(ISNUMBER(SEARCH(Data[[#This Row],[sp_e]],Data[[#This Row],[sp_c]])),"/","-")))</f>
        <v>+</v>
      </c>
      <c r="K19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26" spans="1:11" x14ac:dyDescent="0.25">
      <c r="A1926">
        <v>503</v>
      </c>
      <c r="B1926">
        <v>1</v>
      </c>
      <c r="C1926">
        <v>5</v>
      </c>
      <c r="D1926">
        <f>Data[[#This Row],[run]]+100*Data[[#This Row],[k]]</f>
        <v>501</v>
      </c>
      <c r="E1926" t="s">
        <v>13</v>
      </c>
      <c r="F1926" t="s">
        <v>32</v>
      </c>
      <c r="G1926" t="s">
        <v>13</v>
      </c>
      <c r="H1926" t="s">
        <v>32</v>
      </c>
      <c r="I1926" t="str">
        <f>IF(Data[[#This Row],[gen_c]]="","o",IF(Data[[#This Row],[gen_e]]=Data[[#This Row],[gen_c]],"+",IF(ISNUMBER(SEARCH(Data[[#This Row],[gen_e]],Data[[#This Row],[gen_c]])),"/","-")))</f>
        <v>+</v>
      </c>
      <c r="J1926" t="str">
        <f>IF(Data[[#This Row],[sp_c]]="","o",IF(Data[[#This Row],[sp_e]]=Data[[#This Row],[sp_c]],"+",IF(ISNUMBER(SEARCH(Data[[#This Row],[sp_e]],Data[[#This Row],[sp_c]])),"/","-")))</f>
        <v>+</v>
      </c>
      <c r="K19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27" spans="1:11" x14ac:dyDescent="0.25">
      <c r="A1927">
        <v>504</v>
      </c>
      <c r="B1927">
        <v>1</v>
      </c>
      <c r="C1927">
        <v>5</v>
      </c>
      <c r="D1927">
        <f>Data[[#This Row],[run]]+100*Data[[#This Row],[k]]</f>
        <v>501</v>
      </c>
      <c r="E1927" t="s">
        <v>13</v>
      </c>
      <c r="F1927" t="s">
        <v>32</v>
      </c>
      <c r="G1927" t="s">
        <v>13</v>
      </c>
      <c r="H1927" t="s">
        <v>32</v>
      </c>
      <c r="I1927" t="str">
        <f>IF(Data[[#This Row],[gen_c]]="","o",IF(Data[[#This Row],[gen_e]]=Data[[#This Row],[gen_c]],"+",IF(ISNUMBER(SEARCH(Data[[#This Row],[gen_e]],Data[[#This Row],[gen_c]])),"/","-")))</f>
        <v>+</v>
      </c>
      <c r="J1927" t="str">
        <f>IF(Data[[#This Row],[sp_c]]="","o",IF(Data[[#This Row],[sp_e]]=Data[[#This Row],[sp_c]],"+",IF(ISNUMBER(SEARCH(Data[[#This Row],[sp_e]],Data[[#This Row],[sp_c]])),"/","-")))</f>
        <v>+</v>
      </c>
      <c r="K19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28" spans="1:11" x14ac:dyDescent="0.25">
      <c r="A1928">
        <v>507</v>
      </c>
      <c r="B1928">
        <v>2</v>
      </c>
      <c r="C1928">
        <v>5</v>
      </c>
      <c r="D1928">
        <f>Data[[#This Row],[run]]+100*Data[[#This Row],[k]]</f>
        <v>502</v>
      </c>
      <c r="E1928" t="s">
        <v>13</v>
      </c>
      <c r="F1928" t="s">
        <v>32</v>
      </c>
      <c r="G1928" t="s">
        <v>13</v>
      </c>
      <c r="H1928" t="s">
        <v>32</v>
      </c>
      <c r="I1928" t="str">
        <f>IF(Data[[#This Row],[gen_c]]="","o",IF(Data[[#This Row],[gen_e]]=Data[[#This Row],[gen_c]],"+",IF(ISNUMBER(SEARCH(Data[[#This Row],[gen_e]],Data[[#This Row],[gen_c]])),"/","-")))</f>
        <v>+</v>
      </c>
      <c r="J1928" t="str">
        <f>IF(Data[[#This Row],[sp_c]]="","o",IF(Data[[#This Row],[sp_e]]=Data[[#This Row],[sp_c]],"+",IF(ISNUMBER(SEARCH(Data[[#This Row],[sp_e]],Data[[#This Row],[sp_c]])),"/","-")))</f>
        <v>+</v>
      </c>
      <c r="K19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29" spans="1:11" x14ac:dyDescent="0.25">
      <c r="A1929">
        <v>508</v>
      </c>
      <c r="B1929">
        <v>2</v>
      </c>
      <c r="C1929">
        <v>5</v>
      </c>
      <c r="D1929">
        <f>Data[[#This Row],[run]]+100*Data[[#This Row],[k]]</f>
        <v>502</v>
      </c>
      <c r="E1929" t="s">
        <v>13</v>
      </c>
      <c r="F1929" t="s">
        <v>32</v>
      </c>
      <c r="G1929" t="s">
        <v>13</v>
      </c>
      <c r="H1929" t="s">
        <v>32</v>
      </c>
      <c r="I1929" t="str">
        <f>IF(Data[[#This Row],[gen_c]]="","o",IF(Data[[#This Row],[gen_e]]=Data[[#This Row],[gen_c]],"+",IF(ISNUMBER(SEARCH(Data[[#This Row],[gen_e]],Data[[#This Row],[gen_c]])),"/","-")))</f>
        <v>+</v>
      </c>
      <c r="J1929" t="str">
        <f>IF(Data[[#This Row],[sp_c]]="","o",IF(Data[[#This Row],[sp_e]]=Data[[#This Row],[sp_c]],"+",IF(ISNUMBER(SEARCH(Data[[#This Row],[sp_e]],Data[[#This Row],[sp_c]])),"/","-")))</f>
        <v>+</v>
      </c>
      <c r="K19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0" spans="1:11" x14ac:dyDescent="0.25">
      <c r="A1930">
        <v>511</v>
      </c>
      <c r="B1930">
        <v>2</v>
      </c>
      <c r="C1930">
        <v>5</v>
      </c>
      <c r="D1930">
        <f>Data[[#This Row],[run]]+100*Data[[#This Row],[k]]</f>
        <v>502</v>
      </c>
      <c r="E1930" t="s">
        <v>13</v>
      </c>
      <c r="F1930" t="s">
        <v>32</v>
      </c>
      <c r="G1930" t="s">
        <v>13</v>
      </c>
      <c r="H1930" t="s">
        <v>32</v>
      </c>
      <c r="I1930" t="str">
        <f>IF(Data[[#This Row],[gen_c]]="","o",IF(Data[[#This Row],[gen_e]]=Data[[#This Row],[gen_c]],"+",IF(ISNUMBER(SEARCH(Data[[#This Row],[gen_e]],Data[[#This Row],[gen_c]])),"/","-")))</f>
        <v>+</v>
      </c>
      <c r="J1930" t="str">
        <f>IF(Data[[#This Row],[sp_c]]="","o",IF(Data[[#This Row],[sp_e]]=Data[[#This Row],[sp_c]],"+",IF(ISNUMBER(SEARCH(Data[[#This Row],[sp_e]],Data[[#This Row],[sp_c]])),"/","-")))</f>
        <v>+</v>
      </c>
      <c r="K19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1" spans="1:11" x14ac:dyDescent="0.25">
      <c r="A1931">
        <v>513</v>
      </c>
      <c r="B1931">
        <v>2</v>
      </c>
      <c r="C1931">
        <v>5</v>
      </c>
      <c r="D1931">
        <f>Data[[#This Row],[run]]+100*Data[[#This Row],[k]]</f>
        <v>502</v>
      </c>
      <c r="E1931" t="s">
        <v>13</v>
      </c>
      <c r="F1931" t="s">
        <v>32</v>
      </c>
      <c r="G1931" t="s">
        <v>13</v>
      </c>
      <c r="H1931" t="s">
        <v>32</v>
      </c>
      <c r="I1931" t="str">
        <f>IF(Data[[#This Row],[gen_c]]="","o",IF(Data[[#This Row],[gen_e]]=Data[[#This Row],[gen_c]],"+",IF(ISNUMBER(SEARCH(Data[[#This Row],[gen_e]],Data[[#This Row],[gen_c]])),"/","-")))</f>
        <v>+</v>
      </c>
      <c r="J1931" t="str">
        <f>IF(Data[[#This Row],[sp_c]]="","o",IF(Data[[#This Row],[sp_e]]=Data[[#This Row],[sp_c]],"+",IF(ISNUMBER(SEARCH(Data[[#This Row],[sp_e]],Data[[#This Row],[sp_c]])),"/","-")))</f>
        <v>+</v>
      </c>
      <c r="K19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2" spans="1:11" x14ac:dyDescent="0.25">
      <c r="A1932">
        <v>514</v>
      </c>
      <c r="B1932">
        <v>2</v>
      </c>
      <c r="C1932">
        <v>5</v>
      </c>
      <c r="D1932">
        <f>Data[[#This Row],[run]]+100*Data[[#This Row],[k]]</f>
        <v>502</v>
      </c>
      <c r="E1932" t="s">
        <v>13</v>
      </c>
      <c r="F1932" t="s">
        <v>32</v>
      </c>
      <c r="G1932" t="s">
        <v>13</v>
      </c>
      <c r="H1932" t="s">
        <v>32</v>
      </c>
      <c r="I1932" t="str">
        <f>IF(Data[[#This Row],[gen_c]]="","o",IF(Data[[#This Row],[gen_e]]=Data[[#This Row],[gen_c]],"+",IF(ISNUMBER(SEARCH(Data[[#This Row],[gen_e]],Data[[#This Row],[gen_c]])),"/","-")))</f>
        <v>+</v>
      </c>
      <c r="J1932" t="str">
        <f>IF(Data[[#This Row],[sp_c]]="","o",IF(Data[[#This Row],[sp_e]]=Data[[#This Row],[sp_c]],"+",IF(ISNUMBER(SEARCH(Data[[#This Row],[sp_e]],Data[[#This Row],[sp_c]])),"/","-")))</f>
        <v>+</v>
      </c>
      <c r="K19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3" spans="1:11" x14ac:dyDescent="0.25">
      <c r="A1933">
        <v>515</v>
      </c>
      <c r="B1933">
        <v>2</v>
      </c>
      <c r="C1933">
        <v>5</v>
      </c>
      <c r="D1933">
        <f>Data[[#This Row],[run]]+100*Data[[#This Row],[k]]</f>
        <v>502</v>
      </c>
      <c r="E1933" t="s">
        <v>13</v>
      </c>
      <c r="F1933" t="s">
        <v>32</v>
      </c>
      <c r="G1933" t="s">
        <v>13</v>
      </c>
      <c r="H1933" t="s">
        <v>32</v>
      </c>
      <c r="I1933" t="str">
        <f>IF(Data[[#This Row],[gen_c]]="","o",IF(Data[[#This Row],[gen_e]]=Data[[#This Row],[gen_c]],"+",IF(ISNUMBER(SEARCH(Data[[#This Row],[gen_e]],Data[[#This Row],[gen_c]])),"/","-")))</f>
        <v>+</v>
      </c>
      <c r="J1933" t="str">
        <f>IF(Data[[#This Row],[sp_c]]="","o",IF(Data[[#This Row],[sp_e]]=Data[[#This Row],[sp_c]],"+",IF(ISNUMBER(SEARCH(Data[[#This Row],[sp_e]],Data[[#This Row],[sp_c]])),"/","-")))</f>
        <v>+</v>
      </c>
      <c r="K19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4" spans="1:11" x14ac:dyDescent="0.25">
      <c r="A1934">
        <v>516</v>
      </c>
      <c r="B1934">
        <v>3</v>
      </c>
      <c r="C1934">
        <v>5</v>
      </c>
      <c r="D1934">
        <f>Data[[#This Row],[run]]+100*Data[[#This Row],[k]]</f>
        <v>503</v>
      </c>
      <c r="E1934" t="s">
        <v>13</v>
      </c>
      <c r="F1934" t="s">
        <v>32</v>
      </c>
      <c r="G1934" t="s">
        <v>13</v>
      </c>
      <c r="H1934" t="s">
        <v>32</v>
      </c>
      <c r="I1934" t="str">
        <f>IF(Data[[#This Row],[gen_c]]="","o",IF(Data[[#This Row],[gen_e]]=Data[[#This Row],[gen_c]],"+",IF(ISNUMBER(SEARCH(Data[[#This Row],[gen_e]],Data[[#This Row],[gen_c]])),"/","-")))</f>
        <v>+</v>
      </c>
      <c r="J1934" t="str">
        <f>IF(Data[[#This Row],[sp_c]]="","o",IF(Data[[#This Row],[sp_e]]=Data[[#This Row],[sp_c]],"+",IF(ISNUMBER(SEARCH(Data[[#This Row],[sp_e]],Data[[#This Row],[sp_c]])),"/","-")))</f>
        <v>+</v>
      </c>
      <c r="K19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5" spans="1:11" x14ac:dyDescent="0.25">
      <c r="A1935">
        <v>517</v>
      </c>
      <c r="B1935">
        <v>3</v>
      </c>
      <c r="C1935">
        <v>5</v>
      </c>
      <c r="D1935">
        <f>Data[[#This Row],[run]]+100*Data[[#This Row],[k]]</f>
        <v>503</v>
      </c>
      <c r="E1935" t="s">
        <v>13</v>
      </c>
      <c r="F1935" t="s">
        <v>32</v>
      </c>
      <c r="G1935" t="s">
        <v>13</v>
      </c>
      <c r="H1935" t="s">
        <v>32</v>
      </c>
      <c r="I1935" t="str">
        <f>IF(Data[[#This Row],[gen_c]]="","o",IF(Data[[#This Row],[gen_e]]=Data[[#This Row],[gen_c]],"+",IF(ISNUMBER(SEARCH(Data[[#This Row],[gen_e]],Data[[#This Row],[gen_c]])),"/","-")))</f>
        <v>+</v>
      </c>
      <c r="J1935" t="str">
        <f>IF(Data[[#This Row],[sp_c]]="","o",IF(Data[[#This Row],[sp_e]]=Data[[#This Row],[sp_c]],"+",IF(ISNUMBER(SEARCH(Data[[#This Row],[sp_e]],Data[[#This Row],[sp_c]])),"/","-")))</f>
        <v>+</v>
      </c>
      <c r="K19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6" spans="1:11" x14ac:dyDescent="0.25">
      <c r="A1936">
        <v>520</v>
      </c>
      <c r="B1936">
        <v>3</v>
      </c>
      <c r="C1936">
        <v>5</v>
      </c>
      <c r="D1936">
        <f>Data[[#This Row],[run]]+100*Data[[#This Row],[k]]</f>
        <v>503</v>
      </c>
      <c r="E1936" t="s">
        <v>13</v>
      </c>
      <c r="F1936" t="s">
        <v>32</v>
      </c>
      <c r="G1936" t="s">
        <v>13</v>
      </c>
      <c r="H1936" t="s">
        <v>32</v>
      </c>
      <c r="I1936" t="str">
        <f>IF(Data[[#This Row],[gen_c]]="","o",IF(Data[[#This Row],[gen_e]]=Data[[#This Row],[gen_c]],"+",IF(ISNUMBER(SEARCH(Data[[#This Row],[gen_e]],Data[[#This Row],[gen_c]])),"/","-")))</f>
        <v>+</v>
      </c>
      <c r="J1936" t="str">
        <f>IF(Data[[#This Row],[sp_c]]="","o",IF(Data[[#This Row],[sp_e]]=Data[[#This Row],[sp_c]],"+",IF(ISNUMBER(SEARCH(Data[[#This Row],[sp_e]],Data[[#This Row],[sp_c]])),"/","-")))</f>
        <v>+</v>
      </c>
      <c r="K19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7" spans="1:11" x14ac:dyDescent="0.25">
      <c r="A1937">
        <v>521</v>
      </c>
      <c r="B1937">
        <v>3</v>
      </c>
      <c r="C1937">
        <v>5</v>
      </c>
      <c r="D1937">
        <f>Data[[#This Row],[run]]+100*Data[[#This Row],[k]]</f>
        <v>503</v>
      </c>
      <c r="E1937" t="s">
        <v>13</v>
      </c>
      <c r="F1937" t="s">
        <v>32</v>
      </c>
      <c r="G1937" t="s">
        <v>13</v>
      </c>
      <c r="H1937" t="s">
        <v>32</v>
      </c>
      <c r="I1937" t="str">
        <f>IF(Data[[#This Row],[gen_c]]="","o",IF(Data[[#This Row],[gen_e]]=Data[[#This Row],[gen_c]],"+",IF(ISNUMBER(SEARCH(Data[[#This Row],[gen_e]],Data[[#This Row],[gen_c]])),"/","-")))</f>
        <v>+</v>
      </c>
      <c r="J1937" t="str">
        <f>IF(Data[[#This Row],[sp_c]]="","o",IF(Data[[#This Row],[sp_e]]=Data[[#This Row],[sp_c]],"+",IF(ISNUMBER(SEARCH(Data[[#This Row],[sp_e]],Data[[#This Row],[sp_c]])),"/","-")))</f>
        <v>+</v>
      </c>
      <c r="K19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8" spans="1:11" x14ac:dyDescent="0.25">
      <c r="A1938">
        <v>522</v>
      </c>
      <c r="B1938">
        <v>3</v>
      </c>
      <c r="C1938">
        <v>5</v>
      </c>
      <c r="D1938">
        <f>Data[[#This Row],[run]]+100*Data[[#This Row],[k]]</f>
        <v>503</v>
      </c>
      <c r="E1938" t="s">
        <v>13</v>
      </c>
      <c r="F1938" t="s">
        <v>32</v>
      </c>
      <c r="G1938" t="s">
        <v>13</v>
      </c>
      <c r="H1938" t="s">
        <v>32</v>
      </c>
      <c r="I1938" t="str">
        <f>IF(Data[[#This Row],[gen_c]]="","o",IF(Data[[#This Row],[gen_e]]=Data[[#This Row],[gen_c]],"+",IF(ISNUMBER(SEARCH(Data[[#This Row],[gen_e]],Data[[#This Row],[gen_c]])),"/","-")))</f>
        <v>+</v>
      </c>
      <c r="J1938" t="str">
        <f>IF(Data[[#This Row],[sp_c]]="","o",IF(Data[[#This Row],[sp_e]]=Data[[#This Row],[sp_c]],"+",IF(ISNUMBER(SEARCH(Data[[#This Row],[sp_e]],Data[[#This Row],[sp_c]])),"/","-")))</f>
        <v>+</v>
      </c>
      <c r="K19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39" spans="1:11" x14ac:dyDescent="0.25">
      <c r="A1939">
        <v>523</v>
      </c>
      <c r="B1939">
        <v>3</v>
      </c>
      <c r="C1939">
        <v>5</v>
      </c>
      <c r="D1939">
        <f>Data[[#This Row],[run]]+100*Data[[#This Row],[k]]</f>
        <v>503</v>
      </c>
      <c r="E1939" t="s">
        <v>13</v>
      </c>
      <c r="F1939" t="s">
        <v>32</v>
      </c>
      <c r="G1939" t="s">
        <v>13</v>
      </c>
      <c r="H1939" t="s">
        <v>32</v>
      </c>
      <c r="I1939" t="str">
        <f>IF(Data[[#This Row],[gen_c]]="","o",IF(Data[[#This Row],[gen_e]]=Data[[#This Row],[gen_c]],"+",IF(ISNUMBER(SEARCH(Data[[#This Row],[gen_e]],Data[[#This Row],[gen_c]])),"/","-")))</f>
        <v>+</v>
      </c>
      <c r="J1939" t="str">
        <f>IF(Data[[#This Row],[sp_c]]="","o",IF(Data[[#This Row],[sp_e]]=Data[[#This Row],[sp_c]],"+",IF(ISNUMBER(SEARCH(Data[[#This Row],[sp_e]],Data[[#This Row],[sp_c]])),"/","-")))</f>
        <v>+</v>
      </c>
      <c r="K19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40" spans="1:11" x14ac:dyDescent="0.25">
      <c r="A1940">
        <v>525</v>
      </c>
      <c r="B1940">
        <v>3</v>
      </c>
      <c r="C1940">
        <v>5</v>
      </c>
      <c r="D1940">
        <f>Data[[#This Row],[run]]+100*Data[[#This Row],[k]]</f>
        <v>503</v>
      </c>
      <c r="E1940" t="s">
        <v>13</v>
      </c>
      <c r="F1940" t="s">
        <v>32</v>
      </c>
      <c r="G1940" t="s">
        <v>13</v>
      </c>
      <c r="H1940" t="s">
        <v>32</v>
      </c>
      <c r="I1940" t="str">
        <f>IF(Data[[#This Row],[gen_c]]="","o",IF(Data[[#This Row],[gen_e]]=Data[[#This Row],[gen_c]],"+",IF(ISNUMBER(SEARCH(Data[[#This Row],[gen_e]],Data[[#This Row],[gen_c]])),"/","-")))</f>
        <v>+</v>
      </c>
      <c r="J1940" t="str">
        <f>IF(Data[[#This Row],[sp_c]]="","o",IF(Data[[#This Row],[sp_e]]=Data[[#This Row],[sp_c]],"+",IF(ISNUMBER(SEARCH(Data[[#This Row],[sp_e]],Data[[#This Row],[sp_c]])),"/","-")))</f>
        <v>+</v>
      </c>
      <c r="K19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41" spans="1:11" x14ac:dyDescent="0.25">
      <c r="A1941">
        <v>528</v>
      </c>
      <c r="B1941">
        <v>4</v>
      </c>
      <c r="C1941">
        <v>5</v>
      </c>
      <c r="D1941">
        <f>Data[[#This Row],[run]]+100*Data[[#This Row],[k]]</f>
        <v>504</v>
      </c>
      <c r="E1941" t="s">
        <v>13</v>
      </c>
      <c r="F1941" t="s">
        <v>32</v>
      </c>
      <c r="G1941" t="s">
        <v>13</v>
      </c>
      <c r="H1941" t="s">
        <v>32</v>
      </c>
      <c r="I1941" t="str">
        <f>IF(Data[[#This Row],[gen_c]]="","o",IF(Data[[#This Row],[gen_e]]=Data[[#This Row],[gen_c]],"+",IF(ISNUMBER(SEARCH(Data[[#This Row],[gen_e]],Data[[#This Row],[gen_c]])),"/","-")))</f>
        <v>+</v>
      </c>
      <c r="J1941" t="str">
        <f>IF(Data[[#This Row],[sp_c]]="","o",IF(Data[[#This Row],[sp_e]]=Data[[#This Row],[sp_c]],"+",IF(ISNUMBER(SEARCH(Data[[#This Row],[sp_e]],Data[[#This Row],[sp_c]])),"/","-")))</f>
        <v>+</v>
      </c>
      <c r="K19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42" spans="1:11" x14ac:dyDescent="0.25">
      <c r="A1942">
        <v>529</v>
      </c>
      <c r="B1942">
        <v>4</v>
      </c>
      <c r="C1942">
        <v>5</v>
      </c>
      <c r="D1942">
        <f>Data[[#This Row],[run]]+100*Data[[#This Row],[k]]</f>
        <v>504</v>
      </c>
      <c r="E1942" t="s">
        <v>13</v>
      </c>
      <c r="F1942" t="s">
        <v>32</v>
      </c>
      <c r="G1942" t="s">
        <v>13</v>
      </c>
      <c r="H1942" t="s">
        <v>32</v>
      </c>
      <c r="I1942" t="str">
        <f>IF(Data[[#This Row],[gen_c]]="","o",IF(Data[[#This Row],[gen_e]]=Data[[#This Row],[gen_c]],"+",IF(ISNUMBER(SEARCH(Data[[#This Row],[gen_e]],Data[[#This Row],[gen_c]])),"/","-")))</f>
        <v>+</v>
      </c>
      <c r="J1942" t="str">
        <f>IF(Data[[#This Row],[sp_c]]="","o",IF(Data[[#This Row],[sp_e]]=Data[[#This Row],[sp_c]],"+",IF(ISNUMBER(SEARCH(Data[[#This Row],[sp_e]],Data[[#This Row],[sp_c]])),"/","-")))</f>
        <v>+</v>
      </c>
      <c r="K19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43" spans="1:11" x14ac:dyDescent="0.25">
      <c r="A1943">
        <v>532</v>
      </c>
      <c r="B1943">
        <v>4</v>
      </c>
      <c r="C1943">
        <v>5</v>
      </c>
      <c r="D1943">
        <f>Data[[#This Row],[run]]+100*Data[[#This Row],[k]]</f>
        <v>504</v>
      </c>
      <c r="E1943" t="s">
        <v>13</v>
      </c>
      <c r="F1943" t="s">
        <v>32</v>
      </c>
      <c r="G1943" t="s">
        <v>13</v>
      </c>
      <c r="H1943" t="s">
        <v>32</v>
      </c>
      <c r="I1943" t="str">
        <f>IF(Data[[#This Row],[gen_c]]="","o",IF(Data[[#This Row],[gen_e]]=Data[[#This Row],[gen_c]],"+",IF(ISNUMBER(SEARCH(Data[[#This Row],[gen_e]],Data[[#This Row],[gen_c]])),"/","-")))</f>
        <v>+</v>
      </c>
      <c r="J1943" t="str">
        <f>IF(Data[[#This Row],[sp_c]]="","o",IF(Data[[#This Row],[sp_e]]=Data[[#This Row],[sp_c]],"+",IF(ISNUMBER(SEARCH(Data[[#This Row],[sp_e]],Data[[#This Row],[sp_c]])),"/","-")))</f>
        <v>+</v>
      </c>
      <c r="K19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44" spans="1:11" x14ac:dyDescent="0.25">
      <c r="A1944">
        <v>533</v>
      </c>
      <c r="B1944">
        <v>4</v>
      </c>
      <c r="C1944">
        <v>5</v>
      </c>
      <c r="D1944">
        <f>Data[[#This Row],[run]]+100*Data[[#This Row],[k]]</f>
        <v>504</v>
      </c>
      <c r="E1944" t="s">
        <v>13</v>
      </c>
      <c r="F1944" t="s">
        <v>32</v>
      </c>
      <c r="G1944" t="s">
        <v>13</v>
      </c>
      <c r="H1944" t="s">
        <v>32</v>
      </c>
      <c r="I1944" t="str">
        <f>IF(Data[[#This Row],[gen_c]]="","o",IF(Data[[#This Row],[gen_e]]=Data[[#This Row],[gen_c]],"+",IF(ISNUMBER(SEARCH(Data[[#This Row],[gen_e]],Data[[#This Row],[gen_c]])),"/","-")))</f>
        <v>+</v>
      </c>
      <c r="J1944" t="str">
        <f>IF(Data[[#This Row],[sp_c]]="","o",IF(Data[[#This Row],[sp_e]]=Data[[#This Row],[sp_c]],"+",IF(ISNUMBER(SEARCH(Data[[#This Row],[sp_e]],Data[[#This Row],[sp_c]])),"/","-")))</f>
        <v>+</v>
      </c>
      <c r="K19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45" spans="1:11" x14ac:dyDescent="0.25">
      <c r="A1945">
        <v>534</v>
      </c>
      <c r="B1945">
        <v>4</v>
      </c>
      <c r="C1945">
        <v>5</v>
      </c>
      <c r="D1945">
        <f>Data[[#This Row],[run]]+100*Data[[#This Row],[k]]</f>
        <v>504</v>
      </c>
      <c r="E1945" t="s">
        <v>13</v>
      </c>
      <c r="F1945" t="s">
        <v>32</v>
      </c>
      <c r="G1945" t="s">
        <v>13</v>
      </c>
      <c r="H1945" t="s">
        <v>32</v>
      </c>
      <c r="I1945" t="str">
        <f>IF(Data[[#This Row],[gen_c]]="","o",IF(Data[[#This Row],[gen_e]]=Data[[#This Row],[gen_c]],"+",IF(ISNUMBER(SEARCH(Data[[#This Row],[gen_e]],Data[[#This Row],[gen_c]])),"/","-")))</f>
        <v>+</v>
      </c>
      <c r="J1945" t="str">
        <f>IF(Data[[#This Row],[sp_c]]="","o",IF(Data[[#This Row],[sp_e]]=Data[[#This Row],[sp_c]],"+",IF(ISNUMBER(SEARCH(Data[[#This Row],[sp_e]],Data[[#This Row],[sp_c]])),"/","-")))</f>
        <v>+</v>
      </c>
      <c r="K19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46" spans="1:11" x14ac:dyDescent="0.25">
      <c r="A1946">
        <v>535</v>
      </c>
      <c r="B1946">
        <v>4</v>
      </c>
      <c r="C1946">
        <v>5</v>
      </c>
      <c r="D1946">
        <f>Data[[#This Row],[run]]+100*Data[[#This Row],[k]]</f>
        <v>504</v>
      </c>
      <c r="E1946" t="s">
        <v>13</v>
      </c>
      <c r="F1946" t="s">
        <v>32</v>
      </c>
      <c r="G1946" t="s">
        <v>13</v>
      </c>
      <c r="H1946" t="s">
        <v>32</v>
      </c>
      <c r="I1946" t="str">
        <f>IF(Data[[#This Row],[gen_c]]="","o",IF(Data[[#This Row],[gen_e]]=Data[[#This Row],[gen_c]],"+",IF(ISNUMBER(SEARCH(Data[[#This Row],[gen_e]],Data[[#This Row],[gen_c]])),"/","-")))</f>
        <v>+</v>
      </c>
      <c r="J1946" t="str">
        <f>IF(Data[[#This Row],[sp_c]]="","o",IF(Data[[#This Row],[sp_e]]=Data[[#This Row],[sp_c]],"+",IF(ISNUMBER(SEARCH(Data[[#This Row],[sp_e]],Data[[#This Row],[sp_c]])),"/","-")))</f>
        <v>+</v>
      </c>
      <c r="K19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47" spans="1:11" x14ac:dyDescent="0.25">
      <c r="A1947">
        <v>487</v>
      </c>
      <c r="B1947">
        <v>0</v>
      </c>
      <c r="C1947">
        <v>5</v>
      </c>
      <c r="D1947">
        <f>Data[[#This Row],[run]]+100*Data[[#This Row],[k]]</f>
        <v>500</v>
      </c>
      <c r="E1947" t="s">
        <v>13</v>
      </c>
      <c r="F1947" t="s">
        <v>32</v>
      </c>
      <c r="G1947" t="s">
        <v>13</v>
      </c>
      <c r="I1947" t="str">
        <f>IF(Data[[#This Row],[gen_c]]="","o",IF(Data[[#This Row],[gen_e]]=Data[[#This Row],[gen_c]],"+",IF(ISNUMBER(SEARCH(Data[[#This Row],[gen_e]],Data[[#This Row],[gen_c]])),"/","-")))</f>
        <v>+</v>
      </c>
      <c r="J1947" t="str">
        <f>IF(Data[[#This Row],[sp_c]]="","o",IF(Data[[#This Row],[sp_e]]=Data[[#This Row],[sp_c]],"+",IF(ISNUMBER(SEARCH(Data[[#This Row],[sp_e]],Data[[#This Row],[sp_c]])),"/","-")))</f>
        <v>o</v>
      </c>
      <c r="K19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48" spans="1:11" x14ac:dyDescent="0.25">
      <c r="A1948">
        <v>491</v>
      </c>
      <c r="B1948">
        <v>0</v>
      </c>
      <c r="C1948">
        <v>5</v>
      </c>
      <c r="D1948">
        <f>Data[[#This Row],[run]]+100*Data[[#This Row],[k]]</f>
        <v>500</v>
      </c>
      <c r="E1948" t="s">
        <v>13</v>
      </c>
      <c r="F1948" t="s">
        <v>32</v>
      </c>
      <c r="G1948" t="s">
        <v>13</v>
      </c>
      <c r="I1948" t="str">
        <f>IF(Data[[#This Row],[gen_c]]="","o",IF(Data[[#This Row],[gen_e]]=Data[[#This Row],[gen_c]],"+",IF(ISNUMBER(SEARCH(Data[[#This Row],[gen_e]],Data[[#This Row],[gen_c]])),"/","-")))</f>
        <v>+</v>
      </c>
      <c r="J1948" t="str">
        <f>IF(Data[[#This Row],[sp_c]]="","o",IF(Data[[#This Row],[sp_e]]=Data[[#This Row],[sp_c]],"+",IF(ISNUMBER(SEARCH(Data[[#This Row],[sp_e]],Data[[#This Row],[sp_c]])),"/","-")))</f>
        <v>o</v>
      </c>
      <c r="K19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49" spans="1:11" x14ac:dyDescent="0.25">
      <c r="A1949">
        <v>494</v>
      </c>
      <c r="B1949">
        <v>0</v>
      </c>
      <c r="C1949">
        <v>5</v>
      </c>
      <c r="D1949">
        <f>Data[[#This Row],[run]]+100*Data[[#This Row],[k]]</f>
        <v>500</v>
      </c>
      <c r="E1949" t="s">
        <v>13</v>
      </c>
      <c r="F1949" t="s">
        <v>32</v>
      </c>
      <c r="G1949" t="s">
        <v>13</v>
      </c>
      <c r="I1949" t="str">
        <f>IF(Data[[#This Row],[gen_c]]="","o",IF(Data[[#This Row],[gen_e]]=Data[[#This Row],[gen_c]],"+",IF(ISNUMBER(SEARCH(Data[[#This Row],[gen_e]],Data[[#This Row],[gen_c]])),"/","-")))</f>
        <v>+</v>
      </c>
      <c r="J1949" t="str">
        <f>IF(Data[[#This Row],[sp_c]]="","o",IF(Data[[#This Row],[sp_e]]=Data[[#This Row],[sp_c]],"+",IF(ISNUMBER(SEARCH(Data[[#This Row],[sp_e]],Data[[#This Row],[sp_c]])),"/","-")))</f>
        <v>o</v>
      </c>
      <c r="K19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0" spans="1:11" x14ac:dyDescent="0.25">
      <c r="A1950">
        <v>495</v>
      </c>
      <c r="B1950">
        <v>0</v>
      </c>
      <c r="C1950">
        <v>5</v>
      </c>
      <c r="D1950">
        <f>Data[[#This Row],[run]]+100*Data[[#This Row],[k]]</f>
        <v>500</v>
      </c>
      <c r="E1950" t="s">
        <v>13</v>
      </c>
      <c r="F1950" t="s">
        <v>32</v>
      </c>
      <c r="G1950" t="s">
        <v>13</v>
      </c>
      <c r="I1950" t="str">
        <f>IF(Data[[#This Row],[gen_c]]="","o",IF(Data[[#This Row],[gen_e]]=Data[[#This Row],[gen_c]],"+",IF(ISNUMBER(SEARCH(Data[[#This Row],[gen_e]],Data[[#This Row],[gen_c]])),"/","-")))</f>
        <v>+</v>
      </c>
      <c r="J1950" t="str">
        <f>IF(Data[[#This Row],[sp_c]]="","o",IF(Data[[#This Row],[sp_e]]=Data[[#This Row],[sp_c]],"+",IF(ISNUMBER(SEARCH(Data[[#This Row],[sp_e]],Data[[#This Row],[sp_c]])),"/","-")))</f>
        <v>o</v>
      </c>
      <c r="K19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1" spans="1:11" x14ac:dyDescent="0.25">
      <c r="A1951">
        <v>498</v>
      </c>
      <c r="B1951">
        <v>1</v>
      </c>
      <c r="C1951">
        <v>5</v>
      </c>
      <c r="D1951">
        <f>Data[[#This Row],[run]]+100*Data[[#This Row],[k]]</f>
        <v>501</v>
      </c>
      <c r="E1951" t="s">
        <v>13</v>
      </c>
      <c r="F1951" t="s">
        <v>32</v>
      </c>
      <c r="G1951" t="s">
        <v>13</v>
      </c>
      <c r="I1951" t="str">
        <f>IF(Data[[#This Row],[gen_c]]="","o",IF(Data[[#This Row],[gen_e]]=Data[[#This Row],[gen_c]],"+",IF(ISNUMBER(SEARCH(Data[[#This Row],[gen_e]],Data[[#This Row],[gen_c]])),"/","-")))</f>
        <v>+</v>
      </c>
      <c r="J1951" t="str">
        <f>IF(Data[[#This Row],[sp_c]]="","o",IF(Data[[#This Row],[sp_e]]=Data[[#This Row],[sp_c]],"+",IF(ISNUMBER(SEARCH(Data[[#This Row],[sp_e]],Data[[#This Row],[sp_c]])),"/","-")))</f>
        <v>o</v>
      </c>
      <c r="K19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2" spans="1:11" x14ac:dyDescent="0.25">
      <c r="A1952">
        <v>499</v>
      </c>
      <c r="B1952">
        <v>1</v>
      </c>
      <c r="C1952">
        <v>5</v>
      </c>
      <c r="D1952">
        <f>Data[[#This Row],[run]]+100*Data[[#This Row],[k]]</f>
        <v>501</v>
      </c>
      <c r="E1952" t="s">
        <v>13</v>
      </c>
      <c r="F1952" t="s">
        <v>32</v>
      </c>
      <c r="G1952" t="s">
        <v>13</v>
      </c>
      <c r="I1952" t="str">
        <f>IF(Data[[#This Row],[gen_c]]="","o",IF(Data[[#This Row],[gen_e]]=Data[[#This Row],[gen_c]],"+",IF(ISNUMBER(SEARCH(Data[[#This Row],[gen_e]],Data[[#This Row],[gen_c]])),"/","-")))</f>
        <v>+</v>
      </c>
      <c r="J1952" t="str">
        <f>IF(Data[[#This Row],[sp_c]]="","o",IF(Data[[#This Row],[sp_e]]=Data[[#This Row],[sp_c]],"+",IF(ISNUMBER(SEARCH(Data[[#This Row],[sp_e]],Data[[#This Row],[sp_c]])),"/","-")))</f>
        <v>o</v>
      </c>
      <c r="K19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3" spans="1:11" x14ac:dyDescent="0.25">
      <c r="A1953">
        <v>501</v>
      </c>
      <c r="B1953">
        <v>1</v>
      </c>
      <c r="C1953">
        <v>5</v>
      </c>
      <c r="D1953">
        <f>Data[[#This Row],[run]]+100*Data[[#This Row],[k]]</f>
        <v>501</v>
      </c>
      <c r="E1953" t="s">
        <v>13</v>
      </c>
      <c r="F1953" t="s">
        <v>32</v>
      </c>
      <c r="G1953" t="s">
        <v>13</v>
      </c>
      <c r="I1953" t="str">
        <f>IF(Data[[#This Row],[gen_c]]="","o",IF(Data[[#This Row],[gen_e]]=Data[[#This Row],[gen_c]],"+",IF(ISNUMBER(SEARCH(Data[[#This Row],[gen_e]],Data[[#This Row],[gen_c]])),"/","-")))</f>
        <v>+</v>
      </c>
      <c r="J1953" t="str">
        <f>IF(Data[[#This Row],[sp_c]]="","o",IF(Data[[#This Row],[sp_e]]=Data[[#This Row],[sp_c]],"+",IF(ISNUMBER(SEARCH(Data[[#This Row],[sp_e]],Data[[#This Row],[sp_c]])),"/","-")))</f>
        <v>o</v>
      </c>
      <c r="K19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4" spans="1:11" x14ac:dyDescent="0.25">
      <c r="A1954">
        <v>505</v>
      </c>
      <c r="B1954">
        <v>1</v>
      </c>
      <c r="C1954">
        <v>5</v>
      </c>
      <c r="D1954">
        <f>Data[[#This Row],[run]]+100*Data[[#This Row],[k]]</f>
        <v>501</v>
      </c>
      <c r="E1954" t="s">
        <v>13</v>
      </c>
      <c r="F1954" t="s">
        <v>32</v>
      </c>
      <c r="G1954" t="s">
        <v>13</v>
      </c>
      <c r="I1954" t="str">
        <f>IF(Data[[#This Row],[gen_c]]="","o",IF(Data[[#This Row],[gen_e]]=Data[[#This Row],[gen_c]],"+",IF(ISNUMBER(SEARCH(Data[[#This Row],[gen_e]],Data[[#This Row],[gen_c]])),"/","-")))</f>
        <v>+</v>
      </c>
      <c r="J1954" t="str">
        <f>IF(Data[[#This Row],[sp_c]]="","o",IF(Data[[#This Row],[sp_e]]=Data[[#This Row],[sp_c]],"+",IF(ISNUMBER(SEARCH(Data[[#This Row],[sp_e]],Data[[#This Row],[sp_c]])),"/","-")))</f>
        <v>o</v>
      </c>
      <c r="K19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5" spans="1:11" x14ac:dyDescent="0.25">
      <c r="A1955">
        <v>506</v>
      </c>
      <c r="B1955">
        <v>2</v>
      </c>
      <c r="C1955">
        <v>5</v>
      </c>
      <c r="D1955">
        <f>Data[[#This Row],[run]]+100*Data[[#This Row],[k]]</f>
        <v>502</v>
      </c>
      <c r="E1955" t="s">
        <v>13</v>
      </c>
      <c r="F1955" t="s">
        <v>32</v>
      </c>
      <c r="G1955" t="s">
        <v>13</v>
      </c>
      <c r="I1955" t="str">
        <f>IF(Data[[#This Row],[gen_c]]="","o",IF(Data[[#This Row],[gen_e]]=Data[[#This Row],[gen_c]],"+",IF(ISNUMBER(SEARCH(Data[[#This Row],[gen_e]],Data[[#This Row],[gen_c]])),"/","-")))</f>
        <v>+</v>
      </c>
      <c r="J1955" t="str">
        <f>IF(Data[[#This Row],[sp_c]]="","o",IF(Data[[#This Row],[sp_e]]=Data[[#This Row],[sp_c]],"+",IF(ISNUMBER(SEARCH(Data[[#This Row],[sp_e]],Data[[#This Row],[sp_c]])),"/","-")))</f>
        <v>o</v>
      </c>
      <c r="K19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6" spans="1:11" x14ac:dyDescent="0.25">
      <c r="A1956">
        <v>509</v>
      </c>
      <c r="B1956">
        <v>2</v>
      </c>
      <c r="C1956">
        <v>5</v>
      </c>
      <c r="D1956">
        <f>Data[[#This Row],[run]]+100*Data[[#This Row],[k]]</f>
        <v>502</v>
      </c>
      <c r="E1956" t="s">
        <v>13</v>
      </c>
      <c r="F1956" t="s">
        <v>32</v>
      </c>
      <c r="G1956" t="s">
        <v>13</v>
      </c>
      <c r="I1956" t="str">
        <f>IF(Data[[#This Row],[gen_c]]="","o",IF(Data[[#This Row],[gen_e]]=Data[[#This Row],[gen_c]],"+",IF(ISNUMBER(SEARCH(Data[[#This Row],[gen_e]],Data[[#This Row],[gen_c]])),"/","-")))</f>
        <v>+</v>
      </c>
      <c r="J1956" t="str">
        <f>IF(Data[[#This Row],[sp_c]]="","o",IF(Data[[#This Row],[sp_e]]=Data[[#This Row],[sp_c]],"+",IF(ISNUMBER(SEARCH(Data[[#This Row],[sp_e]],Data[[#This Row],[sp_c]])),"/","-")))</f>
        <v>o</v>
      </c>
      <c r="K19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7" spans="1:11" x14ac:dyDescent="0.25">
      <c r="A1957">
        <v>518</v>
      </c>
      <c r="B1957">
        <v>3</v>
      </c>
      <c r="C1957">
        <v>5</v>
      </c>
      <c r="D1957">
        <f>Data[[#This Row],[run]]+100*Data[[#This Row],[k]]</f>
        <v>503</v>
      </c>
      <c r="E1957" t="s">
        <v>13</v>
      </c>
      <c r="F1957" t="s">
        <v>32</v>
      </c>
      <c r="G1957" t="s">
        <v>13</v>
      </c>
      <c r="I1957" t="str">
        <f>IF(Data[[#This Row],[gen_c]]="","o",IF(Data[[#This Row],[gen_e]]=Data[[#This Row],[gen_c]],"+",IF(ISNUMBER(SEARCH(Data[[#This Row],[gen_e]],Data[[#This Row],[gen_c]])),"/","-")))</f>
        <v>+</v>
      </c>
      <c r="J1957" t="str">
        <f>IF(Data[[#This Row],[sp_c]]="","o",IF(Data[[#This Row],[sp_e]]=Data[[#This Row],[sp_c]],"+",IF(ISNUMBER(SEARCH(Data[[#This Row],[sp_e]],Data[[#This Row],[sp_c]])),"/","-")))</f>
        <v>o</v>
      </c>
      <c r="K19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8" spans="1:11" x14ac:dyDescent="0.25">
      <c r="A1958">
        <v>524</v>
      </c>
      <c r="B1958">
        <v>3</v>
      </c>
      <c r="C1958">
        <v>5</v>
      </c>
      <c r="D1958">
        <f>Data[[#This Row],[run]]+100*Data[[#This Row],[k]]</f>
        <v>503</v>
      </c>
      <c r="E1958" t="s">
        <v>13</v>
      </c>
      <c r="F1958" t="s">
        <v>32</v>
      </c>
      <c r="G1958" t="s">
        <v>13</v>
      </c>
      <c r="I1958" t="str">
        <f>IF(Data[[#This Row],[gen_c]]="","o",IF(Data[[#This Row],[gen_e]]=Data[[#This Row],[gen_c]],"+",IF(ISNUMBER(SEARCH(Data[[#This Row],[gen_e]],Data[[#This Row],[gen_c]])),"/","-")))</f>
        <v>+</v>
      </c>
      <c r="J1958" t="str">
        <f>IF(Data[[#This Row],[sp_c]]="","o",IF(Data[[#This Row],[sp_e]]=Data[[#This Row],[sp_c]],"+",IF(ISNUMBER(SEARCH(Data[[#This Row],[sp_e]],Data[[#This Row],[sp_c]])),"/","-")))</f>
        <v>o</v>
      </c>
      <c r="K19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59" spans="1:11" x14ac:dyDescent="0.25">
      <c r="A1959">
        <v>526</v>
      </c>
      <c r="B1959">
        <v>4</v>
      </c>
      <c r="C1959">
        <v>5</v>
      </c>
      <c r="D1959">
        <f>Data[[#This Row],[run]]+100*Data[[#This Row],[k]]</f>
        <v>504</v>
      </c>
      <c r="E1959" t="s">
        <v>13</v>
      </c>
      <c r="F1959" t="s">
        <v>32</v>
      </c>
      <c r="G1959" t="s">
        <v>13</v>
      </c>
      <c r="I1959" t="str">
        <f>IF(Data[[#This Row],[gen_c]]="","o",IF(Data[[#This Row],[gen_e]]=Data[[#This Row],[gen_c]],"+",IF(ISNUMBER(SEARCH(Data[[#This Row],[gen_e]],Data[[#This Row],[gen_c]])),"/","-")))</f>
        <v>+</v>
      </c>
      <c r="J1959" t="str">
        <f>IF(Data[[#This Row],[sp_c]]="","o",IF(Data[[#This Row],[sp_e]]=Data[[#This Row],[sp_c]],"+",IF(ISNUMBER(SEARCH(Data[[#This Row],[sp_e]],Data[[#This Row],[sp_c]])),"/","-")))</f>
        <v>o</v>
      </c>
      <c r="K19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60" spans="1:11" x14ac:dyDescent="0.25">
      <c r="A1960">
        <v>530</v>
      </c>
      <c r="B1960">
        <v>4</v>
      </c>
      <c r="C1960">
        <v>5</v>
      </c>
      <c r="D1960">
        <f>Data[[#This Row],[run]]+100*Data[[#This Row],[k]]</f>
        <v>504</v>
      </c>
      <c r="E1960" t="s">
        <v>13</v>
      </c>
      <c r="F1960" t="s">
        <v>32</v>
      </c>
      <c r="G1960" t="s">
        <v>13</v>
      </c>
      <c r="I1960" t="str">
        <f>IF(Data[[#This Row],[gen_c]]="","o",IF(Data[[#This Row],[gen_e]]=Data[[#This Row],[gen_c]],"+",IF(ISNUMBER(SEARCH(Data[[#This Row],[gen_e]],Data[[#This Row],[gen_c]])),"/","-")))</f>
        <v>+</v>
      </c>
      <c r="J1960" t="str">
        <f>IF(Data[[#This Row],[sp_c]]="","o",IF(Data[[#This Row],[sp_e]]=Data[[#This Row],[sp_c]],"+",IF(ISNUMBER(SEARCH(Data[[#This Row],[sp_e]],Data[[#This Row],[sp_c]])),"/","-")))</f>
        <v>o</v>
      </c>
      <c r="K19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61" spans="1:11" x14ac:dyDescent="0.25">
      <c r="A1961">
        <v>492</v>
      </c>
      <c r="B1961">
        <v>0</v>
      </c>
      <c r="C1961">
        <v>5</v>
      </c>
      <c r="D1961">
        <f>Data[[#This Row],[run]]+100*Data[[#This Row],[k]]</f>
        <v>500</v>
      </c>
      <c r="E1961" t="s">
        <v>13</v>
      </c>
      <c r="F1961" t="s">
        <v>32</v>
      </c>
      <c r="H1961" t="s">
        <v>32</v>
      </c>
      <c r="I1961" t="str">
        <f>IF(Data[[#This Row],[gen_c]]="","o",IF(Data[[#This Row],[gen_e]]=Data[[#This Row],[gen_c]],"+",IF(ISNUMBER(SEARCH(Data[[#This Row],[gen_e]],Data[[#This Row],[gen_c]])),"/","-")))</f>
        <v>o</v>
      </c>
      <c r="J1961" t="str">
        <f>IF(Data[[#This Row],[sp_c]]="","o",IF(Data[[#This Row],[sp_e]]=Data[[#This Row],[sp_c]],"+",IF(ISNUMBER(SEARCH(Data[[#This Row],[sp_e]],Data[[#This Row],[sp_c]])),"/","-")))</f>
        <v>+</v>
      </c>
      <c r="K19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62" spans="1:11" x14ac:dyDescent="0.25">
      <c r="A1962">
        <v>500</v>
      </c>
      <c r="B1962">
        <v>1</v>
      </c>
      <c r="C1962">
        <v>5</v>
      </c>
      <c r="D1962">
        <f>Data[[#This Row],[run]]+100*Data[[#This Row],[k]]</f>
        <v>501</v>
      </c>
      <c r="E1962" t="s">
        <v>13</v>
      </c>
      <c r="F1962" t="s">
        <v>32</v>
      </c>
      <c r="H1962" t="s">
        <v>32</v>
      </c>
      <c r="I1962" t="str">
        <f>IF(Data[[#This Row],[gen_c]]="","o",IF(Data[[#This Row],[gen_e]]=Data[[#This Row],[gen_c]],"+",IF(ISNUMBER(SEARCH(Data[[#This Row],[gen_e]],Data[[#This Row],[gen_c]])),"/","-")))</f>
        <v>o</v>
      </c>
      <c r="J1962" t="str">
        <f>IF(Data[[#This Row],[sp_c]]="","o",IF(Data[[#This Row],[sp_e]]=Data[[#This Row],[sp_c]],"+",IF(ISNUMBER(SEARCH(Data[[#This Row],[sp_e]],Data[[#This Row],[sp_c]])),"/","-")))</f>
        <v>+</v>
      </c>
      <c r="K19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63" spans="1:11" x14ac:dyDescent="0.25">
      <c r="A1963">
        <v>502</v>
      </c>
      <c r="B1963">
        <v>1</v>
      </c>
      <c r="C1963">
        <v>5</v>
      </c>
      <c r="D1963">
        <f>Data[[#This Row],[run]]+100*Data[[#This Row],[k]]</f>
        <v>501</v>
      </c>
      <c r="E1963" t="s">
        <v>13</v>
      </c>
      <c r="F1963" t="s">
        <v>32</v>
      </c>
      <c r="H1963" t="s">
        <v>32</v>
      </c>
      <c r="I1963" t="str">
        <f>IF(Data[[#This Row],[gen_c]]="","o",IF(Data[[#This Row],[gen_e]]=Data[[#This Row],[gen_c]],"+",IF(ISNUMBER(SEARCH(Data[[#This Row],[gen_e]],Data[[#This Row],[gen_c]])),"/","-")))</f>
        <v>o</v>
      </c>
      <c r="J1963" t="str">
        <f>IF(Data[[#This Row],[sp_c]]="","o",IF(Data[[#This Row],[sp_e]]=Data[[#This Row],[sp_c]],"+",IF(ISNUMBER(SEARCH(Data[[#This Row],[sp_e]],Data[[#This Row],[sp_c]])),"/","-")))</f>
        <v>+</v>
      </c>
      <c r="K19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64" spans="1:11" x14ac:dyDescent="0.25">
      <c r="A1964">
        <v>510</v>
      </c>
      <c r="B1964">
        <v>2</v>
      </c>
      <c r="C1964">
        <v>5</v>
      </c>
      <c r="D1964">
        <f>Data[[#This Row],[run]]+100*Data[[#This Row],[k]]</f>
        <v>502</v>
      </c>
      <c r="E1964" t="s">
        <v>13</v>
      </c>
      <c r="F1964" t="s">
        <v>32</v>
      </c>
      <c r="H1964" t="s">
        <v>32</v>
      </c>
      <c r="I1964" t="str">
        <f>IF(Data[[#This Row],[gen_c]]="","o",IF(Data[[#This Row],[gen_e]]=Data[[#This Row],[gen_c]],"+",IF(ISNUMBER(SEARCH(Data[[#This Row],[gen_e]],Data[[#This Row],[gen_c]])),"/","-")))</f>
        <v>o</v>
      </c>
      <c r="J1964" t="str">
        <f>IF(Data[[#This Row],[sp_c]]="","o",IF(Data[[#This Row],[sp_e]]=Data[[#This Row],[sp_c]],"+",IF(ISNUMBER(SEARCH(Data[[#This Row],[sp_e]],Data[[#This Row],[sp_c]])),"/","-")))</f>
        <v>+</v>
      </c>
      <c r="K19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65" spans="1:11" x14ac:dyDescent="0.25">
      <c r="A1965">
        <v>493</v>
      </c>
      <c r="B1965">
        <v>0</v>
      </c>
      <c r="C1965">
        <v>5</v>
      </c>
      <c r="D1965">
        <f>Data[[#This Row],[run]]+100*Data[[#This Row],[k]]</f>
        <v>500</v>
      </c>
      <c r="E1965" t="s">
        <v>13</v>
      </c>
      <c r="F1965" t="s">
        <v>32</v>
      </c>
      <c r="I1965" t="str">
        <f>IF(Data[[#This Row],[gen_c]]="","o",IF(Data[[#This Row],[gen_e]]=Data[[#This Row],[gen_c]],"+",IF(ISNUMBER(SEARCH(Data[[#This Row],[gen_e]],Data[[#This Row],[gen_c]])),"/","-")))</f>
        <v>o</v>
      </c>
      <c r="J1965" t="str">
        <f>IF(Data[[#This Row],[sp_c]]="","o",IF(Data[[#This Row],[sp_e]]=Data[[#This Row],[sp_c]],"+",IF(ISNUMBER(SEARCH(Data[[#This Row],[sp_e]],Data[[#This Row],[sp_c]])),"/","-")))</f>
        <v>o</v>
      </c>
      <c r="K19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66" spans="1:11" x14ac:dyDescent="0.25">
      <c r="A1966">
        <v>531</v>
      </c>
      <c r="B1966">
        <v>4</v>
      </c>
      <c r="C1966">
        <v>5</v>
      </c>
      <c r="D1966">
        <f>Data[[#This Row],[run]]+100*Data[[#This Row],[k]]</f>
        <v>504</v>
      </c>
      <c r="E1966" t="s">
        <v>13</v>
      </c>
      <c r="F1966" t="s">
        <v>32</v>
      </c>
      <c r="I1966" t="str">
        <f>IF(Data[[#This Row],[gen_c]]="","o",IF(Data[[#This Row],[gen_e]]=Data[[#This Row],[gen_c]],"+",IF(ISNUMBER(SEARCH(Data[[#This Row],[gen_e]],Data[[#This Row],[gen_c]])),"/","-")))</f>
        <v>o</v>
      </c>
      <c r="J1966" t="str">
        <f>IF(Data[[#This Row],[sp_c]]="","o",IF(Data[[#This Row],[sp_e]]=Data[[#This Row],[sp_c]],"+",IF(ISNUMBER(SEARCH(Data[[#This Row],[sp_e]],Data[[#This Row],[sp_c]])),"/","-")))</f>
        <v>o</v>
      </c>
      <c r="K19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67" spans="1:11" x14ac:dyDescent="0.25">
      <c r="A1967">
        <v>61</v>
      </c>
      <c r="B1967">
        <v>2</v>
      </c>
      <c r="C1967">
        <v>5</v>
      </c>
      <c r="D1967">
        <f>Data[[#This Row],[run]]+100*Data[[#This Row],[k]]</f>
        <v>502</v>
      </c>
      <c r="E1967" t="s">
        <v>7</v>
      </c>
      <c r="F1967" t="s">
        <v>10</v>
      </c>
      <c r="G1967" t="s">
        <v>74</v>
      </c>
      <c r="H1967" t="s">
        <v>10</v>
      </c>
      <c r="I1967" t="str">
        <f>IF(Data[[#This Row],[gen_c]]="","o",IF(Data[[#This Row],[gen_e]]=Data[[#This Row],[gen_c]],"+",IF(ISNUMBER(SEARCH(Data[[#This Row],[gen_e]],Data[[#This Row],[gen_c]])),"/","-")))</f>
        <v>/</v>
      </c>
      <c r="J1967" t="str">
        <f>IF(Data[[#This Row],[sp_c]]="","o",IF(Data[[#This Row],[sp_e]]=Data[[#This Row],[sp_c]],"+",IF(ISNUMBER(SEARCH(Data[[#This Row],[sp_e]],Data[[#This Row],[sp_c]])),"/","-")))</f>
        <v>+</v>
      </c>
      <c r="K19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68" spans="1:11" x14ac:dyDescent="0.25">
      <c r="A1968">
        <v>57</v>
      </c>
      <c r="B1968">
        <v>0</v>
      </c>
      <c r="C1968">
        <v>5</v>
      </c>
      <c r="D1968">
        <f>Data[[#This Row],[run]]+100*Data[[#This Row],[k]]</f>
        <v>500</v>
      </c>
      <c r="E1968" t="s">
        <v>7</v>
      </c>
      <c r="F1968" t="s">
        <v>10</v>
      </c>
      <c r="G1968" t="s">
        <v>7</v>
      </c>
      <c r="H1968" t="s">
        <v>10</v>
      </c>
      <c r="I1968" t="str">
        <f>IF(Data[[#This Row],[gen_c]]="","o",IF(Data[[#This Row],[gen_e]]=Data[[#This Row],[gen_c]],"+",IF(ISNUMBER(SEARCH(Data[[#This Row],[gen_e]],Data[[#This Row],[gen_c]])),"/","-")))</f>
        <v>+</v>
      </c>
      <c r="J1968" t="str">
        <f>IF(Data[[#This Row],[sp_c]]="","o",IF(Data[[#This Row],[sp_e]]=Data[[#This Row],[sp_c]],"+",IF(ISNUMBER(SEARCH(Data[[#This Row],[sp_e]],Data[[#This Row],[sp_c]])),"/","-")))</f>
        <v>+</v>
      </c>
      <c r="K19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69" spans="1:11" x14ac:dyDescent="0.25">
      <c r="A1969">
        <v>58</v>
      </c>
      <c r="B1969">
        <v>0</v>
      </c>
      <c r="C1969">
        <v>5</v>
      </c>
      <c r="D1969">
        <f>Data[[#This Row],[run]]+100*Data[[#This Row],[k]]</f>
        <v>500</v>
      </c>
      <c r="E1969" t="s">
        <v>7</v>
      </c>
      <c r="F1969" t="s">
        <v>10</v>
      </c>
      <c r="G1969" t="s">
        <v>7</v>
      </c>
      <c r="H1969" t="s">
        <v>10</v>
      </c>
      <c r="I1969" t="str">
        <f>IF(Data[[#This Row],[gen_c]]="","o",IF(Data[[#This Row],[gen_e]]=Data[[#This Row],[gen_c]],"+",IF(ISNUMBER(SEARCH(Data[[#This Row],[gen_e]],Data[[#This Row],[gen_c]])),"/","-")))</f>
        <v>+</v>
      </c>
      <c r="J1969" t="str">
        <f>IF(Data[[#This Row],[sp_c]]="","o",IF(Data[[#This Row],[sp_e]]=Data[[#This Row],[sp_c]],"+",IF(ISNUMBER(SEARCH(Data[[#This Row],[sp_e]],Data[[#This Row],[sp_c]])),"/","-")))</f>
        <v>+</v>
      </c>
      <c r="K19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70" spans="1:11" x14ac:dyDescent="0.25">
      <c r="A1970">
        <v>60</v>
      </c>
      <c r="B1970">
        <v>0</v>
      </c>
      <c r="C1970">
        <v>5</v>
      </c>
      <c r="D1970">
        <f>Data[[#This Row],[run]]+100*Data[[#This Row],[k]]</f>
        <v>500</v>
      </c>
      <c r="E1970" t="s">
        <v>7</v>
      </c>
      <c r="F1970" t="s">
        <v>10</v>
      </c>
      <c r="G1970" t="s">
        <v>7</v>
      </c>
      <c r="H1970" t="s">
        <v>10</v>
      </c>
      <c r="I1970" t="str">
        <f>IF(Data[[#This Row],[gen_c]]="","o",IF(Data[[#This Row],[gen_e]]=Data[[#This Row],[gen_c]],"+",IF(ISNUMBER(SEARCH(Data[[#This Row],[gen_e]],Data[[#This Row],[gen_c]])),"/","-")))</f>
        <v>+</v>
      </c>
      <c r="J1970" t="str">
        <f>IF(Data[[#This Row],[sp_c]]="","o",IF(Data[[#This Row],[sp_e]]=Data[[#This Row],[sp_c]],"+",IF(ISNUMBER(SEARCH(Data[[#This Row],[sp_e]],Data[[#This Row],[sp_c]])),"/","-")))</f>
        <v>+</v>
      </c>
      <c r="K19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71" spans="1:11" x14ac:dyDescent="0.25">
      <c r="A1971">
        <v>62</v>
      </c>
      <c r="B1971">
        <v>3</v>
      </c>
      <c r="C1971">
        <v>5</v>
      </c>
      <c r="D1971">
        <f>Data[[#This Row],[run]]+100*Data[[#This Row],[k]]</f>
        <v>503</v>
      </c>
      <c r="E1971" t="s">
        <v>7</v>
      </c>
      <c r="F1971" t="s">
        <v>10</v>
      </c>
      <c r="G1971" t="s">
        <v>7</v>
      </c>
      <c r="H1971" t="s">
        <v>10</v>
      </c>
      <c r="I1971" t="str">
        <f>IF(Data[[#This Row],[gen_c]]="","o",IF(Data[[#This Row],[gen_e]]=Data[[#This Row],[gen_c]],"+",IF(ISNUMBER(SEARCH(Data[[#This Row],[gen_e]],Data[[#This Row],[gen_c]])),"/","-")))</f>
        <v>+</v>
      </c>
      <c r="J1971" t="str">
        <f>IF(Data[[#This Row],[sp_c]]="","o",IF(Data[[#This Row],[sp_e]]=Data[[#This Row],[sp_c]],"+",IF(ISNUMBER(SEARCH(Data[[#This Row],[sp_e]],Data[[#This Row],[sp_c]])),"/","-")))</f>
        <v>+</v>
      </c>
      <c r="K19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72" spans="1:11" x14ac:dyDescent="0.25">
      <c r="A1972">
        <v>63</v>
      </c>
      <c r="B1972">
        <v>4</v>
      </c>
      <c r="C1972">
        <v>5</v>
      </c>
      <c r="D1972">
        <f>Data[[#This Row],[run]]+100*Data[[#This Row],[k]]</f>
        <v>504</v>
      </c>
      <c r="E1972" t="s">
        <v>7</v>
      </c>
      <c r="F1972" t="s">
        <v>10</v>
      </c>
      <c r="G1972" t="s">
        <v>7</v>
      </c>
      <c r="H1972" t="s">
        <v>10</v>
      </c>
      <c r="I1972" t="str">
        <f>IF(Data[[#This Row],[gen_c]]="","o",IF(Data[[#This Row],[gen_e]]=Data[[#This Row],[gen_c]],"+",IF(ISNUMBER(SEARCH(Data[[#This Row],[gen_e]],Data[[#This Row],[gen_c]])),"/","-")))</f>
        <v>+</v>
      </c>
      <c r="J1972" t="str">
        <f>IF(Data[[#This Row],[sp_c]]="","o",IF(Data[[#This Row],[sp_e]]=Data[[#This Row],[sp_c]],"+",IF(ISNUMBER(SEARCH(Data[[#This Row],[sp_e]],Data[[#This Row],[sp_c]])),"/","-")))</f>
        <v>+</v>
      </c>
      <c r="K19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73" spans="1:11" x14ac:dyDescent="0.25">
      <c r="A1973">
        <v>59</v>
      </c>
      <c r="B1973">
        <v>0</v>
      </c>
      <c r="C1973">
        <v>5</v>
      </c>
      <c r="D1973">
        <f>Data[[#This Row],[run]]+100*Data[[#This Row],[k]]</f>
        <v>500</v>
      </c>
      <c r="E1973" t="s">
        <v>7</v>
      </c>
      <c r="F1973" t="s">
        <v>10</v>
      </c>
      <c r="G1973" t="s">
        <v>7</v>
      </c>
      <c r="I1973" t="str">
        <f>IF(Data[[#This Row],[gen_c]]="","o",IF(Data[[#This Row],[gen_e]]=Data[[#This Row],[gen_c]],"+",IF(ISNUMBER(SEARCH(Data[[#This Row],[gen_e]],Data[[#This Row],[gen_c]])),"/","-")))</f>
        <v>+</v>
      </c>
      <c r="J1973" t="str">
        <f>IF(Data[[#This Row],[sp_c]]="","o",IF(Data[[#This Row],[sp_e]]=Data[[#This Row],[sp_c]],"+",IF(ISNUMBER(SEARCH(Data[[#This Row],[sp_e]],Data[[#This Row],[sp_c]])),"/","-")))</f>
        <v>o</v>
      </c>
      <c r="K19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1974" spans="1:11" x14ac:dyDescent="0.25">
      <c r="A1974" s="1">
        <v>30</v>
      </c>
      <c r="B1974" s="1">
        <v>0</v>
      </c>
      <c r="C1974" s="1">
        <v>2</v>
      </c>
      <c r="D1974" s="1">
        <f>Data[[#This Row],[run]]+100*Data[[#This Row],[k]]</f>
        <v>200</v>
      </c>
      <c r="E1974" t="s">
        <v>5</v>
      </c>
      <c r="F1974" t="s">
        <v>3</v>
      </c>
      <c r="G1974" t="s">
        <v>5</v>
      </c>
      <c r="H1974" t="s">
        <v>3</v>
      </c>
      <c r="I1974" t="str">
        <f>IF(Data[[#This Row],[gen_c]]="","o",IF(Data[[#This Row],[gen_e]]=Data[[#This Row],[gen_c]],"+",IF(ISNUMBER(SEARCH(Data[[#This Row],[gen_e]],Data[[#This Row],[gen_c]])),"/","-")))</f>
        <v>+</v>
      </c>
      <c r="J1974" t="str">
        <f>IF(Data[[#This Row],[sp_c]]="","o",IF(Data[[#This Row],[sp_e]]=Data[[#This Row],[sp_c]],"+",IF(ISNUMBER(SEARCH(Data[[#This Row],[sp_e]],Data[[#This Row],[sp_c]])),"/","-")))</f>
        <v>+</v>
      </c>
      <c r="K19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75" spans="1:11" x14ac:dyDescent="0.25">
      <c r="A1975" s="1">
        <v>32</v>
      </c>
      <c r="B1975" s="1">
        <v>0</v>
      </c>
      <c r="C1975" s="1">
        <v>2</v>
      </c>
      <c r="D1975" s="1">
        <f>Data[[#This Row],[run]]+100*Data[[#This Row],[k]]</f>
        <v>200</v>
      </c>
      <c r="E1975" t="s">
        <v>5</v>
      </c>
      <c r="F1975" t="s">
        <v>3</v>
      </c>
      <c r="G1975" t="s">
        <v>5</v>
      </c>
      <c r="H1975" t="s">
        <v>3</v>
      </c>
      <c r="I1975" t="str">
        <f>IF(Data[[#This Row],[gen_c]]="","o",IF(Data[[#This Row],[gen_e]]=Data[[#This Row],[gen_c]],"+",IF(ISNUMBER(SEARCH(Data[[#This Row],[gen_e]],Data[[#This Row],[gen_c]])),"/","-")))</f>
        <v>+</v>
      </c>
      <c r="J1975" t="str">
        <f>IF(Data[[#This Row],[sp_c]]="","o",IF(Data[[#This Row],[sp_e]]=Data[[#This Row],[sp_c]],"+",IF(ISNUMBER(SEARCH(Data[[#This Row],[sp_e]],Data[[#This Row],[sp_c]])),"/","-")))</f>
        <v>+</v>
      </c>
      <c r="K19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76" spans="1:11" x14ac:dyDescent="0.25">
      <c r="A1976" s="1">
        <v>28</v>
      </c>
      <c r="B1976" s="1">
        <v>0</v>
      </c>
      <c r="C1976" s="1">
        <v>2</v>
      </c>
      <c r="D1976" s="1">
        <f>Data[[#This Row],[run]]+100*Data[[#This Row],[k]]</f>
        <v>200</v>
      </c>
      <c r="E1976" t="s">
        <v>5</v>
      </c>
      <c r="F1976" t="s">
        <v>3</v>
      </c>
      <c r="H1976" t="s">
        <v>3</v>
      </c>
      <c r="I1976" t="str">
        <f>IF(Data[[#This Row],[gen_c]]="","o",IF(Data[[#This Row],[gen_e]]=Data[[#This Row],[gen_c]],"+",IF(ISNUMBER(SEARCH(Data[[#This Row],[gen_e]],Data[[#This Row],[gen_c]])),"/","-")))</f>
        <v>o</v>
      </c>
      <c r="J1976" t="str">
        <f>IF(Data[[#This Row],[sp_c]]="","o",IF(Data[[#This Row],[sp_e]]=Data[[#This Row],[sp_c]],"+",IF(ISNUMBER(SEARCH(Data[[#This Row],[sp_e]],Data[[#This Row],[sp_c]])),"/","-")))</f>
        <v>+</v>
      </c>
      <c r="K19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77" spans="1:11" x14ac:dyDescent="0.25">
      <c r="A1977" s="1">
        <v>29</v>
      </c>
      <c r="B1977" s="1">
        <v>0</v>
      </c>
      <c r="C1977" s="1">
        <v>2</v>
      </c>
      <c r="D1977" s="1">
        <f>Data[[#This Row],[run]]+100*Data[[#This Row],[k]]</f>
        <v>200</v>
      </c>
      <c r="E1977" t="s">
        <v>5</v>
      </c>
      <c r="F1977" t="s">
        <v>3</v>
      </c>
      <c r="H1977" t="s">
        <v>3</v>
      </c>
      <c r="I1977" t="str">
        <f>IF(Data[[#This Row],[gen_c]]="","o",IF(Data[[#This Row],[gen_e]]=Data[[#This Row],[gen_c]],"+",IF(ISNUMBER(SEARCH(Data[[#This Row],[gen_e]],Data[[#This Row],[gen_c]])),"/","-")))</f>
        <v>o</v>
      </c>
      <c r="J1977" t="str">
        <f>IF(Data[[#This Row],[sp_c]]="","o",IF(Data[[#This Row],[sp_e]]=Data[[#This Row],[sp_c]],"+",IF(ISNUMBER(SEARCH(Data[[#This Row],[sp_e]],Data[[#This Row],[sp_c]])),"/","-")))</f>
        <v>+</v>
      </c>
      <c r="K19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78" spans="1:11" x14ac:dyDescent="0.25">
      <c r="A1978" s="1">
        <v>31</v>
      </c>
      <c r="B1978" s="1">
        <v>0</v>
      </c>
      <c r="C1978" s="1">
        <v>2</v>
      </c>
      <c r="D1978" s="1">
        <f>Data[[#This Row],[run]]+100*Data[[#This Row],[k]]</f>
        <v>200</v>
      </c>
      <c r="E1978" t="s">
        <v>5</v>
      </c>
      <c r="F1978" t="s">
        <v>3</v>
      </c>
      <c r="H1978" t="s">
        <v>3</v>
      </c>
      <c r="I1978" t="str">
        <f>IF(Data[[#This Row],[gen_c]]="","o",IF(Data[[#This Row],[gen_e]]=Data[[#This Row],[gen_c]],"+",IF(ISNUMBER(SEARCH(Data[[#This Row],[gen_e]],Data[[#This Row],[gen_c]])),"/","-")))</f>
        <v>o</v>
      </c>
      <c r="J1978" t="str">
        <f>IF(Data[[#This Row],[sp_c]]="","o",IF(Data[[#This Row],[sp_e]]=Data[[#This Row],[sp_c]],"+",IF(ISNUMBER(SEARCH(Data[[#This Row],[sp_e]],Data[[#This Row],[sp_c]])),"/","-")))</f>
        <v>+</v>
      </c>
      <c r="K19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79" spans="1:11" x14ac:dyDescent="0.25">
      <c r="A1979" s="1">
        <v>33</v>
      </c>
      <c r="B1979" s="1">
        <v>0</v>
      </c>
      <c r="C1979" s="1">
        <v>2</v>
      </c>
      <c r="D1979" s="1">
        <f>Data[[#This Row],[run]]+100*Data[[#This Row],[k]]</f>
        <v>200</v>
      </c>
      <c r="E1979" t="s">
        <v>5</v>
      </c>
      <c r="F1979" t="s">
        <v>3</v>
      </c>
      <c r="H1979" t="s">
        <v>3</v>
      </c>
      <c r="I1979" t="str">
        <f>IF(Data[[#This Row],[gen_c]]="","o",IF(Data[[#This Row],[gen_e]]=Data[[#This Row],[gen_c]],"+",IF(ISNUMBER(SEARCH(Data[[#This Row],[gen_e]],Data[[#This Row],[gen_c]])),"/","-")))</f>
        <v>o</v>
      </c>
      <c r="J1979" t="str">
        <f>IF(Data[[#This Row],[sp_c]]="","o",IF(Data[[#This Row],[sp_e]]=Data[[#This Row],[sp_c]],"+",IF(ISNUMBER(SEARCH(Data[[#This Row],[sp_e]],Data[[#This Row],[sp_c]])),"/","-")))</f>
        <v>+</v>
      </c>
      <c r="K19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80" spans="1:11" x14ac:dyDescent="0.25">
      <c r="A1980">
        <v>34</v>
      </c>
      <c r="B1980" s="1">
        <v>1</v>
      </c>
      <c r="C1980" s="1">
        <v>2</v>
      </c>
      <c r="D1980" s="1">
        <f>Data[[#This Row],[run]]+100*Data[[#This Row],[k]]</f>
        <v>201</v>
      </c>
      <c r="E1980" t="s">
        <v>5</v>
      </c>
      <c r="F1980" t="s">
        <v>3</v>
      </c>
      <c r="H1980" t="s">
        <v>3</v>
      </c>
      <c r="I1980" t="str">
        <f>IF(Data[[#This Row],[gen_c]]="","o",IF(Data[[#This Row],[gen_e]]=Data[[#This Row],[gen_c]],"+",IF(ISNUMBER(SEARCH(Data[[#This Row],[gen_e]],Data[[#This Row],[gen_c]])),"/","-")))</f>
        <v>o</v>
      </c>
      <c r="J1980" t="str">
        <f>IF(Data[[#This Row],[sp_c]]="","o",IF(Data[[#This Row],[sp_e]]=Data[[#This Row],[sp_c]],"+",IF(ISNUMBER(SEARCH(Data[[#This Row],[sp_e]],Data[[#This Row],[sp_c]])),"/","-")))</f>
        <v>+</v>
      </c>
      <c r="K19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81" spans="1:11" x14ac:dyDescent="0.25">
      <c r="A1981">
        <v>35</v>
      </c>
      <c r="B1981" s="1">
        <v>1</v>
      </c>
      <c r="C1981" s="1">
        <v>2</v>
      </c>
      <c r="D1981" s="1">
        <f>Data[[#This Row],[run]]+100*Data[[#This Row],[k]]</f>
        <v>201</v>
      </c>
      <c r="E1981" t="s">
        <v>5</v>
      </c>
      <c r="F1981" t="s">
        <v>3</v>
      </c>
      <c r="H1981" t="s">
        <v>3</v>
      </c>
      <c r="I1981" t="str">
        <f>IF(Data[[#This Row],[gen_c]]="","o",IF(Data[[#This Row],[gen_e]]=Data[[#This Row],[gen_c]],"+",IF(ISNUMBER(SEARCH(Data[[#This Row],[gen_e]],Data[[#This Row],[gen_c]])),"/","-")))</f>
        <v>o</v>
      </c>
      <c r="J1981" t="str">
        <f>IF(Data[[#This Row],[sp_c]]="","o",IF(Data[[#This Row],[sp_e]]=Data[[#This Row],[sp_c]],"+",IF(ISNUMBER(SEARCH(Data[[#This Row],[sp_e]],Data[[#This Row],[sp_c]])),"/","-")))</f>
        <v>+</v>
      </c>
      <c r="K19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82" spans="1:11" x14ac:dyDescent="0.25">
      <c r="A1982">
        <v>36</v>
      </c>
      <c r="B1982" s="1">
        <v>1</v>
      </c>
      <c r="C1982" s="1">
        <v>2</v>
      </c>
      <c r="D1982" s="1">
        <f>Data[[#This Row],[run]]+100*Data[[#This Row],[k]]</f>
        <v>201</v>
      </c>
      <c r="E1982" t="s">
        <v>5</v>
      </c>
      <c r="F1982" t="s">
        <v>3</v>
      </c>
      <c r="H1982" t="s">
        <v>3</v>
      </c>
      <c r="I1982" t="str">
        <f>IF(Data[[#This Row],[gen_c]]="","o",IF(Data[[#This Row],[gen_e]]=Data[[#This Row],[gen_c]],"+",IF(ISNUMBER(SEARCH(Data[[#This Row],[gen_e]],Data[[#This Row],[gen_c]])),"/","-")))</f>
        <v>o</v>
      </c>
      <c r="J1982" t="str">
        <f>IF(Data[[#This Row],[sp_c]]="","o",IF(Data[[#This Row],[sp_e]]=Data[[#This Row],[sp_c]],"+",IF(ISNUMBER(SEARCH(Data[[#This Row],[sp_e]],Data[[#This Row],[sp_c]])),"/","-")))</f>
        <v>+</v>
      </c>
      <c r="K19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83" spans="1:11" x14ac:dyDescent="0.25">
      <c r="A1983">
        <v>37</v>
      </c>
      <c r="B1983" s="1">
        <v>1</v>
      </c>
      <c r="C1983" s="1">
        <v>2</v>
      </c>
      <c r="D1983" s="1">
        <f>Data[[#This Row],[run]]+100*Data[[#This Row],[k]]</f>
        <v>201</v>
      </c>
      <c r="E1983" t="s">
        <v>5</v>
      </c>
      <c r="F1983" t="s">
        <v>3</v>
      </c>
      <c r="H1983" t="s">
        <v>3</v>
      </c>
      <c r="I1983" t="str">
        <f>IF(Data[[#This Row],[gen_c]]="","o",IF(Data[[#This Row],[gen_e]]=Data[[#This Row],[gen_c]],"+",IF(ISNUMBER(SEARCH(Data[[#This Row],[gen_e]],Data[[#This Row],[gen_c]])),"/","-")))</f>
        <v>o</v>
      </c>
      <c r="J1983" t="str">
        <f>IF(Data[[#This Row],[sp_c]]="","o",IF(Data[[#This Row],[sp_e]]=Data[[#This Row],[sp_c]],"+",IF(ISNUMBER(SEARCH(Data[[#This Row],[sp_e]],Data[[#This Row],[sp_c]])),"/","-")))</f>
        <v>+</v>
      </c>
      <c r="K19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84" spans="1:11" x14ac:dyDescent="0.25">
      <c r="A1984">
        <v>38</v>
      </c>
      <c r="B1984" s="1">
        <v>1</v>
      </c>
      <c r="C1984" s="1">
        <v>2</v>
      </c>
      <c r="D1984" s="1">
        <f>Data[[#This Row],[run]]+100*Data[[#This Row],[k]]</f>
        <v>201</v>
      </c>
      <c r="E1984" t="s">
        <v>5</v>
      </c>
      <c r="F1984" t="s">
        <v>3</v>
      </c>
      <c r="H1984" t="s">
        <v>3</v>
      </c>
      <c r="I1984" t="str">
        <f>IF(Data[[#This Row],[gen_c]]="","o",IF(Data[[#This Row],[gen_e]]=Data[[#This Row],[gen_c]],"+",IF(ISNUMBER(SEARCH(Data[[#This Row],[gen_e]],Data[[#This Row],[gen_c]])),"/","-")))</f>
        <v>o</v>
      </c>
      <c r="J1984" t="str">
        <f>IF(Data[[#This Row],[sp_c]]="","o",IF(Data[[#This Row],[sp_e]]=Data[[#This Row],[sp_c]],"+",IF(ISNUMBER(SEARCH(Data[[#This Row],[sp_e]],Data[[#This Row],[sp_c]])),"/","-")))</f>
        <v>+</v>
      </c>
      <c r="K19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85" spans="1:11" x14ac:dyDescent="0.25">
      <c r="A1985">
        <v>39</v>
      </c>
      <c r="B1985" s="1">
        <v>1</v>
      </c>
      <c r="C1985" s="1">
        <v>2</v>
      </c>
      <c r="D1985" s="1">
        <f>Data[[#This Row],[run]]+100*Data[[#This Row],[k]]</f>
        <v>201</v>
      </c>
      <c r="E1985" t="s">
        <v>5</v>
      </c>
      <c r="F1985" t="s">
        <v>3</v>
      </c>
      <c r="H1985" t="s">
        <v>3</v>
      </c>
      <c r="I1985" t="str">
        <f>IF(Data[[#This Row],[gen_c]]="","o",IF(Data[[#This Row],[gen_e]]=Data[[#This Row],[gen_c]],"+",IF(ISNUMBER(SEARCH(Data[[#This Row],[gen_e]],Data[[#This Row],[gen_c]])),"/","-")))</f>
        <v>o</v>
      </c>
      <c r="J1985" t="str">
        <f>IF(Data[[#This Row],[sp_c]]="","o",IF(Data[[#This Row],[sp_e]]=Data[[#This Row],[sp_c]],"+",IF(ISNUMBER(SEARCH(Data[[#This Row],[sp_e]],Data[[#This Row],[sp_c]])),"/","-")))</f>
        <v>+</v>
      </c>
      <c r="K19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86" spans="1:11" x14ac:dyDescent="0.25">
      <c r="A1986" s="1">
        <v>284</v>
      </c>
      <c r="B1986" s="1">
        <v>0</v>
      </c>
      <c r="C1986" s="1">
        <v>2</v>
      </c>
      <c r="D1986" s="1">
        <f>Data[[#This Row],[run]]+100*Data[[#This Row],[k]]</f>
        <v>200</v>
      </c>
      <c r="E1986" t="s">
        <v>21</v>
      </c>
      <c r="F1986" t="s">
        <v>3</v>
      </c>
      <c r="G1986" t="s">
        <v>21</v>
      </c>
      <c r="H1986" t="s">
        <v>3</v>
      </c>
      <c r="I1986" t="str">
        <f>IF(Data[[#This Row],[gen_c]]="","o",IF(Data[[#This Row],[gen_e]]=Data[[#This Row],[gen_c]],"+",IF(ISNUMBER(SEARCH(Data[[#This Row],[gen_e]],Data[[#This Row],[gen_c]])),"/","-")))</f>
        <v>+</v>
      </c>
      <c r="J1986" t="str">
        <f>IF(Data[[#This Row],[sp_c]]="","o",IF(Data[[#This Row],[sp_e]]=Data[[#This Row],[sp_c]],"+",IF(ISNUMBER(SEARCH(Data[[#This Row],[sp_e]],Data[[#This Row],[sp_c]])),"/","-")))</f>
        <v>+</v>
      </c>
      <c r="K19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87" spans="1:11" x14ac:dyDescent="0.25">
      <c r="A1987" s="1">
        <v>285</v>
      </c>
      <c r="B1987" s="1">
        <v>0</v>
      </c>
      <c r="C1987" s="1">
        <v>2</v>
      </c>
      <c r="D1987" s="1">
        <f>Data[[#This Row],[run]]+100*Data[[#This Row],[k]]</f>
        <v>200</v>
      </c>
      <c r="E1987" t="s">
        <v>21</v>
      </c>
      <c r="F1987" t="s">
        <v>3</v>
      </c>
      <c r="G1987" t="s">
        <v>21</v>
      </c>
      <c r="H1987" t="s">
        <v>3</v>
      </c>
      <c r="I1987" t="str">
        <f>IF(Data[[#This Row],[gen_c]]="","o",IF(Data[[#This Row],[gen_e]]=Data[[#This Row],[gen_c]],"+",IF(ISNUMBER(SEARCH(Data[[#This Row],[gen_e]],Data[[#This Row],[gen_c]])),"/","-")))</f>
        <v>+</v>
      </c>
      <c r="J1987" t="str">
        <f>IF(Data[[#This Row],[sp_c]]="","o",IF(Data[[#This Row],[sp_e]]=Data[[#This Row],[sp_c]],"+",IF(ISNUMBER(SEARCH(Data[[#This Row],[sp_e]],Data[[#This Row],[sp_c]])),"/","-")))</f>
        <v>+</v>
      </c>
      <c r="K19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88" spans="1:11" x14ac:dyDescent="0.25">
      <c r="A1988" s="1">
        <v>286</v>
      </c>
      <c r="B1988" s="1">
        <v>0</v>
      </c>
      <c r="C1988" s="1">
        <v>2</v>
      </c>
      <c r="D1988" s="1">
        <f>Data[[#This Row],[run]]+100*Data[[#This Row],[k]]</f>
        <v>200</v>
      </c>
      <c r="E1988" t="s">
        <v>21</v>
      </c>
      <c r="F1988" t="s">
        <v>3</v>
      </c>
      <c r="G1988" t="s">
        <v>21</v>
      </c>
      <c r="H1988" t="s">
        <v>3</v>
      </c>
      <c r="I1988" t="str">
        <f>IF(Data[[#This Row],[gen_c]]="","o",IF(Data[[#This Row],[gen_e]]=Data[[#This Row],[gen_c]],"+",IF(ISNUMBER(SEARCH(Data[[#This Row],[gen_e]],Data[[#This Row],[gen_c]])),"/","-")))</f>
        <v>+</v>
      </c>
      <c r="J1988" t="str">
        <f>IF(Data[[#This Row],[sp_c]]="","o",IF(Data[[#This Row],[sp_e]]=Data[[#This Row],[sp_c]],"+",IF(ISNUMBER(SEARCH(Data[[#This Row],[sp_e]],Data[[#This Row],[sp_c]])),"/","-")))</f>
        <v>+</v>
      </c>
      <c r="K19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89" spans="1:11" x14ac:dyDescent="0.25">
      <c r="A1989" s="1">
        <v>287</v>
      </c>
      <c r="B1989" s="1">
        <v>0</v>
      </c>
      <c r="C1989" s="1">
        <v>2</v>
      </c>
      <c r="D1989" s="1">
        <f>Data[[#This Row],[run]]+100*Data[[#This Row],[k]]</f>
        <v>200</v>
      </c>
      <c r="E1989" t="s">
        <v>21</v>
      </c>
      <c r="F1989" t="s">
        <v>3</v>
      </c>
      <c r="G1989" t="s">
        <v>21</v>
      </c>
      <c r="H1989" t="s">
        <v>3</v>
      </c>
      <c r="I1989" t="str">
        <f>IF(Data[[#This Row],[gen_c]]="","o",IF(Data[[#This Row],[gen_e]]=Data[[#This Row],[gen_c]],"+",IF(ISNUMBER(SEARCH(Data[[#This Row],[gen_e]],Data[[#This Row],[gen_c]])),"/","-")))</f>
        <v>+</v>
      </c>
      <c r="J1989" t="str">
        <f>IF(Data[[#This Row],[sp_c]]="","o",IF(Data[[#This Row],[sp_e]]=Data[[#This Row],[sp_c]],"+",IF(ISNUMBER(SEARCH(Data[[#This Row],[sp_e]],Data[[#This Row],[sp_c]])),"/","-")))</f>
        <v>+</v>
      </c>
      <c r="K19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90" spans="1:11" x14ac:dyDescent="0.25">
      <c r="A1990" s="1">
        <v>288</v>
      </c>
      <c r="B1990" s="1">
        <v>0</v>
      </c>
      <c r="C1990" s="1">
        <v>2</v>
      </c>
      <c r="D1990" s="1">
        <f>Data[[#This Row],[run]]+100*Data[[#This Row],[k]]</f>
        <v>200</v>
      </c>
      <c r="E1990" t="s">
        <v>21</v>
      </c>
      <c r="F1990" t="s">
        <v>3</v>
      </c>
      <c r="G1990" t="s">
        <v>21</v>
      </c>
      <c r="H1990" t="s">
        <v>3</v>
      </c>
      <c r="I1990" t="str">
        <f>IF(Data[[#This Row],[gen_c]]="","o",IF(Data[[#This Row],[gen_e]]=Data[[#This Row],[gen_c]],"+",IF(ISNUMBER(SEARCH(Data[[#This Row],[gen_e]],Data[[#This Row],[gen_c]])),"/","-")))</f>
        <v>+</v>
      </c>
      <c r="J1990" t="str">
        <f>IF(Data[[#This Row],[sp_c]]="","o",IF(Data[[#This Row],[sp_e]]=Data[[#This Row],[sp_c]],"+",IF(ISNUMBER(SEARCH(Data[[#This Row],[sp_e]],Data[[#This Row],[sp_c]])),"/","-")))</f>
        <v>+</v>
      </c>
      <c r="K19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91" spans="1:11" x14ac:dyDescent="0.25">
      <c r="A1991">
        <v>290</v>
      </c>
      <c r="B1991" s="1">
        <v>1</v>
      </c>
      <c r="C1991" s="1">
        <v>2</v>
      </c>
      <c r="D1991" s="1">
        <f>Data[[#This Row],[run]]+100*Data[[#This Row],[k]]</f>
        <v>201</v>
      </c>
      <c r="E1991" t="s">
        <v>21</v>
      </c>
      <c r="F1991" t="s">
        <v>3</v>
      </c>
      <c r="G1991" t="s">
        <v>21</v>
      </c>
      <c r="H1991" t="s">
        <v>3</v>
      </c>
      <c r="I1991" t="str">
        <f>IF(Data[[#This Row],[gen_c]]="","o",IF(Data[[#This Row],[gen_e]]=Data[[#This Row],[gen_c]],"+",IF(ISNUMBER(SEARCH(Data[[#This Row],[gen_e]],Data[[#This Row],[gen_c]])),"/","-")))</f>
        <v>+</v>
      </c>
      <c r="J1991" t="str">
        <f>IF(Data[[#This Row],[sp_c]]="","o",IF(Data[[#This Row],[sp_e]]=Data[[#This Row],[sp_c]],"+",IF(ISNUMBER(SEARCH(Data[[#This Row],[sp_e]],Data[[#This Row],[sp_c]])),"/","-")))</f>
        <v>+</v>
      </c>
      <c r="K19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92" spans="1:11" x14ac:dyDescent="0.25">
      <c r="A1992">
        <v>289</v>
      </c>
      <c r="B1992" s="1">
        <v>1</v>
      </c>
      <c r="C1992" s="1">
        <v>2</v>
      </c>
      <c r="D1992" s="1">
        <f>Data[[#This Row],[run]]+100*Data[[#This Row],[k]]</f>
        <v>201</v>
      </c>
      <c r="E1992" t="s">
        <v>21</v>
      </c>
      <c r="F1992" t="s">
        <v>3</v>
      </c>
      <c r="H1992" t="s">
        <v>3</v>
      </c>
      <c r="I1992" t="str">
        <f>IF(Data[[#This Row],[gen_c]]="","o",IF(Data[[#This Row],[gen_e]]=Data[[#This Row],[gen_c]],"+",IF(ISNUMBER(SEARCH(Data[[#This Row],[gen_e]],Data[[#This Row],[gen_c]])),"/","-")))</f>
        <v>o</v>
      </c>
      <c r="J1992" t="str">
        <f>IF(Data[[#This Row],[sp_c]]="","o",IF(Data[[#This Row],[sp_e]]=Data[[#This Row],[sp_c]],"+",IF(ISNUMBER(SEARCH(Data[[#This Row],[sp_e]],Data[[#This Row],[sp_c]])),"/","-")))</f>
        <v>+</v>
      </c>
      <c r="K19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93" spans="1:11" x14ac:dyDescent="0.25">
      <c r="A1993">
        <v>291</v>
      </c>
      <c r="B1993" s="1">
        <v>1</v>
      </c>
      <c r="C1993" s="1">
        <v>2</v>
      </c>
      <c r="D1993" s="1">
        <f>Data[[#This Row],[run]]+100*Data[[#This Row],[k]]</f>
        <v>201</v>
      </c>
      <c r="E1993" t="s">
        <v>21</v>
      </c>
      <c r="F1993" t="s">
        <v>3</v>
      </c>
      <c r="H1993" t="s">
        <v>3</v>
      </c>
      <c r="I1993" t="str">
        <f>IF(Data[[#This Row],[gen_c]]="","o",IF(Data[[#This Row],[gen_e]]=Data[[#This Row],[gen_c]],"+",IF(ISNUMBER(SEARCH(Data[[#This Row],[gen_e]],Data[[#This Row],[gen_c]])),"/","-")))</f>
        <v>o</v>
      </c>
      <c r="J1993" t="str">
        <f>IF(Data[[#This Row],[sp_c]]="","o",IF(Data[[#This Row],[sp_e]]=Data[[#This Row],[sp_c]],"+",IF(ISNUMBER(SEARCH(Data[[#This Row],[sp_e]],Data[[#This Row],[sp_c]])),"/","-")))</f>
        <v>+</v>
      </c>
      <c r="K19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94" spans="1:11" x14ac:dyDescent="0.25">
      <c r="A1994">
        <v>292</v>
      </c>
      <c r="B1994" s="1">
        <v>1</v>
      </c>
      <c r="C1994" s="1">
        <v>2</v>
      </c>
      <c r="D1994" s="1">
        <f>Data[[#This Row],[run]]+100*Data[[#This Row],[k]]</f>
        <v>201</v>
      </c>
      <c r="E1994" t="s">
        <v>21</v>
      </c>
      <c r="F1994" t="s">
        <v>3</v>
      </c>
      <c r="H1994" t="s">
        <v>3</v>
      </c>
      <c r="I1994" t="str">
        <f>IF(Data[[#This Row],[gen_c]]="","o",IF(Data[[#This Row],[gen_e]]=Data[[#This Row],[gen_c]],"+",IF(ISNUMBER(SEARCH(Data[[#This Row],[gen_e]],Data[[#This Row],[gen_c]])),"/","-")))</f>
        <v>o</v>
      </c>
      <c r="J1994" t="str">
        <f>IF(Data[[#This Row],[sp_c]]="","o",IF(Data[[#This Row],[sp_e]]=Data[[#This Row],[sp_c]],"+",IF(ISNUMBER(SEARCH(Data[[#This Row],[sp_e]],Data[[#This Row],[sp_c]])),"/","-")))</f>
        <v>+</v>
      </c>
      <c r="K19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95" spans="1:11" x14ac:dyDescent="0.25">
      <c r="A1995" s="1">
        <v>328</v>
      </c>
      <c r="B1995" s="1">
        <v>0</v>
      </c>
      <c r="C1995" s="1">
        <v>2</v>
      </c>
      <c r="D1995" s="1">
        <f>Data[[#This Row],[run]]+100*Data[[#This Row],[k]]</f>
        <v>200</v>
      </c>
      <c r="E1995" t="s">
        <v>25</v>
      </c>
      <c r="F1995" t="s">
        <v>3</v>
      </c>
      <c r="G1995" t="s">
        <v>42</v>
      </c>
      <c r="H1995" t="s">
        <v>3</v>
      </c>
      <c r="I1995" t="str">
        <f>IF(Data[[#This Row],[gen_c]]="","o",IF(Data[[#This Row],[gen_e]]=Data[[#This Row],[gen_c]],"+",IF(ISNUMBER(SEARCH(Data[[#This Row],[gen_e]],Data[[#This Row],[gen_c]])),"/","-")))</f>
        <v>/</v>
      </c>
      <c r="J1995" t="str">
        <f>IF(Data[[#This Row],[sp_c]]="","o",IF(Data[[#This Row],[sp_e]]=Data[[#This Row],[sp_c]],"+",IF(ISNUMBER(SEARCH(Data[[#This Row],[sp_e]],Data[[#This Row],[sp_c]])),"/","-")))</f>
        <v>+</v>
      </c>
      <c r="K19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96" spans="1:11" x14ac:dyDescent="0.25">
      <c r="A1996" s="1">
        <v>329</v>
      </c>
      <c r="B1996" s="1">
        <v>0</v>
      </c>
      <c r="C1996" s="1">
        <v>2</v>
      </c>
      <c r="D1996" s="1">
        <f>Data[[#This Row],[run]]+100*Data[[#This Row],[k]]</f>
        <v>200</v>
      </c>
      <c r="E1996" t="s">
        <v>25</v>
      </c>
      <c r="F1996" t="s">
        <v>3</v>
      </c>
      <c r="G1996" t="s">
        <v>25</v>
      </c>
      <c r="H1996" t="s">
        <v>3</v>
      </c>
      <c r="I1996" t="str">
        <f>IF(Data[[#This Row],[gen_c]]="","o",IF(Data[[#This Row],[gen_e]]=Data[[#This Row],[gen_c]],"+",IF(ISNUMBER(SEARCH(Data[[#This Row],[gen_e]],Data[[#This Row],[gen_c]])),"/","-")))</f>
        <v>+</v>
      </c>
      <c r="J1996" t="str">
        <f>IF(Data[[#This Row],[sp_c]]="","o",IF(Data[[#This Row],[sp_e]]=Data[[#This Row],[sp_c]],"+",IF(ISNUMBER(SEARCH(Data[[#This Row],[sp_e]],Data[[#This Row],[sp_c]])),"/","-")))</f>
        <v>+</v>
      </c>
      <c r="K19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97" spans="1:11" x14ac:dyDescent="0.25">
      <c r="A1997">
        <v>336</v>
      </c>
      <c r="B1997" s="1">
        <v>1</v>
      </c>
      <c r="C1997" s="1">
        <v>2</v>
      </c>
      <c r="D1997" s="1">
        <f>Data[[#This Row],[run]]+100*Data[[#This Row],[k]]</f>
        <v>201</v>
      </c>
      <c r="E1997" t="s">
        <v>25</v>
      </c>
      <c r="F1997" t="s">
        <v>3</v>
      </c>
      <c r="G1997" t="s">
        <v>25</v>
      </c>
      <c r="H1997" t="s">
        <v>3</v>
      </c>
      <c r="I1997" t="str">
        <f>IF(Data[[#This Row],[gen_c]]="","o",IF(Data[[#This Row],[gen_e]]=Data[[#This Row],[gen_c]],"+",IF(ISNUMBER(SEARCH(Data[[#This Row],[gen_e]],Data[[#This Row],[gen_c]])),"/","-")))</f>
        <v>+</v>
      </c>
      <c r="J1997" t="str">
        <f>IF(Data[[#This Row],[sp_c]]="","o",IF(Data[[#This Row],[sp_e]]=Data[[#This Row],[sp_c]],"+",IF(ISNUMBER(SEARCH(Data[[#This Row],[sp_e]],Data[[#This Row],[sp_c]])),"/","-")))</f>
        <v>+</v>
      </c>
      <c r="K19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1998" spans="1:11" x14ac:dyDescent="0.25">
      <c r="A1998" s="1">
        <v>330</v>
      </c>
      <c r="B1998" s="1">
        <v>0</v>
      </c>
      <c r="C1998" s="1">
        <v>2</v>
      </c>
      <c r="D1998" s="1">
        <f>Data[[#This Row],[run]]+100*Data[[#This Row],[k]]</f>
        <v>200</v>
      </c>
      <c r="E1998" t="s">
        <v>25</v>
      </c>
      <c r="F1998" t="s">
        <v>3</v>
      </c>
      <c r="G1998" t="s">
        <v>43</v>
      </c>
      <c r="H1998" t="s">
        <v>3</v>
      </c>
      <c r="I1998" t="str">
        <f>IF(Data[[#This Row],[gen_c]]="","o",IF(Data[[#This Row],[gen_e]]=Data[[#This Row],[gen_c]],"+",IF(ISNUMBER(SEARCH(Data[[#This Row],[gen_e]],Data[[#This Row],[gen_c]])),"/","-")))</f>
        <v>/</v>
      </c>
      <c r="J1998" t="str">
        <f>IF(Data[[#This Row],[sp_c]]="","o",IF(Data[[#This Row],[sp_e]]=Data[[#This Row],[sp_c]],"+",IF(ISNUMBER(SEARCH(Data[[#This Row],[sp_e]],Data[[#This Row],[sp_c]])),"/","-")))</f>
        <v>+</v>
      </c>
      <c r="K19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1999" spans="1:11" x14ac:dyDescent="0.25">
      <c r="A1999" s="1">
        <v>332</v>
      </c>
      <c r="B1999" s="1">
        <v>0</v>
      </c>
      <c r="C1999" s="1">
        <v>2</v>
      </c>
      <c r="D1999" s="1">
        <f>Data[[#This Row],[run]]+100*Data[[#This Row],[k]]</f>
        <v>200</v>
      </c>
      <c r="E1999" t="s">
        <v>25</v>
      </c>
      <c r="F1999" t="s">
        <v>3</v>
      </c>
      <c r="G1999" t="s">
        <v>43</v>
      </c>
      <c r="H1999" t="s">
        <v>3</v>
      </c>
      <c r="I1999" t="str">
        <f>IF(Data[[#This Row],[gen_c]]="","o",IF(Data[[#This Row],[gen_e]]=Data[[#This Row],[gen_c]],"+",IF(ISNUMBER(SEARCH(Data[[#This Row],[gen_e]],Data[[#This Row],[gen_c]])),"/","-")))</f>
        <v>/</v>
      </c>
      <c r="J1999" t="str">
        <f>IF(Data[[#This Row],[sp_c]]="","o",IF(Data[[#This Row],[sp_e]]=Data[[#This Row],[sp_c]],"+",IF(ISNUMBER(SEARCH(Data[[#This Row],[sp_e]],Data[[#This Row],[sp_c]])),"/","-")))</f>
        <v>+</v>
      </c>
      <c r="K19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00" spans="1:11" x14ac:dyDescent="0.25">
      <c r="A2000" s="1">
        <v>331</v>
      </c>
      <c r="B2000" s="1">
        <v>0</v>
      </c>
      <c r="C2000" s="1">
        <v>2</v>
      </c>
      <c r="D2000" s="1">
        <f>Data[[#This Row],[run]]+100*Data[[#This Row],[k]]</f>
        <v>200</v>
      </c>
      <c r="E2000" t="s">
        <v>25</v>
      </c>
      <c r="F2000" t="s">
        <v>3</v>
      </c>
      <c r="H2000" t="s">
        <v>3</v>
      </c>
      <c r="I2000" t="str">
        <f>IF(Data[[#This Row],[gen_c]]="","o",IF(Data[[#This Row],[gen_e]]=Data[[#This Row],[gen_c]],"+",IF(ISNUMBER(SEARCH(Data[[#This Row],[gen_e]],Data[[#This Row],[gen_c]])),"/","-")))</f>
        <v>o</v>
      </c>
      <c r="J2000" t="str">
        <f>IF(Data[[#This Row],[sp_c]]="","o",IF(Data[[#This Row],[sp_e]]=Data[[#This Row],[sp_c]],"+",IF(ISNUMBER(SEARCH(Data[[#This Row],[sp_e]],Data[[#This Row],[sp_c]])),"/","-")))</f>
        <v>+</v>
      </c>
      <c r="K20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01" spans="1:11" x14ac:dyDescent="0.25">
      <c r="A2001">
        <v>333</v>
      </c>
      <c r="B2001" s="1">
        <v>1</v>
      </c>
      <c r="C2001" s="1">
        <v>2</v>
      </c>
      <c r="D2001" s="1">
        <f>Data[[#This Row],[run]]+100*Data[[#This Row],[k]]</f>
        <v>201</v>
      </c>
      <c r="E2001" t="s">
        <v>25</v>
      </c>
      <c r="F2001" t="s">
        <v>3</v>
      </c>
      <c r="H2001" t="s">
        <v>3</v>
      </c>
      <c r="I2001" t="str">
        <f>IF(Data[[#This Row],[gen_c]]="","o",IF(Data[[#This Row],[gen_e]]=Data[[#This Row],[gen_c]],"+",IF(ISNUMBER(SEARCH(Data[[#This Row],[gen_e]],Data[[#This Row],[gen_c]])),"/","-")))</f>
        <v>o</v>
      </c>
      <c r="J2001" t="str">
        <f>IF(Data[[#This Row],[sp_c]]="","o",IF(Data[[#This Row],[sp_e]]=Data[[#This Row],[sp_c]],"+",IF(ISNUMBER(SEARCH(Data[[#This Row],[sp_e]],Data[[#This Row],[sp_c]])),"/","-")))</f>
        <v>+</v>
      </c>
      <c r="K20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02" spans="1:11" x14ac:dyDescent="0.25">
      <c r="A2002">
        <v>334</v>
      </c>
      <c r="B2002" s="1">
        <v>1</v>
      </c>
      <c r="C2002" s="1">
        <v>2</v>
      </c>
      <c r="D2002" s="1">
        <f>Data[[#This Row],[run]]+100*Data[[#This Row],[k]]</f>
        <v>201</v>
      </c>
      <c r="E2002" t="s">
        <v>25</v>
      </c>
      <c r="F2002" t="s">
        <v>3</v>
      </c>
      <c r="H2002" t="s">
        <v>3</v>
      </c>
      <c r="I2002" t="str">
        <f>IF(Data[[#This Row],[gen_c]]="","o",IF(Data[[#This Row],[gen_e]]=Data[[#This Row],[gen_c]],"+",IF(ISNUMBER(SEARCH(Data[[#This Row],[gen_e]],Data[[#This Row],[gen_c]])),"/","-")))</f>
        <v>o</v>
      </c>
      <c r="J2002" t="str">
        <f>IF(Data[[#This Row],[sp_c]]="","o",IF(Data[[#This Row],[sp_e]]=Data[[#This Row],[sp_c]],"+",IF(ISNUMBER(SEARCH(Data[[#This Row],[sp_e]],Data[[#This Row],[sp_c]])),"/","-")))</f>
        <v>+</v>
      </c>
      <c r="K20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03" spans="1:11" x14ac:dyDescent="0.25">
      <c r="A2003">
        <v>335</v>
      </c>
      <c r="B2003" s="1">
        <v>1</v>
      </c>
      <c r="C2003" s="1">
        <v>2</v>
      </c>
      <c r="D2003" s="1">
        <f>Data[[#This Row],[run]]+100*Data[[#This Row],[k]]</f>
        <v>201</v>
      </c>
      <c r="E2003" t="s">
        <v>25</v>
      </c>
      <c r="F2003" t="s">
        <v>3</v>
      </c>
      <c r="H2003" t="s">
        <v>3</v>
      </c>
      <c r="I2003" t="str">
        <f>IF(Data[[#This Row],[gen_c]]="","o",IF(Data[[#This Row],[gen_e]]=Data[[#This Row],[gen_c]],"+",IF(ISNUMBER(SEARCH(Data[[#This Row],[gen_e]],Data[[#This Row],[gen_c]])),"/","-")))</f>
        <v>o</v>
      </c>
      <c r="J2003" t="str">
        <f>IF(Data[[#This Row],[sp_c]]="","o",IF(Data[[#This Row],[sp_e]]=Data[[#This Row],[sp_c]],"+",IF(ISNUMBER(SEARCH(Data[[#This Row],[sp_e]],Data[[#This Row],[sp_c]])),"/","-")))</f>
        <v>+</v>
      </c>
      <c r="K20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04" spans="1:11" x14ac:dyDescent="0.25">
      <c r="A2004" s="1">
        <v>40</v>
      </c>
      <c r="B2004" s="1">
        <v>0</v>
      </c>
      <c r="C2004" s="1">
        <v>2</v>
      </c>
      <c r="D2004" s="1">
        <f>Data[[#This Row],[run]]+100*Data[[#This Row],[k]]</f>
        <v>200</v>
      </c>
      <c r="E2004" t="s">
        <v>6</v>
      </c>
      <c r="F2004" t="s">
        <v>3</v>
      </c>
      <c r="G2004" t="s">
        <v>6</v>
      </c>
      <c r="H2004" t="s">
        <v>3</v>
      </c>
      <c r="I2004" t="str">
        <f>IF(Data[[#This Row],[gen_c]]="","o",IF(Data[[#This Row],[gen_e]]=Data[[#This Row],[gen_c]],"+",IF(ISNUMBER(SEARCH(Data[[#This Row],[gen_e]],Data[[#This Row],[gen_c]])),"/","-")))</f>
        <v>+</v>
      </c>
      <c r="J2004" t="str">
        <f>IF(Data[[#This Row],[sp_c]]="","o",IF(Data[[#This Row],[sp_e]]=Data[[#This Row],[sp_c]],"+",IF(ISNUMBER(SEARCH(Data[[#This Row],[sp_e]],Data[[#This Row],[sp_c]])),"/","-")))</f>
        <v>+</v>
      </c>
      <c r="K20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05" spans="1:11" x14ac:dyDescent="0.25">
      <c r="A2005" s="1">
        <v>41</v>
      </c>
      <c r="B2005" s="1">
        <v>0</v>
      </c>
      <c r="C2005" s="1">
        <v>2</v>
      </c>
      <c r="D2005" s="1">
        <f>Data[[#This Row],[run]]+100*Data[[#This Row],[k]]</f>
        <v>200</v>
      </c>
      <c r="E2005" t="s">
        <v>6</v>
      </c>
      <c r="F2005" t="s">
        <v>3</v>
      </c>
      <c r="G2005" t="s">
        <v>6</v>
      </c>
      <c r="H2005" t="s">
        <v>3</v>
      </c>
      <c r="I2005" t="str">
        <f>IF(Data[[#This Row],[gen_c]]="","o",IF(Data[[#This Row],[gen_e]]=Data[[#This Row],[gen_c]],"+",IF(ISNUMBER(SEARCH(Data[[#This Row],[gen_e]],Data[[#This Row],[gen_c]])),"/","-")))</f>
        <v>+</v>
      </c>
      <c r="J2005" t="str">
        <f>IF(Data[[#This Row],[sp_c]]="","o",IF(Data[[#This Row],[sp_e]]=Data[[#This Row],[sp_c]],"+",IF(ISNUMBER(SEARCH(Data[[#This Row],[sp_e]],Data[[#This Row],[sp_c]])),"/","-")))</f>
        <v>+</v>
      </c>
      <c r="K20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06" spans="1:11" x14ac:dyDescent="0.25">
      <c r="A2006" s="1">
        <v>43</v>
      </c>
      <c r="B2006" s="1">
        <v>0</v>
      </c>
      <c r="C2006" s="1">
        <v>2</v>
      </c>
      <c r="D2006" s="1">
        <f>Data[[#This Row],[run]]+100*Data[[#This Row],[k]]</f>
        <v>200</v>
      </c>
      <c r="E2006" t="s">
        <v>6</v>
      </c>
      <c r="F2006" t="s">
        <v>3</v>
      </c>
      <c r="G2006" t="s">
        <v>6</v>
      </c>
      <c r="H2006" t="s">
        <v>3</v>
      </c>
      <c r="I2006" t="str">
        <f>IF(Data[[#This Row],[gen_c]]="","o",IF(Data[[#This Row],[gen_e]]=Data[[#This Row],[gen_c]],"+",IF(ISNUMBER(SEARCH(Data[[#This Row],[gen_e]],Data[[#This Row],[gen_c]])),"/","-")))</f>
        <v>+</v>
      </c>
      <c r="J2006" t="str">
        <f>IF(Data[[#This Row],[sp_c]]="","o",IF(Data[[#This Row],[sp_e]]=Data[[#This Row],[sp_c]],"+",IF(ISNUMBER(SEARCH(Data[[#This Row],[sp_e]],Data[[#This Row],[sp_c]])),"/","-")))</f>
        <v>+</v>
      </c>
      <c r="K20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07" spans="1:11" x14ac:dyDescent="0.25">
      <c r="A2007">
        <v>46</v>
      </c>
      <c r="B2007" s="1">
        <v>1</v>
      </c>
      <c r="C2007" s="1">
        <v>2</v>
      </c>
      <c r="D2007" s="1">
        <f>Data[[#This Row],[run]]+100*Data[[#This Row],[k]]</f>
        <v>201</v>
      </c>
      <c r="E2007" t="s">
        <v>6</v>
      </c>
      <c r="F2007" t="s">
        <v>3</v>
      </c>
      <c r="G2007" t="s">
        <v>6</v>
      </c>
      <c r="H2007" t="s">
        <v>3</v>
      </c>
      <c r="I2007" t="str">
        <f>IF(Data[[#This Row],[gen_c]]="","o",IF(Data[[#This Row],[gen_e]]=Data[[#This Row],[gen_c]],"+",IF(ISNUMBER(SEARCH(Data[[#This Row],[gen_e]],Data[[#This Row],[gen_c]])),"/","-")))</f>
        <v>+</v>
      </c>
      <c r="J2007" t="str">
        <f>IF(Data[[#This Row],[sp_c]]="","o",IF(Data[[#This Row],[sp_e]]=Data[[#This Row],[sp_c]],"+",IF(ISNUMBER(SEARCH(Data[[#This Row],[sp_e]],Data[[#This Row],[sp_c]])),"/","-")))</f>
        <v>+</v>
      </c>
      <c r="K20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08" spans="1:11" x14ac:dyDescent="0.25">
      <c r="A2008">
        <v>44</v>
      </c>
      <c r="B2008" s="1">
        <v>1</v>
      </c>
      <c r="C2008" s="1">
        <v>2</v>
      </c>
      <c r="D2008" s="1">
        <f>Data[[#This Row],[run]]+100*Data[[#This Row],[k]]</f>
        <v>201</v>
      </c>
      <c r="E2008" t="s">
        <v>6</v>
      </c>
      <c r="F2008" t="s">
        <v>3</v>
      </c>
      <c r="G2008" t="s">
        <v>11</v>
      </c>
      <c r="H2008" t="s">
        <v>3</v>
      </c>
      <c r="I2008" t="str">
        <f>IF(Data[[#This Row],[gen_c]]="","o",IF(Data[[#This Row],[gen_e]]=Data[[#This Row],[gen_c]],"+",IF(ISNUMBER(SEARCH(Data[[#This Row],[gen_e]],Data[[#This Row],[gen_c]])),"/","-")))</f>
        <v>-</v>
      </c>
      <c r="J2008" t="str">
        <f>IF(Data[[#This Row],[sp_c]]="","o",IF(Data[[#This Row],[sp_e]]=Data[[#This Row],[sp_c]],"+",IF(ISNUMBER(SEARCH(Data[[#This Row],[sp_e]],Data[[#This Row],[sp_c]])),"/","-")))</f>
        <v>+</v>
      </c>
      <c r="K20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009" spans="1:11" x14ac:dyDescent="0.25">
      <c r="A2009" s="1">
        <v>42</v>
      </c>
      <c r="B2009" s="1">
        <v>0</v>
      </c>
      <c r="C2009" s="1">
        <v>2</v>
      </c>
      <c r="D2009" s="1">
        <f>Data[[#This Row],[run]]+100*Data[[#This Row],[k]]</f>
        <v>200</v>
      </c>
      <c r="E2009" t="s">
        <v>6</v>
      </c>
      <c r="F2009" t="s">
        <v>3</v>
      </c>
      <c r="H2009" t="s">
        <v>3</v>
      </c>
      <c r="I2009" t="str">
        <f>IF(Data[[#This Row],[gen_c]]="","o",IF(Data[[#This Row],[gen_e]]=Data[[#This Row],[gen_c]],"+",IF(ISNUMBER(SEARCH(Data[[#This Row],[gen_e]],Data[[#This Row],[gen_c]])),"/","-")))</f>
        <v>o</v>
      </c>
      <c r="J2009" t="str">
        <f>IF(Data[[#This Row],[sp_c]]="","o",IF(Data[[#This Row],[sp_e]]=Data[[#This Row],[sp_c]],"+",IF(ISNUMBER(SEARCH(Data[[#This Row],[sp_e]],Data[[#This Row],[sp_c]])),"/","-")))</f>
        <v>+</v>
      </c>
      <c r="K20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10" spans="1:11" x14ac:dyDescent="0.25">
      <c r="A2010">
        <v>45</v>
      </c>
      <c r="B2010" s="1">
        <v>1</v>
      </c>
      <c r="C2010" s="1">
        <v>2</v>
      </c>
      <c r="D2010" s="1">
        <f>Data[[#This Row],[run]]+100*Data[[#This Row],[k]]</f>
        <v>201</v>
      </c>
      <c r="E2010" t="s">
        <v>6</v>
      </c>
      <c r="F2010" t="s">
        <v>3</v>
      </c>
      <c r="H2010" t="s">
        <v>3</v>
      </c>
      <c r="I2010" t="str">
        <f>IF(Data[[#This Row],[gen_c]]="","o",IF(Data[[#This Row],[gen_e]]=Data[[#This Row],[gen_c]],"+",IF(ISNUMBER(SEARCH(Data[[#This Row],[gen_e]],Data[[#This Row],[gen_c]])),"/","-")))</f>
        <v>o</v>
      </c>
      <c r="J2010" t="str">
        <f>IF(Data[[#This Row],[sp_c]]="","o",IF(Data[[#This Row],[sp_e]]=Data[[#This Row],[sp_c]],"+",IF(ISNUMBER(SEARCH(Data[[#This Row],[sp_e]],Data[[#This Row],[sp_c]])),"/","-")))</f>
        <v>+</v>
      </c>
      <c r="K20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11" spans="1:11" x14ac:dyDescent="0.25">
      <c r="A2011">
        <v>47</v>
      </c>
      <c r="B2011" s="1">
        <v>1</v>
      </c>
      <c r="C2011" s="1">
        <v>2</v>
      </c>
      <c r="D2011" s="1">
        <f>Data[[#This Row],[run]]+100*Data[[#This Row],[k]]</f>
        <v>201</v>
      </c>
      <c r="E2011" t="s">
        <v>6</v>
      </c>
      <c r="F2011" t="s">
        <v>3</v>
      </c>
      <c r="H2011" t="s">
        <v>3</v>
      </c>
      <c r="I2011" t="str">
        <f>IF(Data[[#This Row],[gen_c]]="","o",IF(Data[[#This Row],[gen_e]]=Data[[#This Row],[gen_c]],"+",IF(ISNUMBER(SEARCH(Data[[#This Row],[gen_e]],Data[[#This Row],[gen_c]])),"/","-")))</f>
        <v>o</v>
      </c>
      <c r="J2011" t="str">
        <f>IF(Data[[#This Row],[sp_c]]="","o",IF(Data[[#This Row],[sp_e]]=Data[[#This Row],[sp_c]],"+",IF(ISNUMBER(SEARCH(Data[[#This Row],[sp_e]],Data[[#This Row],[sp_c]])),"/","-")))</f>
        <v>+</v>
      </c>
      <c r="K20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12" spans="1:11" x14ac:dyDescent="0.25">
      <c r="A2012" s="1">
        <v>70</v>
      </c>
      <c r="B2012" s="1">
        <v>0</v>
      </c>
      <c r="C2012" s="1">
        <v>2</v>
      </c>
      <c r="D2012" s="32">
        <f>Data[[#This Row],[run]]+100*Data[[#This Row],[k]]</f>
        <v>200</v>
      </c>
      <c r="E2012" t="s">
        <v>11</v>
      </c>
      <c r="F2012" t="s">
        <v>12</v>
      </c>
      <c r="G2012" t="s">
        <v>41</v>
      </c>
      <c r="I2012" t="str">
        <f>IF(Data[[#This Row],[gen_c]]="","o",IF(Data[[#This Row],[gen_e]]=Data[[#This Row],[gen_c]],"+",IF(ISNUMBER(SEARCH(Data[[#This Row],[gen_e]],Data[[#This Row],[gen_c]])),"/","-")))</f>
        <v>/</v>
      </c>
      <c r="J2012" t="str">
        <f>IF(Data[[#This Row],[sp_c]]="","o",IF(Data[[#This Row],[sp_e]]=Data[[#This Row],[sp_c]],"+",IF(ISNUMBER(SEARCH(Data[[#This Row],[sp_e]],Data[[#This Row],[sp_c]])),"/","-")))</f>
        <v>o</v>
      </c>
      <c r="K20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13" spans="1:11" x14ac:dyDescent="0.25">
      <c r="A2013">
        <v>93</v>
      </c>
      <c r="B2013" s="1">
        <v>1</v>
      </c>
      <c r="C2013" s="1">
        <v>2</v>
      </c>
      <c r="D2013" s="32">
        <f>Data[[#This Row],[run]]+100*Data[[#This Row],[k]]</f>
        <v>201</v>
      </c>
      <c r="E2013" t="s">
        <v>11</v>
      </c>
      <c r="F2013" t="s">
        <v>12</v>
      </c>
      <c r="G2013" t="s">
        <v>11</v>
      </c>
      <c r="H2013" t="s">
        <v>50</v>
      </c>
      <c r="I2013" t="str">
        <f>IF(Data[[#This Row],[gen_c]]="","o",IF(Data[[#This Row],[gen_e]]=Data[[#This Row],[gen_c]],"+",IF(ISNUMBER(SEARCH(Data[[#This Row],[gen_e]],Data[[#This Row],[gen_c]])),"/","-")))</f>
        <v>+</v>
      </c>
      <c r="J2013" t="str">
        <f>IF(Data[[#This Row],[sp_c]]="","o",IF(Data[[#This Row],[sp_e]]=Data[[#This Row],[sp_c]],"+",IF(ISNUMBER(SEARCH(Data[[#This Row],[sp_e]],Data[[#This Row],[sp_c]])),"/","-")))</f>
        <v>/</v>
      </c>
      <c r="K20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2014" spans="1:11" x14ac:dyDescent="0.25">
      <c r="A2014" s="1">
        <v>64</v>
      </c>
      <c r="B2014" s="1">
        <v>0</v>
      </c>
      <c r="C2014" s="1">
        <v>2</v>
      </c>
      <c r="D2014" s="32">
        <f>Data[[#This Row],[run]]+100*Data[[#This Row],[k]]</f>
        <v>200</v>
      </c>
      <c r="E2014" t="s">
        <v>11</v>
      </c>
      <c r="F2014" t="s">
        <v>12</v>
      </c>
      <c r="G2014" t="s">
        <v>11</v>
      </c>
      <c r="H2014" t="s">
        <v>12</v>
      </c>
      <c r="I2014" t="str">
        <f>IF(Data[[#This Row],[gen_c]]="","o",IF(Data[[#This Row],[gen_e]]=Data[[#This Row],[gen_c]],"+",IF(ISNUMBER(SEARCH(Data[[#This Row],[gen_e]],Data[[#This Row],[gen_c]])),"/","-")))</f>
        <v>+</v>
      </c>
      <c r="J2014" t="str">
        <f>IF(Data[[#This Row],[sp_c]]="","o",IF(Data[[#This Row],[sp_e]]=Data[[#This Row],[sp_c]],"+",IF(ISNUMBER(SEARCH(Data[[#This Row],[sp_e]],Data[[#This Row],[sp_c]])),"/","-")))</f>
        <v>+</v>
      </c>
      <c r="K20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15" spans="1:11" x14ac:dyDescent="0.25">
      <c r="A2015" s="1">
        <v>65</v>
      </c>
      <c r="B2015" s="1">
        <v>0</v>
      </c>
      <c r="C2015" s="1">
        <v>2</v>
      </c>
      <c r="D2015" s="32">
        <f>Data[[#This Row],[run]]+100*Data[[#This Row],[k]]</f>
        <v>200</v>
      </c>
      <c r="E2015" t="s">
        <v>11</v>
      </c>
      <c r="F2015" t="s">
        <v>12</v>
      </c>
      <c r="G2015" t="s">
        <v>11</v>
      </c>
      <c r="H2015" t="s">
        <v>12</v>
      </c>
      <c r="I2015" t="str">
        <f>IF(Data[[#This Row],[gen_c]]="","o",IF(Data[[#This Row],[gen_e]]=Data[[#This Row],[gen_c]],"+",IF(ISNUMBER(SEARCH(Data[[#This Row],[gen_e]],Data[[#This Row],[gen_c]])),"/","-")))</f>
        <v>+</v>
      </c>
      <c r="J2015" t="str">
        <f>IF(Data[[#This Row],[sp_c]]="","o",IF(Data[[#This Row],[sp_e]]=Data[[#This Row],[sp_c]],"+",IF(ISNUMBER(SEARCH(Data[[#This Row],[sp_e]],Data[[#This Row],[sp_c]])),"/","-")))</f>
        <v>+</v>
      </c>
      <c r="K20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16" spans="1:11" x14ac:dyDescent="0.25">
      <c r="A2016" s="1">
        <v>66</v>
      </c>
      <c r="B2016" s="1">
        <v>0</v>
      </c>
      <c r="C2016" s="1">
        <v>2</v>
      </c>
      <c r="D2016" s="32">
        <f>Data[[#This Row],[run]]+100*Data[[#This Row],[k]]</f>
        <v>200</v>
      </c>
      <c r="E2016" t="s">
        <v>11</v>
      </c>
      <c r="F2016" t="s">
        <v>12</v>
      </c>
      <c r="G2016" t="s">
        <v>11</v>
      </c>
      <c r="H2016" t="s">
        <v>12</v>
      </c>
      <c r="I2016" t="str">
        <f>IF(Data[[#This Row],[gen_c]]="","o",IF(Data[[#This Row],[gen_e]]=Data[[#This Row],[gen_c]],"+",IF(ISNUMBER(SEARCH(Data[[#This Row],[gen_e]],Data[[#This Row],[gen_c]])),"/","-")))</f>
        <v>+</v>
      </c>
      <c r="J2016" t="str">
        <f>IF(Data[[#This Row],[sp_c]]="","o",IF(Data[[#This Row],[sp_e]]=Data[[#This Row],[sp_c]],"+",IF(ISNUMBER(SEARCH(Data[[#This Row],[sp_e]],Data[[#This Row],[sp_c]])),"/","-")))</f>
        <v>+</v>
      </c>
      <c r="K20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17" spans="1:11" x14ac:dyDescent="0.25">
      <c r="A2017" s="1">
        <v>67</v>
      </c>
      <c r="B2017" s="1">
        <v>0</v>
      </c>
      <c r="C2017" s="1">
        <v>2</v>
      </c>
      <c r="D2017" s="32">
        <f>Data[[#This Row],[run]]+100*Data[[#This Row],[k]]</f>
        <v>200</v>
      </c>
      <c r="E2017" t="s">
        <v>11</v>
      </c>
      <c r="F2017" t="s">
        <v>12</v>
      </c>
      <c r="G2017" t="s">
        <v>11</v>
      </c>
      <c r="H2017" t="s">
        <v>12</v>
      </c>
      <c r="I2017" t="str">
        <f>IF(Data[[#This Row],[gen_c]]="","o",IF(Data[[#This Row],[gen_e]]=Data[[#This Row],[gen_c]],"+",IF(ISNUMBER(SEARCH(Data[[#This Row],[gen_e]],Data[[#This Row],[gen_c]])),"/","-")))</f>
        <v>+</v>
      </c>
      <c r="J2017" t="str">
        <f>IF(Data[[#This Row],[sp_c]]="","o",IF(Data[[#This Row],[sp_e]]=Data[[#This Row],[sp_c]],"+",IF(ISNUMBER(SEARCH(Data[[#This Row],[sp_e]],Data[[#This Row],[sp_c]])),"/","-")))</f>
        <v>+</v>
      </c>
      <c r="K20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18" spans="1:11" x14ac:dyDescent="0.25">
      <c r="A2018" s="1">
        <v>68</v>
      </c>
      <c r="B2018" s="1">
        <v>0</v>
      </c>
      <c r="C2018" s="1">
        <v>2</v>
      </c>
      <c r="D2018" s="32">
        <f>Data[[#This Row],[run]]+100*Data[[#This Row],[k]]</f>
        <v>200</v>
      </c>
      <c r="E2018" t="s">
        <v>11</v>
      </c>
      <c r="F2018" t="s">
        <v>12</v>
      </c>
      <c r="G2018" t="s">
        <v>11</v>
      </c>
      <c r="H2018" t="s">
        <v>12</v>
      </c>
      <c r="I2018" t="str">
        <f>IF(Data[[#This Row],[gen_c]]="","o",IF(Data[[#This Row],[gen_e]]=Data[[#This Row],[gen_c]],"+",IF(ISNUMBER(SEARCH(Data[[#This Row],[gen_e]],Data[[#This Row],[gen_c]])),"/","-")))</f>
        <v>+</v>
      </c>
      <c r="J2018" t="str">
        <f>IF(Data[[#This Row],[sp_c]]="","o",IF(Data[[#This Row],[sp_e]]=Data[[#This Row],[sp_c]],"+",IF(ISNUMBER(SEARCH(Data[[#This Row],[sp_e]],Data[[#This Row],[sp_c]])),"/","-")))</f>
        <v>+</v>
      </c>
      <c r="K20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19" spans="1:11" x14ac:dyDescent="0.25">
      <c r="A2019" s="1">
        <v>69</v>
      </c>
      <c r="B2019" s="1">
        <v>0</v>
      </c>
      <c r="C2019" s="1">
        <v>2</v>
      </c>
      <c r="D2019" s="32">
        <f>Data[[#This Row],[run]]+100*Data[[#This Row],[k]]</f>
        <v>200</v>
      </c>
      <c r="E2019" t="s">
        <v>11</v>
      </c>
      <c r="F2019" t="s">
        <v>12</v>
      </c>
      <c r="G2019" t="s">
        <v>11</v>
      </c>
      <c r="H2019" t="s">
        <v>12</v>
      </c>
      <c r="I2019" t="str">
        <f>IF(Data[[#This Row],[gen_c]]="","o",IF(Data[[#This Row],[gen_e]]=Data[[#This Row],[gen_c]],"+",IF(ISNUMBER(SEARCH(Data[[#This Row],[gen_e]],Data[[#This Row],[gen_c]])),"/","-")))</f>
        <v>+</v>
      </c>
      <c r="J2019" t="str">
        <f>IF(Data[[#This Row],[sp_c]]="","o",IF(Data[[#This Row],[sp_e]]=Data[[#This Row],[sp_c]],"+",IF(ISNUMBER(SEARCH(Data[[#This Row],[sp_e]],Data[[#This Row],[sp_c]])),"/","-")))</f>
        <v>+</v>
      </c>
      <c r="K20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0" spans="1:11" x14ac:dyDescent="0.25">
      <c r="A2020" s="1">
        <v>72</v>
      </c>
      <c r="B2020" s="1">
        <v>0</v>
      </c>
      <c r="C2020" s="1">
        <v>2</v>
      </c>
      <c r="D2020" s="32">
        <f>Data[[#This Row],[run]]+100*Data[[#This Row],[k]]</f>
        <v>200</v>
      </c>
      <c r="E2020" t="s">
        <v>11</v>
      </c>
      <c r="F2020" t="s">
        <v>12</v>
      </c>
      <c r="G2020" t="s">
        <v>11</v>
      </c>
      <c r="H2020" t="s">
        <v>12</v>
      </c>
      <c r="I2020" t="str">
        <f>IF(Data[[#This Row],[gen_c]]="","o",IF(Data[[#This Row],[gen_e]]=Data[[#This Row],[gen_c]],"+",IF(ISNUMBER(SEARCH(Data[[#This Row],[gen_e]],Data[[#This Row],[gen_c]])),"/","-")))</f>
        <v>+</v>
      </c>
      <c r="J2020" t="str">
        <f>IF(Data[[#This Row],[sp_c]]="","o",IF(Data[[#This Row],[sp_e]]=Data[[#This Row],[sp_c]],"+",IF(ISNUMBER(SEARCH(Data[[#This Row],[sp_e]],Data[[#This Row],[sp_c]])),"/","-")))</f>
        <v>+</v>
      </c>
      <c r="K20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1" spans="1:11" x14ac:dyDescent="0.25">
      <c r="A2021" s="1">
        <v>73</v>
      </c>
      <c r="B2021" s="1">
        <v>0</v>
      </c>
      <c r="C2021" s="1">
        <v>2</v>
      </c>
      <c r="D2021" s="32">
        <f>Data[[#This Row],[run]]+100*Data[[#This Row],[k]]</f>
        <v>200</v>
      </c>
      <c r="E2021" t="s">
        <v>11</v>
      </c>
      <c r="F2021" t="s">
        <v>12</v>
      </c>
      <c r="G2021" t="s">
        <v>11</v>
      </c>
      <c r="H2021" t="s">
        <v>12</v>
      </c>
      <c r="I2021" t="str">
        <f>IF(Data[[#This Row],[gen_c]]="","o",IF(Data[[#This Row],[gen_e]]=Data[[#This Row],[gen_c]],"+",IF(ISNUMBER(SEARCH(Data[[#This Row],[gen_e]],Data[[#This Row],[gen_c]])),"/","-")))</f>
        <v>+</v>
      </c>
      <c r="J2021" t="str">
        <f>IF(Data[[#This Row],[sp_c]]="","o",IF(Data[[#This Row],[sp_e]]=Data[[#This Row],[sp_c]],"+",IF(ISNUMBER(SEARCH(Data[[#This Row],[sp_e]],Data[[#This Row],[sp_c]])),"/","-")))</f>
        <v>+</v>
      </c>
      <c r="K20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2" spans="1:11" x14ac:dyDescent="0.25">
      <c r="A2022" s="1">
        <v>74</v>
      </c>
      <c r="B2022" s="1">
        <v>0</v>
      </c>
      <c r="C2022" s="1">
        <v>2</v>
      </c>
      <c r="D2022" s="32">
        <f>Data[[#This Row],[run]]+100*Data[[#This Row],[k]]</f>
        <v>200</v>
      </c>
      <c r="E2022" t="s">
        <v>11</v>
      </c>
      <c r="F2022" t="s">
        <v>12</v>
      </c>
      <c r="G2022" t="s">
        <v>11</v>
      </c>
      <c r="H2022" t="s">
        <v>12</v>
      </c>
      <c r="I2022" t="str">
        <f>IF(Data[[#This Row],[gen_c]]="","o",IF(Data[[#This Row],[gen_e]]=Data[[#This Row],[gen_c]],"+",IF(ISNUMBER(SEARCH(Data[[#This Row],[gen_e]],Data[[#This Row],[gen_c]])),"/","-")))</f>
        <v>+</v>
      </c>
      <c r="J2022" t="str">
        <f>IF(Data[[#This Row],[sp_c]]="","o",IF(Data[[#This Row],[sp_e]]=Data[[#This Row],[sp_c]],"+",IF(ISNUMBER(SEARCH(Data[[#This Row],[sp_e]],Data[[#This Row],[sp_c]])),"/","-")))</f>
        <v>+</v>
      </c>
      <c r="K20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3" spans="1:11" x14ac:dyDescent="0.25">
      <c r="A2023" s="1">
        <v>76</v>
      </c>
      <c r="B2023" s="1">
        <v>0</v>
      </c>
      <c r="C2023" s="1">
        <v>2</v>
      </c>
      <c r="D2023" s="32">
        <f>Data[[#This Row],[run]]+100*Data[[#This Row],[k]]</f>
        <v>200</v>
      </c>
      <c r="E2023" t="s">
        <v>11</v>
      </c>
      <c r="F2023" t="s">
        <v>12</v>
      </c>
      <c r="G2023" t="s">
        <v>11</v>
      </c>
      <c r="H2023" t="s">
        <v>12</v>
      </c>
      <c r="I2023" t="str">
        <f>IF(Data[[#This Row],[gen_c]]="","o",IF(Data[[#This Row],[gen_e]]=Data[[#This Row],[gen_c]],"+",IF(ISNUMBER(SEARCH(Data[[#This Row],[gen_e]],Data[[#This Row],[gen_c]])),"/","-")))</f>
        <v>+</v>
      </c>
      <c r="J2023" t="str">
        <f>IF(Data[[#This Row],[sp_c]]="","o",IF(Data[[#This Row],[sp_e]]=Data[[#This Row],[sp_c]],"+",IF(ISNUMBER(SEARCH(Data[[#This Row],[sp_e]],Data[[#This Row],[sp_c]])),"/","-")))</f>
        <v>+</v>
      </c>
      <c r="K20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4" spans="1:11" x14ac:dyDescent="0.25">
      <c r="A2024" s="1">
        <v>77</v>
      </c>
      <c r="B2024" s="1">
        <v>0</v>
      </c>
      <c r="C2024" s="1">
        <v>2</v>
      </c>
      <c r="D2024" s="32">
        <f>Data[[#This Row],[run]]+100*Data[[#This Row],[k]]</f>
        <v>200</v>
      </c>
      <c r="E2024" t="s">
        <v>11</v>
      </c>
      <c r="F2024" t="s">
        <v>12</v>
      </c>
      <c r="G2024" t="s">
        <v>11</v>
      </c>
      <c r="H2024" t="s">
        <v>12</v>
      </c>
      <c r="I2024" t="str">
        <f>IF(Data[[#This Row],[gen_c]]="","o",IF(Data[[#This Row],[gen_e]]=Data[[#This Row],[gen_c]],"+",IF(ISNUMBER(SEARCH(Data[[#This Row],[gen_e]],Data[[#This Row],[gen_c]])),"/","-")))</f>
        <v>+</v>
      </c>
      <c r="J2024" t="str">
        <f>IF(Data[[#This Row],[sp_c]]="","o",IF(Data[[#This Row],[sp_e]]=Data[[#This Row],[sp_c]],"+",IF(ISNUMBER(SEARCH(Data[[#This Row],[sp_e]],Data[[#This Row],[sp_c]])),"/","-")))</f>
        <v>+</v>
      </c>
      <c r="K20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5" spans="1:11" x14ac:dyDescent="0.25">
      <c r="A2025" s="1">
        <v>78</v>
      </c>
      <c r="B2025" s="1">
        <v>0</v>
      </c>
      <c r="C2025" s="1">
        <v>2</v>
      </c>
      <c r="D2025" s="32">
        <f>Data[[#This Row],[run]]+100*Data[[#This Row],[k]]</f>
        <v>200</v>
      </c>
      <c r="E2025" t="s">
        <v>11</v>
      </c>
      <c r="F2025" t="s">
        <v>12</v>
      </c>
      <c r="G2025" t="s">
        <v>11</v>
      </c>
      <c r="H2025" t="s">
        <v>12</v>
      </c>
      <c r="I2025" t="str">
        <f>IF(Data[[#This Row],[gen_c]]="","o",IF(Data[[#This Row],[gen_e]]=Data[[#This Row],[gen_c]],"+",IF(ISNUMBER(SEARCH(Data[[#This Row],[gen_e]],Data[[#This Row],[gen_c]])),"/","-")))</f>
        <v>+</v>
      </c>
      <c r="J2025" t="str">
        <f>IF(Data[[#This Row],[sp_c]]="","o",IF(Data[[#This Row],[sp_e]]=Data[[#This Row],[sp_c]],"+",IF(ISNUMBER(SEARCH(Data[[#This Row],[sp_e]],Data[[#This Row],[sp_c]])),"/","-")))</f>
        <v>+</v>
      </c>
      <c r="K20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6" spans="1:11" x14ac:dyDescent="0.25">
      <c r="A2026" s="1">
        <v>79</v>
      </c>
      <c r="B2026" s="1">
        <v>0</v>
      </c>
      <c r="C2026" s="1">
        <v>2</v>
      </c>
      <c r="D2026" s="32">
        <f>Data[[#This Row],[run]]+100*Data[[#This Row],[k]]</f>
        <v>200</v>
      </c>
      <c r="E2026" t="s">
        <v>11</v>
      </c>
      <c r="F2026" t="s">
        <v>12</v>
      </c>
      <c r="G2026" t="s">
        <v>11</v>
      </c>
      <c r="H2026" t="s">
        <v>12</v>
      </c>
      <c r="I2026" t="str">
        <f>IF(Data[[#This Row],[gen_c]]="","o",IF(Data[[#This Row],[gen_e]]=Data[[#This Row],[gen_c]],"+",IF(ISNUMBER(SEARCH(Data[[#This Row],[gen_e]],Data[[#This Row],[gen_c]])),"/","-")))</f>
        <v>+</v>
      </c>
      <c r="J2026" t="str">
        <f>IF(Data[[#This Row],[sp_c]]="","o",IF(Data[[#This Row],[sp_e]]=Data[[#This Row],[sp_c]],"+",IF(ISNUMBER(SEARCH(Data[[#This Row],[sp_e]],Data[[#This Row],[sp_c]])),"/","-")))</f>
        <v>+</v>
      </c>
      <c r="K20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7" spans="1:11" x14ac:dyDescent="0.25">
      <c r="A2027" s="1">
        <v>80</v>
      </c>
      <c r="B2027" s="1">
        <v>0</v>
      </c>
      <c r="C2027" s="1">
        <v>2</v>
      </c>
      <c r="D2027" s="32">
        <f>Data[[#This Row],[run]]+100*Data[[#This Row],[k]]</f>
        <v>200</v>
      </c>
      <c r="E2027" t="s">
        <v>11</v>
      </c>
      <c r="F2027" t="s">
        <v>12</v>
      </c>
      <c r="G2027" t="s">
        <v>11</v>
      </c>
      <c r="H2027" t="s">
        <v>12</v>
      </c>
      <c r="I2027" t="str">
        <f>IF(Data[[#This Row],[gen_c]]="","o",IF(Data[[#This Row],[gen_e]]=Data[[#This Row],[gen_c]],"+",IF(ISNUMBER(SEARCH(Data[[#This Row],[gen_e]],Data[[#This Row],[gen_c]])),"/","-")))</f>
        <v>+</v>
      </c>
      <c r="J2027" t="str">
        <f>IF(Data[[#This Row],[sp_c]]="","o",IF(Data[[#This Row],[sp_e]]=Data[[#This Row],[sp_c]],"+",IF(ISNUMBER(SEARCH(Data[[#This Row],[sp_e]],Data[[#This Row],[sp_c]])),"/","-")))</f>
        <v>+</v>
      </c>
      <c r="K20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8" spans="1:11" x14ac:dyDescent="0.25">
      <c r="A2028" s="1">
        <v>81</v>
      </c>
      <c r="B2028" s="1">
        <v>0</v>
      </c>
      <c r="C2028" s="1">
        <v>2</v>
      </c>
      <c r="D2028" s="32">
        <f>Data[[#This Row],[run]]+100*Data[[#This Row],[k]]</f>
        <v>200</v>
      </c>
      <c r="E2028" t="s">
        <v>11</v>
      </c>
      <c r="F2028" t="s">
        <v>12</v>
      </c>
      <c r="G2028" t="s">
        <v>11</v>
      </c>
      <c r="H2028" t="s">
        <v>12</v>
      </c>
      <c r="I2028" t="str">
        <f>IF(Data[[#This Row],[gen_c]]="","o",IF(Data[[#This Row],[gen_e]]=Data[[#This Row],[gen_c]],"+",IF(ISNUMBER(SEARCH(Data[[#This Row],[gen_e]],Data[[#This Row],[gen_c]])),"/","-")))</f>
        <v>+</v>
      </c>
      <c r="J2028" t="str">
        <f>IF(Data[[#This Row],[sp_c]]="","o",IF(Data[[#This Row],[sp_e]]=Data[[#This Row],[sp_c]],"+",IF(ISNUMBER(SEARCH(Data[[#This Row],[sp_e]],Data[[#This Row],[sp_c]])),"/","-")))</f>
        <v>+</v>
      </c>
      <c r="K20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29" spans="1:11" x14ac:dyDescent="0.25">
      <c r="A2029" s="1">
        <v>82</v>
      </c>
      <c r="B2029" s="1">
        <v>0</v>
      </c>
      <c r="C2029" s="1">
        <v>2</v>
      </c>
      <c r="D2029" s="32">
        <f>Data[[#This Row],[run]]+100*Data[[#This Row],[k]]</f>
        <v>200</v>
      </c>
      <c r="E2029" t="s">
        <v>11</v>
      </c>
      <c r="F2029" t="s">
        <v>12</v>
      </c>
      <c r="G2029" t="s">
        <v>11</v>
      </c>
      <c r="H2029" t="s">
        <v>12</v>
      </c>
      <c r="I2029" t="str">
        <f>IF(Data[[#This Row],[gen_c]]="","o",IF(Data[[#This Row],[gen_e]]=Data[[#This Row],[gen_c]],"+",IF(ISNUMBER(SEARCH(Data[[#This Row],[gen_e]],Data[[#This Row],[gen_c]])),"/","-")))</f>
        <v>+</v>
      </c>
      <c r="J2029" t="str">
        <f>IF(Data[[#This Row],[sp_c]]="","o",IF(Data[[#This Row],[sp_e]]=Data[[#This Row],[sp_c]],"+",IF(ISNUMBER(SEARCH(Data[[#This Row],[sp_e]],Data[[#This Row],[sp_c]])),"/","-")))</f>
        <v>+</v>
      </c>
      <c r="K20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0" spans="1:11" x14ac:dyDescent="0.25">
      <c r="A2030" s="1">
        <v>83</v>
      </c>
      <c r="B2030" s="1">
        <v>0</v>
      </c>
      <c r="C2030" s="1">
        <v>2</v>
      </c>
      <c r="D2030" s="32">
        <f>Data[[#This Row],[run]]+100*Data[[#This Row],[k]]</f>
        <v>200</v>
      </c>
      <c r="E2030" t="s">
        <v>11</v>
      </c>
      <c r="F2030" t="s">
        <v>12</v>
      </c>
      <c r="G2030" t="s">
        <v>11</v>
      </c>
      <c r="H2030" t="s">
        <v>12</v>
      </c>
      <c r="I2030" t="str">
        <f>IF(Data[[#This Row],[gen_c]]="","o",IF(Data[[#This Row],[gen_e]]=Data[[#This Row],[gen_c]],"+",IF(ISNUMBER(SEARCH(Data[[#This Row],[gen_e]],Data[[#This Row],[gen_c]])),"/","-")))</f>
        <v>+</v>
      </c>
      <c r="J2030" t="str">
        <f>IF(Data[[#This Row],[sp_c]]="","o",IF(Data[[#This Row],[sp_e]]=Data[[#This Row],[sp_c]],"+",IF(ISNUMBER(SEARCH(Data[[#This Row],[sp_e]],Data[[#This Row],[sp_c]])),"/","-")))</f>
        <v>+</v>
      </c>
      <c r="K20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1" spans="1:11" x14ac:dyDescent="0.25">
      <c r="A2031" s="1">
        <v>84</v>
      </c>
      <c r="B2031" s="1">
        <v>0</v>
      </c>
      <c r="C2031" s="1">
        <v>2</v>
      </c>
      <c r="D2031" s="32">
        <f>Data[[#This Row],[run]]+100*Data[[#This Row],[k]]</f>
        <v>200</v>
      </c>
      <c r="E2031" t="s">
        <v>11</v>
      </c>
      <c r="F2031" t="s">
        <v>12</v>
      </c>
      <c r="G2031" t="s">
        <v>11</v>
      </c>
      <c r="H2031" t="s">
        <v>12</v>
      </c>
      <c r="I2031" t="str">
        <f>IF(Data[[#This Row],[gen_c]]="","o",IF(Data[[#This Row],[gen_e]]=Data[[#This Row],[gen_c]],"+",IF(ISNUMBER(SEARCH(Data[[#This Row],[gen_e]],Data[[#This Row],[gen_c]])),"/","-")))</f>
        <v>+</v>
      </c>
      <c r="J2031" t="str">
        <f>IF(Data[[#This Row],[sp_c]]="","o",IF(Data[[#This Row],[sp_e]]=Data[[#This Row],[sp_c]],"+",IF(ISNUMBER(SEARCH(Data[[#This Row],[sp_e]],Data[[#This Row],[sp_c]])),"/","-")))</f>
        <v>+</v>
      </c>
      <c r="K20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2" spans="1:11" x14ac:dyDescent="0.25">
      <c r="A2032" s="1">
        <v>85</v>
      </c>
      <c r="B2032" s="1">
        <v>0</v>
      </c>
      <c r="C2032" s="1">
        <v>2</v>
      </c>
      <c r="D2032" s="32">
        <f>Data[[#This Row],[run]]+100*Data[[#This Row],[k]]</f>
        <v>200</v>
      </c>
      <c r="E2032" t="s">
        <v>11</v>
      </c>
      <c r="F2032" t="s">
        <v>12</v>
      </c>
      <c r="G2032" t="s">
        <v>11</v>
      </c>
      <c r="H2032" t="s">
        <v>12</v>
      </c>
      <c r="I2032" t="str">
        <f>IF(Data[[#This Row],[gen_c]]="","o",IF(Data[[#This Row],[gen_e]]=Data[[#This Row],[gen_c]],"+",IF(ISNUMBER(SEARCH(Data[[#This Row],[gen_e]],Data[[#This Row],[gen_c]])),"/","-")))</f>
        <v>+</v>
      </c>
      <c r="J2032" t="str">
        <f>IF(Data[[#This Row],[sp_c]]="","o",IF(Data[[#This Row],[sp_e]]=Data[[#This Row],[sp_c]],"+",IF(ISNUMBER(SEARCH(Data[[#This Row],[sp_e]],Data[[#This Row],[sp_c]])),"/","-")))</f>
        <v>+</v>
      </c>
      <c r="K20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3" spans="1:11" x14ac:dyDescent="0.25">
      <c r="A2033" s="1">
        <v>87</v>
      </c>
      <c r="B2033" s="1">
        <v>0</v>
      </c>
      <c r="C2033" s="1">
        <v>2</v>
      </c>
      <c r="D2033" s="32">
        <f>Data[[#This Row],[run]]+100*Data[[#This Row],[k]]</f>
        <v>200</v>
      </c>
      <c r="E2033" t="s">
        <v>11</v>
      </c>
      <c r="F2033" t="s">
        <v>12</v>
      </c>
      <c r="G2033" t="s">
        <v>11</v>
      </c>
      <c r="H2033" t="s">
        <v>12</v>
      </c>
      <c r="I2033" t="str">
        <f>IF(Data[[#This Row],[gen_c]]="","o",IF(Data[[#This Row],[gen_e]]=Data[[#This Row],[gen_c]],"+",IF(ISNUMBER(SEARCH(Data[[#This Row],[gen_e]],Data[[#This Row],[gen_c]])),"/","-")))</f>
        <v>+</v>
      </c>
      <c r="J2033" t="str">
        <f>IF(Data[[#This Row],[sp_c]]="","o",IF(Data[[#This Row],[sp_e]]=Data[[#This Row],[sp_c]],"+",IF(ISNUMBER(SEARCH(Data[[#This Row],[sp_e]],Data[[#This Row],[sp_c]])),"/","-")))</f>
        <v>+</v>
      </c>
      <c r="K20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4" spans="1:11" x14ac:dyDescent="0.25">
      <c r="A2034" s="1">
        <v>88</v>
      </c>
      <c r="B2034" s="1">
        <v>0</v>
      </c>
      <c r="C2034" s="1">
        <v>2</v>
      </c>
      <c r="D2034" s="32">
        <f>Data[[#This Row],[run]]+100*Data[[#This Row],[k]]</f>
        <v>200</v>
      </c>
      <c r="E2034" t="s">
        <v>11</v>
      </c>
      <c r="F2034" t="s">
        <v>12</v>
      </c>
      <c r="G2034" t="s">
        <v>11</v>
      </c>
      <c r="H2034" t="s">
        <v>12</v>
      </c>
      <c r="I2034" t="str">
        <f>IF(Data[[#This Row],[gen_c]]="","o",IF(Data[[#This Row],[gen_e]]=Data[[#This Row],[gen_c]],"+",IF(ISNUMBER(SEARCH(Data[[#This Row],[gen_e]],Data[[#This Row],[gen_c]])),"/","-")))</f>
        <v>+</v>
      </c>
      <c r="J2034" t="str">
        <f>IF(Data[[#This Row],[sp_c]]="","o",IF(Data[[#This Row],[sp_e]]=Data[[#This Row],[sp_c]],"+",IF(ISNUMBER(SEARCH(Data[[#This Row],[sp_e]],Data[[#This Row],[sp_c]])),"/","-")))</f>
        <v>+</v>
      </c>
      <c r="K20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5" spans="1:11" x14ac:dyDescent="0.25">
      <c r="A2035">
        <v>89</v>
      </c>
      <c r="B2035" s="1">
        <v>1</v>
      </c>
      <c r="C2035" s="1">
        <v>2</v>
      </c>
      <c r="D2035" s="32">
        <f>Data[[#This Row],[run]]+100*Data[[#This Row],[k]]</f>
        <v>201</v>
      </c>
      <c r="E2035" t="s">
        <v>11</v>
      </c>
      <c r="F2035" t="s">
        <v>12</v>
      </c>
      <c r="G2035" t="s">
        <v>11</v>
      </c>
      <c r="H2035" t="s">
        <v>12</v>
      </c>
      <c r="I2035" t="str">
        <f>IF(Data[[#This Row],[gen_c]]="","o",IF(Data[[#This Row],[gen_e]]=Data[[#This Row],[gen_c]],"+",IF(ISNUMBER(SEARCH(Data[[#This Row],[gen_e]],Data[[#This Row],[gen_c]])),"/","-")))</f>
        <v>+</v>
      </c>
      <c r="J2035" t="str">
        <f>IF(Data[[#This Row],[sp_c]]="","o",IF(Data[[#This Row],[sp_e]]=Data[[#This Row],[sp_c]],"+",IF(ISNUMBER(SEARCH(Data[[#This Row],[sp_e]],Data[[#This Row],[sp_c]])),"/","-")))</f>
        <v>+</v>
      </c>
      <c r="K20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6" spans="1:11" x14ac:dyDescent="0.25">
      <c r="A2036">
        <v>90</v>
      </c>
      <c r="B2036" s="1">
        <v>1</v>
      </c>
      <c r="C2036" s="1">
        <v>2</v>
      </c>
      <c r="D2036" s="32">
        <f>Data[[#This Row],[run]]+100*Data[[#This Row],[k]]</f>
        <v>201</v>
      </c>
      <c r="E2036" t="s">
        <v>11</v>
      </c>
      <c r="F2036" t="s">
        <v>12</v>
      </c>
      <c r="G2036" t="s">
        <v>11</v>
      </c>
      <c r="H2036" t="s">
        <v>12</v>
      </c>
      <c r="I2036" t="str">
        <f>IF(Data[[#This Row],[gen_c]]="","o",IF(Data[[#This Row],[gen_e]]=Data[[#This Row],[gen_c]],"+",IF(ISNUMBER(SEARCH(Data[[#This Row],[gen_e]],Data[[#This Row],[gen_c]])),"/","-")))</f>
        <v>+</v>
      </c>
      <c r="J2036" t="str">
        <f>IF(Data[[#This Row],[sp_c]]="","o",IF(Data[[#This Row],[sp_e]]=Data[[#This Row],[sp_c]],"+",IF(ISNUMBER(SEARCH(Data[[#This Row],[sp_e]],Data[[#This Row],[sp_c]])),"/","-")))</f>
        <v>+</v>
      </c>
      <c r="K20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7" spans="1:11" x14ac:dyDescent="0.25">
      <c r="A2037">
        <v>94</v>
      </c>
      <c r="B2037" s="1">
        <v>1</v>
      </c>
      <c r="C2037" s="1">
        <v>2</v>
      </c>
      <c r="D2037" s="32">
        <f>Data[[#This Row],[run]]+100*Data[[#This Row],[k]]</f>
        <v>201</v>
      </c>
      <c r="E2037" t="s">
        <v>11</v>
      </c>
      <c r="F2037" t="s">
        <v>12</v>
      </c>
      <c r="G2037" t="s">
        <v>11</v>
      </c>
      <c r="H2037" t="s">
        <v>12</v>
      </c>
      <c r="I2037" t="str">
        <f>IF(Data[[#This Row],[gen_c]]="","o",IF(Data[[#This Row],[gen_e]]=Data[[#This Row],[gen_c]],"+",IF(ISNUMBER(SEARCH(Data[[#This Row],[gen_e]],Data[[#This Row],[gen_c]])),"/","-")))</f>
        <v>+</v>
      </c>
      <c r="J2037" t="str">
        <f>IF(Data[[#This Row],[sp_c]]="","o",IF(Data[[#This Row],[sp_e]]=Data[[#This Row],[sp_c]],"+",IF(ISNUMBER(SEARCH(Data[[#This Row],[sp_e]],Data[[#This Row],[sp_c]])),"/","-")))</f>
        <v>+</v>
      </c>
      <c r="K20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8" spans="1:11" x14ac:dyDescent="0.25">
      <c r="A2038">
        <v>95</v>
      </c>
      <c r="B2038" s="1">
        <v>1</v>
      </c>
      <c r="C2038" s="1">
        <v>2</v>
      </c>
      <c r="D2038" s="32">
        <f>Data[[#This Row],[run]]+100*Data[[#This Row],[k]]</f>
        <v>201</v>
      </c>
      <c r="E2038" t="s">
        <v>11</v>
      </c>
      <c r="F2038" t="s">
        <v>12</v>
      </c>
      <c r="G2038" t="s">
        <v>11</v>
      </c>
      <c r="H2038" t="s">
        <v>12</v>
      </c>
      <c r="I2038" t="str">
        <f>IF(Data[[#This Row],[gen_c]]="","o",IF(Data[[#This Row],[gen_e]]=Data[[#This Row],[gen_c]],"+",IF(ISNUMBER(SEARCH(Data[[#This Row],[gen_e]],Data[[#This Row],[gen_c]])),"/","-")))</f>
        <v>+</v>
      </c>
      <c r="J2038" t="str">
        <f>IF(Data[[#This Row],[sp_c]]="","o",IF(Data[[#This Row],[sp_e]]=Data[[#This Row],[sp_c]],"+",IF(ISNUMBER(SEARCH(Data[[#This Row],[sp_e]],Data[[#This Row],[sp_c]])),"/","-")))</f>
        <v>+</v>
      </c>
      <c r="K20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39" spans="1:11" x14ac:dyDescent="0.25">
      <c r="A2039">
        <v>96</v>
      </c>
      <c r="B2039" s="1">
        <v>1</v>
      </c>
      <c r="C2039" s="1">
        <v>2</v>
      </c>
      <c r="D2039" s="32">
        <f>Data[[#This Row],[run]]+100*Data[[#This Row],[k]]</f>
        <v>201</v>
      </c>
      <c r="E2039" t="s">
        <v>11</v>
      </c>
      <c r="F2039" t="s">
        <v>12</v>
      </c>
      <c r="G2039" t="s">
        <v>11</v>
      </c>
      <c r="H2039" t="s">
        <v>12</v>
      </c>
      <c r="I2039" t="str">
        <f>IF(Data[[#This Row],[gen_c]]="","o",IF(Data[[#This Row],[gen_e]]=Data[[#This Row],[gen_c]],"+",IF(ISNUMBER(SEARCH(Data[[#This Row],[gen_e]],Data[[#This Row],[gen_c]])),"/","-")))</f>
        <v>+</v>
      </c>
      <c r="J2039" t="str">
        <f>IF(Data[[#This Row],[sp_c]]="","o",IF(Data[[#This Row],[sp_e]]=Data[[#This Row],[sp_c]],"+",IF(ISNUMBER(SEARCH(Data[[#This Row],[sp_e]],Data[[#This Row],[sp_c]])),"/","-")))</f>
        <v>+</v>
      </c>
      <c r="K20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40" spans="1:11" x14ac:dyDescent="0.25">
      <c r="A2040">
        <v>97</v>
      </c>
      <c r="B2040" s="1">
        <v>1</v>
      </c>
      <c r="C2040" s="1">
        <v>2</v>
      </c>
      <c r="D2040" s="32">
        <f>Data[[#This Row],[run]]+100*Data[[#This Row],[k]]</f>
        <v>201</v>
      </c>
      <c r="E2040" t="s">
        <v>11</v>
      </c>
      <c r="F2040" t="s">
        <v>12</v>
      </c>
      <c r="G2040" t="s">
        <v>11</v>
      </c>
      <c r="H2040" t="s">
        <v>12</v>
      </c>
      <c r="I2040" t="str">
        <f>IF(Data[[#This Row],[gen_c]]="","o",IF(Data[[#This Row],[gen_e]]=Data[[#This Row],[gen_c]],"+",IF(ISNUMBER(SEARCH(Data[[#This Row],[gen_e]],Data[[#This Row],[gen_c]])),"/","-")))</f>
        <v>+</v>
      </c>
      <c r="J2040" t="str">
        <f>IF(Data[[#This Row],[sp_c]]="","o",IF(Data[[#This Row],[sp_e]]=Data[[#This Row],[sp_c]],"+",IF(ISNUMBER(SEARCH(Data[[#This Row],[sp_e]],Data[[#This Row],[sp_c]])),"/","-")))</f>
        <v>+</v>
      </c>
      <c r="K20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41" spans="1:11" x14ac:dyDescent="0.25">
      <c r="A2041">
        <v>99</v>
      </c>
      <c r="B2041" s="1">
        <v>1</v>
      </c>
      <c r="C2041" s="1">
        <v>2</v>
      </c>
      <c r="D2041" s="32">
        <f>Data[[#This Row],[run]]+100*Data[[#This Row],[k]]</f>
        <v>201</v>
      </c>
      <c r="E2041" t="s">
        <v>11</v>
      </c>
      <c r="F2041" t="s">
        <v>12</v>
      </c>
      <c r="G2041" t="s">
        <v>11</v>
      </c>
      <c r="H2041" t="s">
        <v>12</v>
      </c>
      <c r="I2041" t="str">
        <f>IF(Data[[#This Row],[gen_c]]="","o",IF(Data[[#This Row],[gen_e]]=Data[[#This Row],[gen_c]],"+",IF(ISNUMBER(SEARCH(Data[[#This Row],[gen_e]],Data[[#This Row],[gen_c]])),"/","-")))</f>
        <v>+</v>
      </c>
      <c r="J2041" t="str">
        <f>IF(Data[[#This Row],[sp_c]]="","o",IF(Data[[#This Row],[sp_e]]=Data[[#This Row],[sp_c]],"+",IF(ISNUMBER(SEARCH(Data[[#This Row],[sp_e]],Data[[#This Row],[sp_c]])),"/","-")))</f>
        <v>+</v>
      </c>
      <c r="K20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42" spans="1:11" x14ac:dyDescent="0.25">
      <c r="A2042">
        <v>106</v>
      </c>
      <c r="B2042" s="1">
        <v>1</v>
      </c>
      <c r="C2042" s="1">
        <v>2</v>
      </c>
      <c r="D2042" s="32">
        <f>Data[[#This Row],[run]]+100*Data[[#This Row],[k]]</f>
        <v>201</v>
      </c>
      <c r="E2042" t="s">
        <v>11</v>
      </c>
      <c r="F2042" t="s">
        <v>12</v>
      </c>
      <c r="G2042" t="s">
        <v>11</v>
      </c>
      <c r="H2042" t="s">
        <v>12</v>
      </c>
      <c r="I2042" t="str">
        <f>IF(Data[[#This Row],[gen_c]]="","o",IF(Data[[#This Row],[gen_e]]=Data[[#This Row],[gen_c]],"+",IF(ISNUMBER(SEARCH(Data[[#This Row],[gen_e]],Data[[#This Row],[gen_c]])),"/","-")))</f>
        <v>+</v>
      </c>
      <c r="J2042" t="str">
        <f>IF(Data[[#This Row],[sp_c]]="","o",IF(Data[[#This Row],[sp_e]]=Data[[#This Row],[sp_c]],"+",IF(ISNUMBER(SEARCH(Data[[#This Row],[sp_e]],Data[[#This Row],[sp_c]])),"/","-")))</f>
        <v>+</v>
      </c>
      <c r="K20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43" spans="1:11" x14ac:dyDescent="0.25">
      <c r="A2043">
        <v>107</v>
      </c>
      <c r="B2043" s="1">
        <v>1</v>
      </c>
      <c r="C2043" s="1">
        <v>2</v>
      </c>
      <c r="D2043" s="32">
        <f>Data[[#This Row],[run]]+100*Data[[#This Row],[k]]</f>
        <v>201</v>
      </c>
      <c r="E2043" t="s">
        <v>11</v>
      </c>
      <c r="F2043" t="s">
        <v>12</v>
      </c>
      <c r="G2043" t="s">
        <v>11</v>
      </c>
      <c r="H2043" t="s">
        <v>12</v>
      </c>
      <c r="I2043" t="str">
        <f>IF(Data[[#This Row],[gen_c]]="","o",IF(Data[[#This Row],[gen_e]]=Data[[#This Row],[gen_c]],"+",IF(ISNUMBER(SEARCH(Data[[#This Row],[gen_e]],Data[[#This Row],[gen_c]])),"/","-")))</f>
        <v>+</v>
      </c>
      <c r="J2043" t="str">
        <f>IF(Data[[#This Row],[sp_c]]="","o",IF(Data[[#This Row],[sp_e]]=Data[[#This Row],[sp_c]],"+",IF(ISNUMBER(SEARCH(Data[[#This Row],[sp_e]],Data[[#This Row],[sp_c]])),"/","-")))</f>
        <v>+</v>
      </c>
      <c r="K20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44" spans="1:11" x14ac:dyDescent="0.25">
      <c r="A2044">
        <v>108</v>
      </c>
      <c r="B2044" s="1">
        <v>1</v>
      </c>
      <c r="C2044" s="1">
        <v>2</v>
      </c>
      <c r="D2044" s="32">
        <f>Data[[#This Row],[run]]+100*Data[[#This Row],[k]]</f>
        <v>201</v>
      </c>
      <c r="E2044" t="s">
        <v>11</v>
      </c>
      <c r="F2044" t="s">
        <v>12</v>
      </c>
      <c r="G2044" t="s">
        <v>11</v>
      </c>
      <c r="H2044" t="s">
        <v>12</v>
      </c>
      <c r="I2044" t="str">
        <f>IF(Data[[#This Row],[gen_c]]="","o",IF(Data[[#This Row],[gen_e]]=Data[[#This Row],[gen_c]],"+",IF(ISNUMBER(SEARCH(Data[[#This Row],[gen_e]],Data[[#This Row],[gen_c]])),"/","-")))</f>
        <v>+</v>
      </c>
      <c r="J2044" t="str">
        <f>IF(Data[[#This Row],[sp_c]]="","o",IF(Data[[#This Row],[sp_e]]=Data[[#This Row],[sp_c]],"+",IF(ISNUMBER(SEARCH(Data[[#This Row],[sp_e]],Data[[#This Row],[sp_c]])),"/","-")))</f>
        <v>+</v>
      </c>
      <c r="K20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45" spans="1:11" x14ac:dyDescent="0.25">
      <c r="A2045">
        <v>109</v>
      </c>
      <c r="B2045" s="1">
        <v>1</v>
      </c>
      <c r="C2045" s="1">
        <v>2</v>
      </c>
      <c r="D2045" s="32">
        <f>Data[[#This Row],[run]]+100*Data[[#This Row],[k]]</f>
        <v>201</v>
      </c>
      <c r="E2045" t="s">
        <v>11</v>
      </c>
      <c r="F2045" t="s">
        <v>12</v>
      </c>
      <c r="G2045" t="s">
        <v>11</v>
      </c>
      <c r="H2045" t="s">
        <v>12</v>
      </c>
      <c r="I2045" t="str">
        <f>IF(Data[[#This Row],[gen_c]]="","o",IF(Data[[#This Row],[gen_e]]=Data[[#This Row],[gen_c]],"+",IF(ISNUMBER(SEARCH(Data[[#This Row],[gen_e]],Data[[#This Row],[gen_c]])),"/","-")))</f>
        <v>+</v>
      </c>
      <c r="J2045" t="str">
        <f>IF(Data[[#This Row],[sp_c]]="","o",IF(Data[[#This Row],[sp_e]]=Data[[#This Row],[sp_c]],"+",IF(ISNUMBER(SEARCH(Data[[#This Row],[sp_e]],Data[[#This Row],[sp_c]])),"/","-")))</f>
        <v>+</v>
      </c>
      <c r="K20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46" spans="1:11" x14ac:dyDescent="0.25">
      <c r="A2046">
        <v>110</v>
      </c>
      <c r="B2046" s="1">
        <v>1</v>
      </c>
      <c r="C2046" s="1">
        <v>2</v>
      </c>
      <c r="D2046" s="32">
        <f>Data[[#This Row],[run]]+100*Data[[#This Row],[k]]</f>
        <v>201</v>
      </c>
      <c r="E2046" t="s">
        <v>11</v>
      </c>
      <c r="F2046" t="s">
        <v>12</v>
      </c>
      <c r="G2046" t="s">
        <v>11</v>
      </c>
      <c r="H2046" t="s">
        <v>12</v>
      </c>
      <c r="I2046" t="str">
        <f>IF(Data[[#This Row],[gen_c]]="","o",IF(Data[[#This Row],[gen_e]]=Data[[#This Row],[gen_c]],"+",IF(ISNUMBER(SEARCH(Data[[#This Row],[gen_e]],Data[[#This Row],[gen_c]])),"/","-")))</f>
        <v>+</v>
      </c>
      <c r="J2046" t="str">
        <f>IF(Data[[#This Row],[sp_c]]="","o",IF(Data[[#This Row],[sp_e]]=Data[[#This Row],[sp_c]],"+",IF(ISNUMBER(SEARCH(Data[[#This Row],[sp_e]],Data[[#This Row],[sp_c]])),"/","-")))</f>
        <v>+</v>
      </c>
      <c r="K20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47" spans="1:11" x14ac:dyDescent="0.25">
      <c r="A2047" s="1">
        <v>75</v>
      </c>
      <c r="B2047" s="1">
        <v>0</v>
      </c>
      <c r="C2047" s="1">
        <v>2</v>
      </c>
      <c r="D2047" s="32">
        <f>Data[[#This Row],[run]]+100*Data[[#This Row],[k]]</f>
        <v>200</v>
      </c>
      <c r="E2047" t="s">
        <v>11</v>
      </c>
      <c r="F2047" t="s">
        <v>12</v>
      </c>
      <c r="G2047" t="s">
        <v>11</v>
      </c>
      <c r="I2047" t="str">
        <f>IF(Data[[#This Row],[gen_c]]="","o",IF(Data[[#This Row],[gen_e]]=Data[[#This Row],[gen_c]],"+",IF(ISNUMBER(SEARCH(Data[[#This Row],[gen_e]],Data[[#This Row],[gen_c]])),"/","-")))</f>
        <v>+</v>
      </c>
      <c r="J2047" t="str">
        <f>IF(Data[[#This Row],[sp_c]]="","o",IF(Data[[#This Row],[sp_e]]=Data[[#This Row],[sp_c]],"+",IF(ISNUMBER(SEARCH(Data[[#This Row],[sp_e]],Data[[#This Row],[sp_c]])),"/","-")))</f>
        <v>o</v>
      </c>
      <c r="K20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48" spans="1:11" x14ac:dyDescent="0.25">
      <c r="A2048" s="1">
        <v>86</v>
      </c>
      <c r="B2048" s="1">
        <v>0</v>
      </c>
      <c r="C2048" s="1">
        <v>2</v>
      </c>
      <c r="D2048" s="32">
        <f>Data[[#This Row],[run]]+100*Data[[#This Row],[k]]</f>
        <v>200</v>
      </c>
      <c r="E2048" t="s">
        <v>11</v>
      </c>
      <c r="F2048" t="s">
        <v>12</v>
      </c>
      <c r="G2048" t="s">
        <v>11</v>
      </c>
      <c r="I2048" t="str">
        <f>IF(Data[[#This Row],[gen_c]]="","o",IF(Data[[#This Row],[gen_e]]=Data[[#This Row],[gen_c]],"+",IF(ISNUMBER(SEARCH(Data[[#This Row],[gen_e]],Data[[#This Row],[gen_c]])),"/","-")))</f>
        <v>+</v>
      </c>
      <c r="J2048" t="str">
        <f>IF(Data[[#This Row],[sp_c]]="","o",IF(Data[[#This Row],[sp_e]]=Data[[#This Row],[sp_c]],"+",IF(ISNUMBER(SEARCH(Data[[#This Row],[sp_e]],Data[[#This Row],[sp_c]])),"/","-")))</f>
        <v>o</v>
      </c>
      <c r="K20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49" spans="1:11" x14ac:dyDescent="0.25">
      <c r="A2049">
        <v>92</v>
      </c>
      <c r="B2049" s="1">
        <v>1</v>
      </c>
      <c r="C2049" s="1">
        <v>2</v>
      </c>
      <c r="D2049" s="32">
        <f>Data[[#This Row],[run]]+100*Data[[#This Row],[k]]</f>
        <v>201</v>
      </c>
      <c r="E2049" t="s">
        <v>11</v>
      </c>
      <c r="F2049" t="s">
        <v>12</v>
      </c>
      <c r="G2049" t="s">
        <v>11</v>
      </c>
      <c r="I2049" t="str">
        <f>IF(Data[[#This Row],[gen_c]]="","o",IF(Data[[#This Row],[gen_e]]=Data[[#This Row],[gen_c]],"+",IF(ISNUMBER(SEARCH(Data[[#This Row],[gen_e]],Data[[#This Row],[gen_c]])),"/","-")))</f>
        <v>+</v>
      </c>
      <c r="J2049" t="str">
        <f>IF(Data[[#This Row],[sp_c]]="","o",IF(Data[[#This Row],[sp_e]]=Data[[#This Row],[sp_c]],"+",IF(ISNUMBER(SEARCH(Data[[#This Row],[sp_e]],Data[[#This Row],[sp_c]])),"/","-")))</f>
        <v>o</v>
      </c>
      <c r="K20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50" spans="1:11" x14ac:dyDescent="0.25">
      <c r="A2050">
        <v>98</v>
      </c>
      <c r="B2050" s="1">
        <v>1</v>
      </c>
      <c r="C2050" s="1">
        <v>2</v>
      </c>
      <c r="D2050" s="32">
        <f>Data[[#This Row],[run]]+100*Data[[#This Row],[k]]</f>
        <v>201</v>
      </c>
      <c r="E2050" t="s">
        <v>11</v>
      </c>
      <c r="F2050" t="s">
        <v>12</v>
      </c>
      <c r="G2050" t="s">
        <v>11</v>
      </c>
      <c r="I2050" t="str">
        <f>IF(Data[[#This Row],[gen_c]]="","o",IF(Data[[#This Row],[gen_e]]=Data[[#This Row],[gen_c]],"+",IF(ISNUMBER(SEARCH(Data[[#This Row],[gen_e]],Data[[#This Row],[gen_c]])),"/","-")))</f>
        <v>+</v>
      </c>
      <c r="J2050" t="str">
        <f>IF(Data[[#This Row],[sp_c]]="","o",IF(Data[[#This Row],[sp_e]]=Data[[#This Row],[sp_c]],"+",IF(ISNUMBER(SEARCH(Data[[#This Row],[sp_e]],Data[[#This Row],[sp_c]])),"/","-")))</f>
        <v>o</v>
      </c>
      <c r="K20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51" spans="1:11" x14ac:dyDescent="0.25">
      <c r="A2051">
        <v>102</v>
      </c>
      <c r="B2051" s="1">
        <v>1</v>
      </c>
      <c r="C2051" s="1">
        <v>2</v>
      </c>
      <c r="D2051" s="32">
        <f>Data[[#This Row],[run]]+100*Data[[#This Row],[k]]</f>
        <v>201</v>
      </c>
      <c r="E2051" t="s">
        <v>11</v>
      </c>
      <c r="F2051" t="s">
        <v>12</v>
      </c>
      <c r="G2051" t="s">
        <v>11</v>
      </c>
      <c r="I2051" t="str">
        <f>IF(Data[[#This Row],[gen_c]]="","o",IF(Data[[#This Row],[gen_e]]=Data[[#This Row],[gen_c]],"+",IF(ISNUMBER(SEARCH(Data[[#This Row],[gen_e]],Data[[#This Row],[gen_c]])),"/","-")))</f>
        <v>+</v>
      </c>
      <c r="J2051" t="str">
        <f>IF(Data[[#This Row],[sp_c]]="","o",IF(Data[[#This Row],[sp_e]]=Data[[#This Row],[sp_c]],"+",IF(ISNUMBER(SEARCH(Data[[#This Row],[sp_e]],Data[[#This Row],[sp_c]])),"/","-")))</f>
        <v>o</v>
      </c>
      <c r="K20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52" spans="1:11" x14ac:dyDescent="0.25">
      <c r="A2052">
        <v>103</v>
      </c>
      <c r="B2052" s="1">
        <v>1</v>
      </c>
      <c r="C2052" s="1">
        <v>2</v>
      </c>
      <c r="D2052" s="32">
        <f>Data[[#This Row],[run]]+100*Data[[#This Row],[k]]</f>
        <v>201</v>
      </c>
      <c r="E2052" t="s">
        <v>11</v>
      </c>
      <c r="F2052" t="s">
        <v>12</v>
      </c>
      <c r="G2052" t="s">
        <v>11</v>
      </c>
      <c r="I2052" t="str">
        <f>IF(Data[[#This Row],[gen_c]]="","o",IF(Data[[#This Row],[gen_e]]=Data[[#This Row],[gen_c]],"+",IF(ISNUMBER(SEARCH(Data[[#This Row],[gen_e]],Data[[#This Row],[gen_c]])),"/","-")))</f>
        <v>+</v>
      </c>
      <c r="J2052" t="str">
        <f>IF(Data[[#This Row],[sp_c]]="","o",IF(Data[[#This Row],[sp_e]]=Data[[#This Row],[sp_c]],"+",IF(ISNUMBER(SEARCH(Data[[#This Row],[sp_e]],Data[[#This Row],[sp_c]])),"/","-")))</f>
        <v>o</v>
      </c>
      <c r="K20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53" spans="1:11" x14ac:dyDescent="0.25">
      <c r="A2053">
        <v>112</v>
      </c>
      <c r="B2053" s="1">
        <v>1</v>
      </c>
      <c r="C2053" s="1">
        <v>2</v>
      </c>
      <c r="D2053" s="32">
        <f>Data[[#This Row],[run]]+100*Data[[#This Row],[k]]</f>
        <v>201</v>
      </c>
      <c r="E2053" t="s">
        <v>11</v>
      </c>
      <c r="F2053" t="s">
        <v>12</v>
      </c>
      <c r="G2053" t="s">
        <v>11</v>
      </c>
      <c r="I2053" t="str">
        <f>IF(Data[[#This Row],[gen_c]]="","o",IF(Data[[#This Row],[gen_e]]=Data[[#This Row],[gen_c]],"+",IF(ISNUMBER(SEARCH(Data[[#This Row],[gen_e]],Data[[#This Row],[gen_c]])),"/","-")))</f>
        <v>+</v>
      </c>
      <c r="J2053" t="str">
        <f>IF(Data[[#This Row],[sp_c]]="","o",IF(Data[[#This Row],[sp_e]]=Data[[#This Row],[sp_c]],"+",IF(ISNUMBER(SEARCH(Data[[#This Row],[sp_e]],Data[[#This Row],[sp_c]])),"/","-")))</f>
        <v>o</v>
      </c>
      <c r="K20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54" spans="1:11" x14ac:dyDescent="0.25">
      <c r="A2054" s="1">
        <v>71</v>
      </c>
      <c r="B2054" s="1">
        <v>0</v>
      </c>
      <c r="C2054" s="1">
        <v>2</v>
      </c>
      <c r="D2054" s="32">
        <f>Data[[#This Row],[run]]+100*Data[[#This Row],[k]]</f>
        <v>200</v>
      </c>
      <c r="E2054" t="s">
        <v>11</v>
      </c>
      <c r="F2054" t="s">
        <v>12</v>
      </c>
      <c r="H2054" t="s">
        <v>12</v>
      </c>
      <c r="I2054" t="str">
        <f>IF(Data[[#This Row],[gen_c]]="","o",IF(Data[[#This Row],[gen_e]]=Data[[#This Row],[gen_c]],"+",IF(ISNUMBER(SEARCH(Data[[#This Row],[gen_e]],Data[[#This Row],[gen_c]])),"/","-")))</f>
        <v>o</v>
      </c>
      <c r="J2054" t="str">
        <f>IF(Data[[#This Row],[sp_c]]="","o",IF(Data[[#This Row],[sp_e]]=Data[[#This Row],[sp_c]],"+",IF(ISNUMBER(SEARCH(Data[[#This Row],[sp_e]],Data[[#This Row],[sp_c]])),"/","-")))</f>
        <v>+</v>
      </c>
      <c r="K20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55" spans="1:11" x14ac:dyDescent="0.25">
      <c r="A2055">
        <v>100</v>
      </c>
      <c r="B2055" s="1">
        <v>1</v>
      </c>
      <c r="C2055" s="1">
        <v>2</v>
      </c>
      <c r="D2055" s="32">
        <f>Data[[#This Row],[run]]+100*Data[[#This Row],[k]]</f>
        <v>201</v>
      </c>
      <c r="E2055" t="s">
        <v>11</v>
      </c>
      <c r="F2055" t="s">
        <v>12</v>
      </c>
      <c r="H2055" t="s">
        <v>12</v>
      </c>
      <c r="I2055" t="str">
        <f>IF(Data[[#This Row],[gen_c]]="","o",IF(Data[[#This Row],[gen_e]]=Data[[#This Row],[gen_c]],"+",IF(ISNUMBER(SEARCH(Data[[#This Row],[gen_e]],Data[[#This Row],[gen_c]])),"/","-")))</f>
        <v>o</v>
      </c>
      <c r="J2055" t="str">
        <f>IF(Data[[#This Row],[sp_c]]="","o",IF(Data[[#This Row],[sp_e]]=Data[[#This Row],[sp_c]],"+",IF(ISNUMBER(SEARCH(Data[[#This Row],[sp_e]],Data[[#This Row],[sp_c]])),"/","-")))</f>
        <v>+</v>
      </c>
      <c r="K20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56" spans="1:11" x14ac:dyDescent="0.25">
      <c r="A2056">
        <v>101</v>
      </c>
      <c r="B2056" s="1">
        <v>1</v>
      </c>
      <c r="C2056" s="1">
        <v>2</v>
      </c>
      <c r="D2056" s="32">
        <f>Data[[#This Row],[run]]+100*Data[[#This Row],[k]]</f>
        <v>201</v>
      </c>
      <c r="E2056" t="s">
        <v>11</v>
      </c>
      <c r="F2056" t="s">
        <v>12</v>
      </c>
      <c r="H2056" t="s">
        <v>12</v>
      </c>
      <c r="I2056" t="str">
        <f>IF(Data[[#This Row],[gen_c]]="","o",IF(Data[[#This Row],[gen_e]]=Data[[#This Row],[gen_c]],"+",IF(ISNUMBER(SEARCH(Data[[#This Row],[gen_e]],Data[[#This Row],[gen_c]])),"/","-")))</f>
        <v>o</v>
      </c>
      <c r="J2056" t="str">
        <f>IF(Data[[#This Row],[sp_c]]="","o",IF(Data[[#This Row],[sp_e]]=Data[[#This Row],[sp_c]],"+",IF(ISNUMBER(SEARCH(Data[[#This Row],[sp_e]],Data[[#This Row],[sp_c]])),"/","-")))</f>
        <v>+</v>
      </c>
      <c r="K20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57" spans="1:11" x14ac:dyDescent="0.25">
      <c r="A2057">
        <v>104</v>
      </c>
      <c r="B2057" s="1">
        <v>1</v>
      </c>
      <c r="C2057" s="1">
        <v>2</v>
      </c>
      <c r="D2057" s="32">
        <f>Data[[#This Row],[run]]+100*Data[[#This Row],[k]]</f>
        <v>201</v>
      </c>
      <c r="E2057" t="s">
        <v>11</v>
      </c>
      <c r="F2057" t="s">
        <v>12</v>
      </c>
      <c r="H2057" t="s">
        <v>12</v>
      </c>
      <c r="I2057" t="str">
        <f>IF(Data[[#This Row],[gen_c]]="","o",IF(Data[[#This Row],[gen_e]]=Data[[#This Row],[gen_c]],"+",IF(ISNUMBER(SEARCH(Data[[#This Row],[gen_e]],Data[[#This Row],[gen_c]])),"/","-")))</f>
        <v>o</v>
      </c>
      <c r="J2057" t="str">
        <f>IF(Data[[#This Row],[sp_c]]="","o",IF(Data[[#This Row],[sp_e]]=Data[[#This Row],[sp_c]],"+",IF(ISNUMBER(SEARCH(Data[[#This Row],[sp_e]],Data[[#This Row],[sp_c]])),"/","-")))</f>
        <v>+</v>
      </c>
      <c r="K20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58" spans="1:11" x14ac:dyDescent="0.25">
      <c r="A2058">
        <v>105</v>
      </c>
      <c r="B2058" s="1">
        <v>1</v>
      </c>
      <c r="C2058" s="1">
        <v>2</v>
      </c>
      <c r="D2058" s="32">
        <f>Data[[#This Row],[run]]+100*Data[[#This Row],[k]]</f>
        <v>201</v>
      </c>
      <c r="E2058" t="s">
        <v>11</v>
      </c>
      <c r="F2058" t="s">
        <v>12</v>
      </c>
      <c r="H2058" t="s">
        <v>12</v>
      </c>
      <c r="I2058" t="str">
        <f>IF(Data[[#This Row],[gen_c]]="","o",IF(Data[[#This Row],[gen_e]]=Data[[#This Row],[gen_c]],"+",IF(ISNUMBER(SEARCH(Data[[#This Row],[gen_e]],Data[[#This Row],[gen_c]])),"/","-")))</f>
        <v>o</v>
      </c>
      <c r="J2058" t="str">
        <f>IF(Data[[#This Row],[sp_c]]="","o",IF(Data[[#This Row],[sp_e]]=Data[[#This Row],[sp_c]],"+",IF(ISNUMBER(SEARCH(Data[[#This Row],[sp_e]],Data[[#This Row],[sp_c]])),"/","-")))</f>
        <v>+</v>
      </c>
      <c r="K20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59" spans="1:11" x14ac:dyDescent="0.25">
      <c r="A2059">
        <v>111</v>
      </c>
      <c r="B2059" s="1">
        <v>1</v>
      </c>
      <c r="C2059" s="1">
        <v>2</v>
      </c>
      <c r="D2059" s="32">
        <f>Data[[#This Row],[run]]+100*Data[[#This Row],[k]]</f>
        <v>201</v>
      </c>
      <c r="E2059" t="s">
        <v>11</v>
      </c>
      <c r="F2059" t="s">
        <v>12</v>
      </c>
      <c r="H2059" t="s">
        <v>12</v>
      </c>
      <c r="I2059" t="str">
        <f>IF(Data[[#This Row],[gen_c]]="","o",IF(Data[[#This Row],[gen_e]]=Data[[#This Row],[gen_c]],"+",IF(ISNUMBER(SEARCH(Data[[#This Row],[gen_e]],Data[[#This Row],[gen_c]])),"/","-")))</f>
        <v>o</v>
      </c>
      <c r="J2059" t="str">
        <f>IF(Data[[#This Row],[sp_c]]="","o",IF(Data[[#This Row],[sp_e]]=Data[[#This Row],[sp_c]],"+",IF(ISNUMBER(SEARCH(Data[[#This Row],[sp_e]],Data[[#This Row],[sp_c]])),"/","-")))</f>
        <v>+</v>
      </c>
      <c r="K20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60" spans="1:11" x14ac:dyDescent="0.25">
      <c r="A2060">
        <v>113</v>
      </c>
      <c r="B2060" s="1">
        <v>1</v>
      </c>
      <c r="C2060" s="1">
        <v>2</v>
      </c>
      <c r="D2060" s="32">
        <f>Data[[#This Row],[run]]+100*Data[[#This Row],[k]]</f>
        <v>201</v>
      </c>
      <c r="E2060" t="s">
        <v>11</v>
      </c>
      <c r="F2060" t="s">
        <v>12</v>
      </c>
      <c r="H2060" t="s">
        <v>12</v>
      </c>
      <c r="I2060" t="str">
        <f>IF(Data[[#This Row],[gen_c]]="","o",IF(Data[[#This Row],[gen_e]]=Data[[#This Row],[gen_c]],"+",IF(ISNUMBER(SEARCH(Data[[#This Row],[gen_e]],Data[[#This Row],[gen_c]])),"/","-")))</f>
        <v>o</v>
      </c>
      <c r="J2060" t="str">
        <f>IF(Data[[#This Row],[sp_c]]="","o",IF(Data[[#This Row],[sp_e]]=Data[[#This Row],[sp_c]],"+",IF(ISNUMBER(SEARCH(Data[[#This Row],[sp_e]],Data[[#This Row],[sp_c]])),"/","-")))</f>
        <v>+</v>
      </c>
      <c r="K20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61" spans="1:11" x14ac:dyDescent="0.25">
      <c r="A2061">
        <v>91</v>
      </c>
      <c r="B2061" s="1">
        <v>1</v>
      </c>
      <c r="C2061" s="1">
        <v>2</v>
      </c>
      <c r="D2061" s="32">
        <f>Data[[#This Row],[run]]+100*Data[[#This Row],[k]]</f>
        <v>201</v>
      </c>
      <c r="E2061" t="s">
        <v>11</v>
      </c>
      <c r="F2061" t="s">
        <v>12</v>
      </c>
      <c r="I2061" t="str">
        <f>IF(Data[[#This Row],[gen_c]]="","o",IF(Data[[#This Row],[gen_e]]=Data[[#This Row],[gen_c]],"+",IF(ISNUMBER(SEARCH(Data[[#This Row],[gen_e]],Data[[#This Row],[gen_c]])),"/","-")))</f>
        <v>o</v>
      </c>
      <c r="J2061" t="str">
        <f>IF(Data[[#This Row],[sp_c]]="","o",IF(Data[[#This Row],[sp_e]]=Data[[#This Row],[sp_c]],"+",IF(ISNUMBER(SEARCH(Data[[#This Row],[sp_e]],Data[[#This Row],[sp_c]])),"/","-")))</f>
        <v>o</v>
      </c>
      <c r="K20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62" spans="1:11" x14ac:dyDescent="0.25">
      <c r="A2062">
        <v>144</v>
      </c>
      <c r="B2062" s="1">
        <v>1</v>
      </c>
      <c r="C2062" s="1">
        <v>2</v>
      </c>
      <c r="D2062" s="32">
        <f>Data[[#This Row],[run]]+100*Data[[#This Row],[k]]</f>
        <v>201</v>
      </c>
      <c r="E2062" t="s">
        <v>11</v>
      </c>
      <c r="F2062" t="s">
        <v>15</v>
      </c>
      <c r="G2062" t="s">
        <v>11</v>
      </c>
      <c r="H2062" t="s">
        <v>51</v>
      </c>
      <c r="I2062" t="str">
        <f>IF(Data[[#This Row],[gen_c]]="","o",IF(Data[[#This Row],[gen_e]]=Data[[#This Row],[gen_c]],"+",IF(ISNUMBER(SEARCH(Data[[#This Row],[gen_e]],Data[[#This Row],[gen_c]])),"/","-")))</f>
        <v>+</v>
      </c>
      <c r="J2062" t="str">
        <f>IF(Data[[#This Row],[sp_c]]="","o",IF(Data[[#This Row],[sp_e]]=Data[[#This Row],[sp_c]],"+",IF(ISNUMBER(SEARCH(Data[[#This Row],[sp_e]],Data[[#This Row],[sp_c]])),"/","-")))</f>
        <v>/</v>
      </c>
      <c r="K20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2063" spans="1:11" x14ac:dyDescent="0.25">
      <c r="A2063" s="1">
        <v>123</v>
      </c>
      <c r="B2063" s="1">
        <v>0</v>
      </c>
      <c r="C2063" s="1">
        <v>2</v>
      </c>
      <c r="D2063" s="32">
        <f>Data[[#This Row],[run]]+100*Data[[#This Row],[k]]</f>
        <v>200</v>
      </c>
      <c r="E2063" t="s">
        <v>11</v>
      </c>
      <c r="F2063" t="s">
        <v>15</v>
      </c>
      <c r="G2063" t="s">
        <v>11</v>
      </c>
      <c r="H2063" t="s">
        <v>15</v>
      </c>
      <c r="I2063" t="str">
        <f>IF(Data[[#This Row],[gen_c]]="","o",IF(Data[[#This Row],[gen_e]]=Data[[#This Row],[gen_c]],"+",IF(ISNUMBER(SEARCH(Data[[#This Row],[gen_e]],Data[[#This Row],[gen_c]])),"/","-")))</f>
        <v>+</v>
      </c>
      <c r="J2063" t="str">
        <f>IF(Data[[#This Row],[sp_c]]="","o",IF(Data[[#This Row],[sp_e]]=Data[[#This Row],[sp_c]],"+",IF(ISNUMBER(SEARCH(Data[[#This Row],[sp_e]],Data[[#This Row],[sp_c]])),"/","-")))</f>
        <v>+</v>
      </c>
      <c r="K20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64" spans="1:11" x14ac:dyDescent="0.25">
      <c r="A2064" s="1">
        <v>126</v>
      </c>
      <c r="B2064" s="1">
        <v>0</v>
      </c>
      <c r="C2064" s="1">
        <v>2</v>
      </c>
      <c r="D2064" s="32">
        <f>Data[[#This Row],[run]]+100*Data[[#This Row],[k]]</f>
        <v>200</v>
      </c>
      <c r="E2064" t="s">
        <v>11</v>
      </c>
      <c r="F2064" t="s">
        <v>15</v>
      </c>
      <c r="G2064" t="s">
        <v>11</v>
      </c>
      <c r="H2064" t="s">
        <v>15</v>
      </c>
      <c r="I2064" t="str">
        <f>IF(Data[[#This Row],[gen_c]]="","o",IF(Data[[#This Row],[gen_e]]=Data[[#This Row],[gen_c]],"+",IF(ISNUMBER(SEARCH(Data[[#This Row],[gen_e]],Data[[#This Row],[gen_c]])),"/","-")))</f>
        <v>+</v>
      </c>
      <c r="J2064" t="str">
        <f>IF(Data[[#This Row],[sp_c]]="","o",IF(Data[[#This Row],[sp_e]]=Data[[#This Row],[sp_c]],"+",IF(ISNUMBER(SEARCH(Data[[#This Row],[sp_e]],Data[[#This Row],[sp_c]])),"/","-")))</f>
        <v>+</v>
      </c>
      <c r="K20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65" spans="1:11" x14ac:dyDescent="0.25">
      <c r="A2065" s="1">
        <v>127</v>
      </c>
      <c r="B2065" s="1">
        <v>0</v>
      </c>
      <c r="C2065" s="1">
        <v>2</v>
      </c>
      <c r="D2065" s="32">
        <f>Data[[#This Row],[run]]+100*Data[[#This Row],[k]]</f>
        <v>200</v>
      </c>
      <c r="E2065" t="s">
        <v>11</v>
      </c>
      <c r="F2065" t="s">
        <v>15</v>
      </c>
      <c r="G2065" t="s">
        <v>11</v>
      </c>
      <c r="H2065" t="s">
        <v>15</v>
      </c>
      <c r="I2065" t="str">
        <f>IF(Data[[#This Row],[gen_c]]="","o",IF(Data[[#This Row],[gen_e]]=Data[[#This Row],[gen_c]],"+",IF(ISNUMBER(SEARCH(Data[[#This Row],[gen_e]],Data[[#This Row],[gen_c]])),"/","-")))</f>
        <v>+</v>
      </c>
      <c r="J2065" t="str">
        <f>IF(Data[[#This Row],[sp_c]]="","o",IF(Data[[#This Row],[sp_e]]=Data[[#This Row],[sp_c]],"+",IF(ISNUMBER(SEARCH(Data[[#This Row],[sp_e]],Data[[#This Row],[sp_c]])),"/","-")))</f>
        <v>+</v>
      </c>
      <c r="K20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66" spans="1:11" x14ac:dyDescent="0.25">
      <c r="A2066" s="1">
        <v>131</v>
      </c>
      <c r="B2066" s="1">
        <v>0</v>
      </c>
      <c r="C2066" s="1">
        <v>2</v>
      </c>
      <c r="D2066" s="32">
        <f>Data[[#This Row],[run]]+100*Data[[#This Row],[k]]</f>
        <v>200</v>
      </c>
      <c r="E2066" t="s">
        <v>11</v>
      </c>
      <c r="F2066" t="s">
        <v>15</v>
      </c>
      <c r="G2066" t="s">
        <v>11</v>
      </c>
      <c r="H2066" t="s">
        <v>15</v>
      </c>
      <c r="I2066" t="str">
        <f>IF(Data[[#This Row],[gen_c]]="","o",IF(Data[[#This Row],[gen_e]]=Data[[#This Row],[gen_c]],"+",IF(ISNUMBER(SEARCH(Data[[#This Row],[gen_e]],Data[[#This Row],[gen_c]])),"/","-")))</f>
        <v>+</v>
      </c>
      <c r="J2066" t="str">
        <f>IF(Data[[#This Row],[sp_c]]="","o",IF(Data[[#This Row],[sp_e]]=Data[[#This Row],[sp_c]],"+",IF(ISNUMBER(SEARCH(Data[[#This Row],[sp_e]],Data[[#This Row],[sp_c]])),"/","-")))</f>
        <v>+</v>
      </c>
      <c r="K20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67" spans="1:11" x14ac:dyDescent="0.25">
      <c r="A2067" s="1">
        <v>132</v>
      </c>
      <c r="B2067" s="1">
        <v>0</v>
      </c>
      <c r="C2067" s="1">
        <v>2</v>
      </c>
      <c r="D2067" s="32">
        <f>Data[[#This Row],[run]]+100*Data[[#This Row],[k]]</f>
        <v>200</v>
      </c>
      <c r="E2067" t="s">
        <v>11</v>
      </c>
      <c r="F2067" t="s">
        <v>15</v>
      </c>
      <c r="G2067" t="s">
        <v>11</v>
      </c>
      <c r="H2067" t="s">
        <v>15</v>
      </c>
      <c r="I2067" t="str">
        <f>IF(Data[[#This Row],[gen_c]]="","o",IF(Data[[#This Row],[gen_e]]=Data[[#This Row],[gen_c]],"+",IF(ISNUMBER(SEARCH(Data[[#This Row],[gen_e]],Data[[#This Row],[gen_c]])),"/","-")))</f>
        <v>+</v>
      </c>
      <c r="J2067" t="str">
        <f>IF(Data[[#This Row],[sp_c]]="","o",IF(Data[[#This Row],[sp_e]]=Data[[#This Row],[sp_c]],"+",IF(ISNUMBER(SEARCH(Data[[#This Row],[sp_e]],Data[[#This Row],[sp_c]])),"/","-")))</f>
        <v>+</v>
      </c>
      <c r="K20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68" spans="1:11" x14ac:dyDescent="0.25">
      <c r="A2068" s="1">
        <v>133</v>
      </c>
      <c r="B2068" s="1">
        <v>0</v>
      </c>
      <c r="C2068" s="1">
        <v>2</v>
      </c>
      <c r="D2068" s="32">
        <f>Data[[#This Row],[run]]+100*Data[[#This Row],[k]]</f>
        <v>200</v>
      </c>
      <c r="E2068" t="s">
        <v>11</v>
      </c>
      <c r="F2068" t="s">
        <v>15</v>
      </c>
      <c r="G2068" t="s">
        <v>11</v>
      </c>
      <c r="H2068" t="s">
        <v>15</v>
      </c>
      <c r="I2068" t="str">
        <f>IF(Data[[#This Row],[gen_c]]="","o",IF(Data[[#This Row],[gen_e]]=Data[[#This Row],[gen_c]],"+",IF(ISNUMBER(SEARCH(Data[[#This Row],[gen_e]],Data[[#This Row],[gen_c]])),"/","-")))</f>
        <v>+</v>
      </c>
      <c r="J2068" t="str">
        <f>IF(Data[[#This Row],[sp_c]]="","o",IF(Data[[#This Row],[sp_e]]=Data[[#This Row],[sp_c]],"+",IF(ISNUMBER(SEARCH(Data[[#This Row],[sp_e]],Data[[#This Row],[sp_c]])),"/","-")))</f>
        <v>+</v>
      </c>
      <c r="K20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69" spans="1:11" x14ac:dyDescent="0.25">
      <c r="A2069" s="1">
        <v>135</v>
      </c>
      <c r="B2069" s="1">
        <v>0</v>
      </c>
      <c r="C2069" s="1">
        <v>2</v>
      </c>
      <c r="D2069" s="32">
        <f>Data[[#This Row],[run]]+100*Data[[#This Row],[k]]</f>
        <v>200</v>
      </c>
      <c r="E2069" t="s">
        <v>11</v>
      </c>
      <c r="F2069" t="s">
        <v>15</v>
      </c>
      <c r="G2069" t="s">
        <v>11</v>
      </c>
      <c r="H2069" t="s">
        <v>15</v>
      </c>
      <c r="I2069" t="str">
        <f>IF(Data[[#This Row],[gen_c]]="","o",IF(Data[[#This Row],[gen_e]]=Data[[#This Row],[gen_c]],"+",IF(ISNUMBER(SEARCH(Data[[#This Row],[gen_e]],Data[[#This Row],[gen_c]])),"/","-")))</f>
        <v>+</v>
      </c>
      <c r="J2069" t="str">
        <f>IF(Data[[#This Row],[sp_c]]="","o",IF(Data[[#This Row],[sp_e]]=Data[[#This Row],[sp_c]],"+",IF(ISNUMBER(SEARCH(Data[[#This Row],[sp_e]],Data[[#This Row],[sp_c]])),"/","-")))</f>
        <v>+</v>
      </c>
      <c r="K20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70" spans="1:11" x14ac:dyDescent="0.25">
      <c r="A2070" s="1">
        <v>137</v>
      </c>
      <c r="B2070" s="1">
        <v>0</v>
      </c>
      <c r="C2070" s="1">
        <v>2</v>
      </c>
      <c r="D2070" s="32">
        <f>Data[[#This Row],[run]]+100*Data[[#This Row],[k]]</f>
        <v>200</v>
      </c>
      <c r="E2070" t="s">
        <v>11</v>
      </c>
      <c r="F2070" t="s">
        <v>15</v>
      </c>
      <c r="G2070" t="s">
        <v>11</v>
      </c>
      <c r="H2070" t="s">
        <v>15</v>
      </c>
      <c r="I2070" t="str">
        <f>IF(Data[[#This Row],[gen_c]]="","o",IF(Data[[#This Row],[gen_e]]=Data[[#This Row],[gen_c]],"+",IF(ISNUMBER(SEARCH(Data[[#This Row],[gen_e]],Data[[#This Row],[gen_c]])),"/","-")))</f>
        <v>+</v>
      </c>
      <c r="J2070" t="str">
        <f>IF(Data[[#This Row],[sp_c]]="","o",IF(Data[[#This Row],[sp_e]]=Data[[#This Row],[sp_c]],"+",IF(ISNUMBER(SEARCH(Data[[#This Row],[sp_e]],Data[[#This Row],[sp_c]])),"/","-")))</f>
        <v>+</v>
      </c>
      <c r="K20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71" spans="1:11" x14ac:dyDescent="0.25">
      <c r="A2071">
        <v>142</v>
      </c>
      <c r="B2071" s="1">
        <v>1</v>
      </c>
      <c r="C2071" s="1">
        <v>2</v>
      </c>
      <c r="D2071" s="32">
        <f>Data[[#This Row],[run]]+100*Data[[#This Row],[k]]</f>
        <v>201</v>
      </c>
      <c r="E2071" t="s">
        <v>11</v>
      </c>
      <c r="F2071" t="s">
        <v>15</v>
      </c>
      <c r="G2071" t="s">
        <v>11</v>
      </c>
      <c r="H2071" t="s">
        <v>15</v>
      </c>
      <c r="I2071" t="str">
        <f>IF(Data[[#This Row],[gen_c]]="","o",IF(Data[[#This Row],[gen_e]]=Data[[#This Row],[gen_c]],"+",IF(ISNUMBER(SEARCH(Data[[#This Row],[gen_e]],Data[[#This Row],[gen_c]])),"/","-")))</f>
        <v>+</v>
      </c>
      <c r="J2071" t="str">
        <f>IF(Data[[#This Row],[sp_c]]="","o",IF(Data[[#This Row],[sp_e]]=Data[[#This Row],[sp_c]],"+",IF(ISNUMBER(SEARCH(Data[[#This Row],[sp_e]],Data[[#This Row],[sp_c]])),"/","-")))</f>
        <v>+</v>
      </c>
      <c r="K20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72" spans="1:11" x14ac:dyDescent="0.25">
      <c r="A2072">
        <v>145</v>
      </c>
      <c r="B2072" s="1">
        <v>1</v>
      </c>
      <c r="C2072" s="1">
        <v>2</v>
      </c>
      <c r="D2072" s="32">
        <f>Data[[#This Row],[run]]+100*Data[[#This Row],[k]]</f>
        <v>201</v>
      </c>
      <c r="E2072" t="s">
        <v>11</v>
      </c>
      <c r="F2072" t="s">
        <v>15</v>
      </c>
      <c r="G2072" t="s">
        <v>11</v>
      </c>
      <c r="H2072" t="s">
        <v>15</v>
      </c>
      <c r="I2072" t="str">
        <f>IF(Data[[#This Row],[gen_c]]="","o",IF(Data[[#This Row],[gen_e]]=Data[[#This Row],[gen_c]],"+",IF(ISNUMBER(SEARCH(Data[[#This Row],[gen_e]],Data[[#This Row],[gen_c]])),"/","-")))</f>
        <v>+</v>
      </c>
      <c r="J2072" t="str">
        <f>IF(Data[[#This Row],[sp_c]]="","o",IF(Data[[#This Row],[sp_e]]=Data[[#This Row],[sp_c]],"+",IF(ISNUMBER(SEARCH(Data[[#This Row],[sp_e]],Data[[#This Row],[sp_c]])),"/","-")))</f>
        <v>+</v>
      </c>
      <c r="K20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73" spans="1:11" x14ac:dyDescent="0.25">
      <c r="A2073">
        <v>146</v>
      </c>
      <c r="B2073" s="1">
        <v>1</v>
      </c>
      <c r="C2073" s="1">
        <v>2</v>
      </c>
      <c r="D2073" s="32">
        <f>Data[[#This Row],[run]]+100*Data[[#This Row],[k]]</f>
        <v>201</v>
      </c>
      <c r="E2073" t="s">
        <v>11</v>
      </c>
      <c r="F2073" t="s">
        <v>15</v>
      </c>
      <c r="G2073" t="s">
        <v>11</v>
      </c>
      <c r="H2073" t="s">
        <v>15</v>
      </c>
      <c r="I2073" t="str">
        <f>IF(Data[[#This Row],[gen_c]]="","o",IF(Data[[#This Row],[gen_e]]=Data[[#This Row],[gen_c]],"+",IF(ISNUMBER(SEARCH(Data[[#This Row],[gen_e]],Data[[#This Row],[gen_c]])),"/","-")))</f>
        <v>+</v>
      </c>
      <c r="J2073" t="str">
        <f>IF(Data[[#This Row],[sp_c]]="","o",IF(Data[[#This Row],[sp_e]]=Data[[#This Row],[sp_c]],"+",IF(ISNUMBER(SEARCH(Data[[#This Row],[sp_e]],Data[[#This Row],[sp_c]])),"/","-")))</f>
        <v>+</v>
      </c>
      <c r="K20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74" spans="1:11" x14ac:dyDescent="0.25">
      <c r="A2074">
        <v>148</v>
      </c>
      <c r="B2074" s="1">
        <v>1</v>
      </c>
      <c r="C2074" s="1">
        <v>2</v>
      </c>
      <c r="D2074" s="32">
        <f>Data[[#This Row],[run]]+100*Data[[#This Row],[k]]</f>
        <v>201</v>
      </c>
      <c r="E2074" t="s">
        <v>11</v>
      </c>
      <c r="F2074" t="s">
        <v>15</v>
      </c>
      <c r="G2074" t="s">
        <v>11</v>
      </c>
      <c r="H2074" t="s">
        <v>15</v>
      </c>
      <c r="I2074" t="str">
        <f>IF(Data[[#This Row],[gen_c]]="","o",IF(Data[[#This Row],[gen_e]]=Data[[#This Row],[gen_c]],"+",IF(ISNUMBER(SEARCH(Data[[#This Row],[gen_e]],Data[[#This Row],[gen_c]])),"/","-")))</f>
        <v>+</v>
      </c>
      <c r="J2074" t="str">
        <f>IF(Data[[#This Row],[sp_c]]="","o",IF(Data[[#This Row],[sp_e]]=Data[[#This Row],[sp_c]],"+",IF(ISNUMBER(SEARCH(Data[[#This Row],[sp_e]],Data[[#This Row],[sp_c]])),"/","-")))</f>
        <v>+</v>
      </c>
      <c r="K20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75" spans="1:11" x14ac:dyDescent="0.25">
      <c r="A2075" s="1">
        <v>125</v>
      </c>
      <c r="B2075" s="1">
        <v>0</v>
      </c>
      <c r="C2075" s="1">
        <v>2</v>
      </c>
      <c r="D2075" s="32">
        <f>Data[[#This Row],[run]]+100*Data[[#This Row],[k]]</f>
        <v>200</v>
      </c>
      <c r="E2075" t="s">
        <v>11</v>
      </c>
      <c r="F2075" t="s">
        <v>15</v>
      </c>
      <c r="G2075" t="s">
        <v>11</v>
      </c>
      <c r="I2075" t="str">
        <f>IF(Data[[#This Row],[gen_c]]="","o",IF(Data[[#This Row],[gen_e]]=Data[[#This Row],[gen_c]],"+",IF(ISNUMBER(SEARCH(Data[[#This Row],[gen_e]],Data[[#This Row],[gen_c]])),"/","-")))</f>
        <v>+</v>
      </c>
      <c r="J2075" t="str">
        <f>IF(Data[[#This Row],[sp_c]]="","o",IF(Data[[#This Row],[sp_e]]=Data[[#This Row],[sp_c]],"+",IF(ISNUMBER(SEARCH(Data[[#This Row],[sp_e]],Data[[#This Row],[sp_c]])),"/","-")))</f>
        <v>o</v>
      </c>
      <c r="K20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76" spans="1:11" x14ac:dyDescent="0.25">
      <c r="A2076" s="1">
        <v>128</v>
      </c>
      <c r="B2076" s="1">
        <v>0</v>
      </c>
      <c r="C2076" s="1">
        <v>2</v>
      </c>
      <c r="D2076" s="32">
        <f>Data[[#This Row],[run]]+100*Data[[#This Row],[k]]</f>
        <v>200</v>
      </c>
      <c r="E2076" t="s">
        <v>11</v>
      </c>
      <c r="F2076" t="s">
        <v>15</v>
      </c>
      <c r="G2076" t="s">
        <v>11</v>
      </c>
      <c r="I2076" t="str">
        <f>IF(Data[[#This Row],[gen_c]]="","o",IF(Data[[#This Row],[gen_e]]=Data[[#This Row],[gen_c]],"+",IF(ISNUMBER(SEARCH(Data[[#This Row],[gen_e]],Data[[#This Row],[gen_c]])),"/","-")))</f>
        <v>+</v>
      </c>
      <c r="J2076" t="str">
        <f>IF(Data[[#This Row],[sp_c]]="","o",IF(Data[[#This Row],[sp_e]]=Data[[#This Row],[sp_c]],"+",IF(ISNUMBER(SEARCH(Data[[#This Row],[sp_e]],Data[[#This Row],[sp_c]])),"/","-")))</f>
        <v>o</v>
      </c>
      <c r="K20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77" spans="1:11" x14ac:dyDescent="0.25">
      <c r="A2077">
        <v>138</v>
      </c>
      <c r="B2077" s="1">
        <v>1</v>
      </c>
      <c r="C2077" s="1">
        <v>2</v>
      </c>
      <c r="D2077" s="32">
        <f>Data[[#This Row],[run]]+100*Data[[#This Row],[k]]</f>
        <v>201</v>
      </c>
      <c r="E2077" t="s">
        <v>11</v>
      </c>
      <c r="F2077" t="s">
        <v>15</v>
      </c>
      <c r="G2077" t="s">
        <v>11</v>
      </c>
      <c r="I2077" t="str">
        <f>IF(Data[[#This Row],[gen_c]]="","o",IF(Data[[#This Row],[gen_e]]=Data[[#This Row],[gen_c]],"+",IF(ISNUMBER(SEARCH(Data[[#This Row],[gen_e]],Data[[#This Row],[gen_c]])),"/","-")))</f>
        <v>+</v>
      </c>
      <c r="J2077" t="str">
        <f>IF(Data[[#This Row],[sp_c]]="","o",IF(Data[[#This Row],[sp_e]]=Data[[#This Row],[sp_c]],"+",IF(ISNUMBER(SEARCH(Data[[#This Row],[sp_e]],Data[[#This Row],[sp_c]])),"/","-")))</f>
        <v>o</v>
      </c>
      <c r="K20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78" spans="1:11" x14ac:dyDescent="0.25">
      <c r="A2078">
        <v>139</v>
      </c>
      <c r="B2078" s="1">
        <v>1</v>
      </c>
      <c r="C2078" s="1">
        <v>2</v>
      </c>
      <c r="D2078" s="32">
        <f>Data[[#This Row],[run]]+100*Data[[#This Row],[k]]</f>
        <v>201</v>
      </c>
      <c r="E2078" t="s">
        <v>11</v>
      </c>
      <c r="F2078" t="s">
        <v>15</v>
      </c>
      <c r="G2078" t="s">
        <v>11</v>
      </c>
      <c r="I2078" t="str">
        <f>IF(Data[[#This Row],[gen_c]]="","o",IF(Data[[#This Row],[gen_e]]=Data[[#This Row],[gen_c]],"+",IF(ISNUMBER(SEARCH(Data[[#This Row],[gen_e]],Data[[#This Row],[gen_c]])),"/","-")))</f>
        <v>+</v>
      </c>
      <c r="J2078" t="str">
        <f>IF(Data[[#This Row],[sp_c]]="","o",IF(Data[[#This Row],[sp_e]]=Data[[#This Row],[sp_c]],"+",IF(ISNUMBER(SEARCH(Data[[#This Row],[sp_e]],Data[[#This Row],[sp_c]])),"/","-")))</f>
        <v>o</v>
      </c>
      <c r="K20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79" spans="1:11" x14ac:dyDescent="0.25">
      <c r="A2079">
        <v>140</v>
      </c>
      <c r="B2079" s="1">
        <v>1</v>
      </c>
      <c r="C2079" s="1">
        <v>2</v>
      </c>
      <c r="D2079" s="32">
        <f>Data[[#This Row],[run]]+100*Data[[#This Row],[k]]</f>
        <v>201</v>
      </c>
      <c r="E2079" t="s">
        <v>11</v>
      </c>
      <c r="F2079" t="s">
        <v>15</v>
      </c>
      <c r="G2079" t="s">
        <v>11</v>
      </c>
      <c r="I2079" t="str">
        <f>IF(Data[[#This Row],[gen_c]]="","o",IF(Data[[#This Row],[gen_e]]=Data[[#This Row],[gen_c]],"+",IF(ISNUMBER(SEARCH(Data[[#This Row],[gen_e]],Data[[#This Row],[gen_c]])),"/","-")))</f>
        <v>+</v>
      </c>
      <c r="J2079" t="str">
        <f>IF(Data[[#This Row],[sp_c]]="","o",IF(Data[[#This Row],[sp_e]]=Data[[#This Row],[sp_c]],"+",IF(ISNUMBER(SEARCH(Data[[#This Row],[sp_e]],Data[[#This Row],[sp_c]])),"/","-")))</f>
        <v>o</v>
      </c>
      <c r="K20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80" spans="1:11" x14ac:dyDescent="0.25">
      <c r="A2080">
        <v>141</v>
      </c>
      <c r="B2080" s="1">
        <v>1</v>
      </c>
      <c r="C2080" s="1">
        <v>2</v>
      </c>
      <c r="D2080" s="32">
        <f>Data[[#This Row],[run]]+100*Data[[#This Row],[k]]</f>
        <v>201</v>
      </c>
      <c r="E2080" t="s">
        <v>11</v>
      </c>
      <c r="F2080" t="s">
        <v>15</v>
      </c>
      <c r="G2080" t="s">
        <v>11</v>
      </c>
      <c r="I2080" t="str">
        <f>IF(Data[[#This Row],[gen_c]]="","o",IF(Data[[#This Row],[gen_e]]=Data[[#This Row],[gen_c]],"+",IF(ISNUMBER(SEARCH(Data[[#This Row],[gen_e]],Data[[#This Row],[gen_c]])),"/","-")))</f>
        <v>+</v>
      </c>
      <c r="J2080" t="str">
        <f>IF(Data[[#This Row],[sp_c]]="","o",IF(Data[[#This Row],[sp_e]]=Data[[#This Row],[sp_c]],"+",IF(ISNUMBER(SEARCH(Data[[#This Row],[sp_e]],Data[[#This Row],[sp_c]])),"/","-")))</f>
        <v>o</v>
      </c>
      <c r="K20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81" spans="1:11" x14ac:dyDescent="0.25">
      <c r="A2081">
        <v>143</v>
      </c>
      <c r="B2081" s="1">
        <v>1</v>
      </c>
      <c r="C2081" s="1">
        <v>2</v>
      </c>
      <c r="D2081" s="32">
        <f>Data[[#This Row],[run]]+100*Data[[#This Row],[k]]</f>
        <v>201</v>
      </c>
      <c r="E2081" t="s">
        <v>11</v>
      </c>
      <c r="F2081" t="s">
        <v>15</v>
      </c>
      <c r="G2081" t="s">
        <v>11</v>
      </c>
      <c r="I2081" t="str">
        <f>IF(Data[[#This Row],[gen_c]]="","o",IF(Data[[#This Row],[gen_e]]=Data[[#This Row],[gen_c]],"+",IF(ISNUMBER(SEARCH(Data[[#This Row],[gen_e]],Data[[#This Row],[gen_c]])),"/","-")))</f>
        <v>+</v>
      </c>
      <c r="J2081" t="str">
        <f>IF(Data[[#This Row],[sp_c]]="","o",IF(Data[[#This Row],[sp_e]]=Data[[#This Row],[sp_c]],"+",IF(ISNUMBER(SEARCH(Data[[#This Row],[sp_e]],Data[[#This Row],[sp_c]])),"/","-")))</f>
        <v>o</v>
      </c>
      <c r="K20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82" spans="1:11" x14ac:dyDescent="0.25">
      <c r="A2082">
        <v>147</v>
      </c>
      <c r="B2082" s="1">
        <v>1</v>
      </c>
      <c r="C2082" s="1">
        <v>2</v>
      </c>
      <c r="D2082" s="32">
        <f>Data[[#This Row],[run]]+100*Data[[#This Row],[k]]</f>
        <v>201</v>
      </c>
      <c r="E2082" t="s">
        <v>11</v>
      </c>
      <c r="F2082" t="s">
        <v>15</v>
      </c>
      <c r="G2082" t="s">
        <v>11</v>
      </c>
      <c r="I2082" t="str">
        <f>IF(Data[[#This Row],[gen_c]]="","o",IF(Data[[#This Row],[gen_e]]=Data[[#This Row],[gen_c]],"+",IF(ISNUMBER(SEARCH(Data[[#This Row],[gen_e]],Data[[#This Row],[gen_c]])),"/","-")))</f>
        <v>+</v>
      </c>
      <c r="J2082" t="str">
        <f>IF(Data[[#This Row],[sp_c]]="","o",IF(Data[[#This Row],[sp_e]]=Data[[#This Row],[sp_c]],"+",IF(ISNUMBER(SEARCH(Data[[#This Row],[sp_e]],Data[[#This Row],[sp_c]])),"/","-")))</f>
        <v>o</v>
      </c>
      <c r="K20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83" spans="1:11" x14ac:dyDescent="0.25">
      <c r="A2083">
        <v>150</v>
      </c>
      <c r="B2083" s="1">
        <v>1</v>
      </c>
      <c r="C2083" s="1">
        <v>2</v>
      </c>
      <c r="D2083" s="32">
        <f>Data[[#This Row],[run]]+100*Data[[#This Row],[k]]</f>
        <v>201</v>
      </c>
      <c r="E2083" t="s">
        <v>11</v>
      </c>
      <c r="F2083" t="s">
        <v>15</v>
      </c>
      <c r="G2083" t="s">
        <v>11</v>
      </c>
      <c r="I2083" t="str">
        <f>IF(Data[[#This Row],[gen_c]]="","o",IF(Data[[#This Row],[gen_e]]=Data[[#This Row],[gen_c]],"+",IF(ISNUMBER(SEARCH(Data[[#This Row],[gen_e]],Data[[#This Row],[gen_c]])),"/","-")))</f>
        <v>+</v>
      </c>
      <c r="J2083" t="str">
        <f>IF(Data[[#This Row],[sp_c]]="","o",IF(Data[[#This Row],[sp_e]]=Data[[#This Row],[sp_c]],"+",IF(ISNUMBER(SEARCH(Data[[#This Row],[sp_e]],Data[[#This Row],[sp_c]])),"/","-")))</f>
        <v>o</v>
      </c>
      <c r="K20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84" spans="1:11" x14ac:dyDescent="0.25">
      <c r="A2084">
        <v>151</v>
      </c>
      <c r="B2084" s="1">
        <v>1</v>
      </c>
      <c r="C2084" s="1">
        <v>2</v>
      </c>
      <c r="D2084" s="32">
        <f>Data[[#This Row],[run]]+100*Data[[#This Row],[k]]</f>
        <v>201</v>
      </c>
      <c r="E2084" t="s">
        <v>11</v>
      </c>
      <c r="F2084" t="s">
        <v>15</v>
      </c>
      <c r="G2084" t="s">
        <v>11</v>
      </c>
      <c r="I2084" t="str">
        <f>IF(Data[[#This Row],[gen_c]]="","o",IF(Data[[#This Row],[gen_e]]=Data[[#This Row],[gen_c]],"+",IF(ISNUMBER(SEARCH(Data[[#This Row],[gen_e]],Data[[#This Row],[gen_c]])),"/","-")))</f>
        <v>+</v>
      </c>
      <c r="J2084" t="str">
        <f>IF(Data[[#This Row],[sp_c]]="","o",IF(Data[[#This Row],[sp_e]]=Data[[#This Row],[sp_c]],"+",IF(ISNUMBER(SEARCH(Data[[#This Row],[sp_e]],Data[[#This Row],[sp_c]])),"/","-")))</f>
        <v>o</v>
      </c>
      <c r="K20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85" spans="1:11" x14ac:dyDescent="0.25">
      <c r="A2085" s="1">
        <v>129</v>
      </c>
      <c r="B2085" s="1">
        <v>0</v>
      </c>
      <c r="C2085" s="1">
        <v>2</v>
      </c>
      <c r="D2085" s="32">
        <f>Data[[#This Row],[run]]+100*Data[[#This Row],[k]]</f>
        <v>200</v>
      </c>
      <c r="E2085" t="s">
        <v>11</v>
      </c>
      <c r="F2085" t="s">
        <v>15</v>
      </c>
      <c r="H2085" t="s">
        <v>15</v>
      </c>
      <c r="I2085" t="str">
        <f>IF(Data[[#This Row],[gen_c]]="","o",IF(Data[[#This Row],[gen_e]]=Data[[#This Row],[gen_c]],"+",IF(ISNUMBER(SEARCH(Data[[#This Row],[gen_e]],Data[[#This Row],[gen_c]])),"/","-")))</f>
        <v>o</v>
      </c>
      <c r="J2085" t="str">
        <f>IF(Data[[#This Row],[sp_c]]="","o",IF(Data[[#This Row],[sp_e]]=Data[[#This Row],[sp_c]],"+",IF(ISNUMBER(SEARCH(Data[[#This Row],[sp_e]],Data[[#This Row],[sp_c]])),"/","-")))</f>
        <v>+</v>
      </c>
      <c r="K20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86" spans="1:11" x14ac:dyDescent="0.25">
      <c r="A2086" s="1">
        <v>130</v>
      </c>
      <c r="B2086" s="1">
        <v>0</v>
      </c>
      <c r="C2086" s="1">
        <v>2</v>
      </c>
      <c r="D2086" s="32">
        <f>Data[[#This Row],[run]]+100*Data[[#This Row],[k]]</f>
        <v>200</v>
      </c>
      <c r="E2086" t="s">
        <v>11</v>
      </c>
      <c r="F2086" t="s">
        <v>15</v>
      </c>
      <c r="H2086" t="s">
        <v>15</v>
      </c>
      <c r="I2086" t="str">
        <f>IF(Data[[#This Row],[gen_c]]="","o",IF(Data[[#This Row],[gen_e]]=Data[[#This Row],[gen_c]],"+",IF(ISNUMBER(SEARCH(Data[[#This Row],[gen_e]],Data[[#This Row],[gen_c]])),"/","-")))</f>
        <v>o</v>
      </c>
      <c r="J2086" t="str">
        <f>IF(Data[[#This Row],[sp_c]]="","o",IF(Data[[#This Row],[sp_e]]=Data[[#This Row],[sp_c]],"+",IF(ISNUMBER(SEARCH(Data[[#This Row],[sp_e]],Data[[#This Row],[sp_c]])),"/","-")))</f>
        <v>+</v>
      </c>
      <c r="K20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87" spans="1:11" x14ac:dyDescent="0.25">
      <c r="A2087" s="1">
        <v>134</v>
      </c>
      <c r="B2087" s="1">
        <v>0</v>
      </c>
      <c r="C2087" s="1">
        <v>2</v>
      </c>
      <c r="D2087" s="32">
        <f>Data[[#This Row],[run]]+100*Data[[#This Row],[k]]</f>
        <v>200</v>
      </c>
      <c r="E2087" t="s">
        <v>11</v>
      </c>
      <c r="F2087" t="s">
        <v>15</v>
      </c>
      <c r="H2087" t="s">
        <v>15</v>
      </c>
      <c r="I2087" t="str">
        <f>IF(Data[[#This Row],[gen_c]]="","o",IF(Data[[#This Row],[gen_e]]=Data[[#This Row],[gen_c]],"+",IF(ISNUMBER(SEARCH(Data[[#This Row],[gen_e]],Data[[#This Row],[gen_c]])),"/","-")))</f>
        <v>o</v>
      </c>
      <c r="J2087" t="str">
        <f>IF(Data[[#This Row],[sp_c]]="","o",IF(Data[[#This Row],[sp_e]]=Data[[#This Row],[sp_c]],"+",IF(ISNUMBER(SEARCH(Data[[#This Row],[sp_e]],Data[[#This Row],[sp_c]])),"/","-")))</f>
        <v>+</v>
      </c>
      <c r="K20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88" spans="1:11" x14ac:dyDescent="0.25">
      <c r="A2088" s="1">
        <v>136</v>
      </c>
      <c r="B2088" s="1">
        <v>0</v>
      </c>
      <c r="C2088" s="1">
        <v>2</v>
      </c>
      <c r="D2088" s="32">
        <f>Data[[#This Row],[run]]+100*Data[[#This Row],[k]]</f>
        <v>200</v>
      </c>
      <c r="E2088" t="s">
        <v>11</v>
      </c>
      <c r="F2088" t="s">
        <v>15</v>
      </c>
      <c r="H2088" t="s">
        <v>15</v>
      </c>
      <c r="I2088" t="str">
        <f>IF(Data[[#This Row],[gen_c]]="","o",IF(Data[[#This Row],[gen_e]]=Data[[#This Row],[gen_c]],"+",IF(ISNUMBER(SEARCH(Data[[#This Row],[gen_e]],Data[[#This Row],[gen_c]])),"/","-")))</f>
        <v>o</v>
      </c>
      <c r="J2088" t="str">
        <f>IF(Data[[#This Row],[sp_c]]="","o",IF(Data[[#This Row],[sp_e]]=Data[[#This Row],[sp_c]],"+",IF(ISNUMBER(SEARCH(Data[[#This Row],[sp_e]],Data[[#This Row],[sp_c]])),"/","-")))</f>
        <v>+</v>
      </c>
      <c r="K20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89" spans="1:11" x14ac:dyDescent="0.25">
      <c r="A2089" s="1">
        <v>124</v>
      </c>
      <c r="B2089" s="1">
        <v>0</v>
      </c>
      <c r="C2089" s="1">
        <v>2</v>
      </c>
      <c r="D2089" s="32">
        <f>Data[[#This Row],[run]]+100*Data[[#This Row],[k]]</f>
        <v>200</v>
      </c>
      <c r="E2089" t="s">
        <v>11</v>
      </c>
      <c r="F2089" t="s">
        <v>15</v>
      </c>
      <c r="I2089" t="str">
        <f>IF(Data[[#This Row],[gen_c]]="","o",IF(Data[[#This Row],[gen_e]]=Data[[#This Row],[gen_c]],"+",IF(ISNUMBER(SEARCH(Data[[#This Row],[gen_e]],Data[[#This Row],[gen_c]])),"/","-")))</f>
        <v>o</v>
      </c>
      <c r="J2089" t="str">
        <f>IF(Data[[#This Row],[sp_c]]="","o",IF(Data[[#This Row],[sp_e]]=Data[[#This Row],[sp_c]],"+",IF(ISNUMBER(SEARCH(Data[[#This Row],[sp_e]],Data[[#This Row],[sp_c]])),"/","-")))</f>
        <v>o</v>
      </c>
      <c r="K20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90" spans="1:11" x14ac:dyDescent="0.25">
      <c r="A2090">
        <v>149</v>
      </c>
      <c r="B2090" s="1">
        <v>1</v>
      </c>
      <c r="C2090" s="1">
        <v>2</v>
      </c>
      <c r="D2090" s="32">
        <f>Data[[#This Row],[run]]+100*Data[[#This Row],[k]]</f>
        <v>201</v>
      </c>
      <c r="E2090" t="s">
        <v>11</v>
      </c>
      <c r="F2090" t="s">
        <v>15</v>
      </c>
      <c r="I2090" t="str">
        <f>IF(Data[[#This Row],[gen_c]]="","o",IF(Data[[#This Row],[gen_e]]=Data[[#This Row],[gen_c]],"+",IF(ISNUMBER(SEARCH(Data[[#This Row],[gen_e]],Data[[#This Row],[gen_c]])),"/","-")))</f>
        <v>o</v>
      </c>
      <c r="J2090" t="str">
        <f>IF(Data[[#This Row],[sp_c]]="","o",IF(Data[[#This Row],[sp_e]]=Data[[#This Row],[sp_c]],"+",IF(ISNUMBER(SEARCH(Data[[#This Row],[sp_e]],Data[[#This Row],[sp_c]])),"/","-")))</f>
        <v>o</v>
      </c>
      <c r="K20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91" spans="1:11" x14ac:dyDescent="0.25">
      <c r="A2091" s="1">
        <v>2</v>
      </c>
      <c r="B2091" s="1">
        <v>0</v>
      </c>
      <c r="C2091" s="1">
        <v>2</v>
      </c>
      <c r="D2091" s="32">
        <f>Data[[#This Row],[run]]+100*Data[[#This Row],[k]]</f>
        <v>200</v>
      </c>
      <c r="E2091" t="s">
        <v>0</v>
      </c>
      <c r="F2091" t="s">
        <v>1</v>
      </c>
      <c r="G2091" t="s">
        <v>0</v>
      </c>
      <c r="H2091" t="s">
        <v>2</v>
      </c>
      <c r="I2091" t="str">
        <f>IF(Data[[#This Row],[gen_c]]="","o",IF(Data[[#This Row],[gen_e]]=Data[[#This Row],[gen_c]],"+",IF(ISNUMBER(SEARCH(Data[[#This Row],[gen_e]],Data[[#This Row],[gen_c]])),"/","-")))</f>
        <v>+</v>
      </c>
      <c r="J2091" t="str">
        <f>IF(Data[[#This Row],[sp_c]]="","o",IF(Data[[#This Row],[sp_e]]=Data[[#This Row],[sp_c]],"+",IF(ISNUMBER(SEARCH(Data[[#This Row],[sp_e]],Data[[#This Row],[sp_c]])),"/","-")))</f>
        <v>-</v>
      </c>
      <c r="K20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092" spans="1:11" x14ac:dyDescent="0.25">
      <c r="A2092">
        <v>4</v>
      </c>
      <c r="B2092" s="1">
        <v>1</v>
      </c>
      <c r="C2092" s="1">
        <v>2</v>
      </c>
      <c r="D2092" s="32">
        <f>Data[[#This Row],[run]]+100*Data[[#This Row],[k]]</f>
        <v>201</v>
      </c>
      <c r="E2092" t="s">
        <v>0</v>
      </c>
      <c r="F2092" t="s">
        <v>1</v>
      </c>
      <c r="G2092" t="s">
        <v>0</v>
      </c>
      <c r="I2092" t="str">
        <f>IF(Data[[#This Row],[gen_c]]="","o",IF(Data[[#This Row],[gen_e]]=Data[[#This Row],[gen_c]],"+",IF(ISNUMBER(SEARCH(Data[[#This Row],[gen_e]],Data[[#This Row],[gen_c]])),"/","-")))</f>
        <v>+</v>
      </c>
      <c r="J2092" t="str">
        <f>IF(Data[[#This Row],[sp_c]]="","o",IF(Data[[#This Row],[sp_e]]=Data[[#This Row],[sp_c]],"+",IF(ISNUMBER(SEARCH(Data[[#This Row],[sp_e]],Data[[#This Row],[sp_c]])),"/","-")))</f>
        <v>o</v>
      </c>
      <c r="K20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93" spans="1:11" x14ac:dyDescent="0.25">
      <c r="A2093">
        <v>5</v>
      </c>
      <c r="B2093" s="1">
        <v>1</v>
      </c>
      <c r="C2093" s="1">
        <v>2</v>
      </c>
      <c r="D2093" s="32">
        <f>Data[[#This Row],[run]]+100*Data[[#This Row],[k]]</f>
        <v>201</v>
      </c>
      <c r="E2093" t="s">
        <v>0</v>
      </c>
      <c r="F2093" t="s">
        <v>1</v>
      </c>
      <c r="G2093" t="s">
        <v>0</v>
      </c>
      <c r="I2093" t="str">
        <f>IF(Data[[#This Row],[gen_c]]="","o",IF(Data[[#This Row],[gen_e]]=Data[[#This Row],[gen_c]],"+",IF(ISNUMBER(SEARCH(Data[[#This Row],[gen_e]],Data[[#This Row],[gen_c]])),"/","-")))</f>
        <v>+</v>
      </c>
      <c r="J2093" t="str">
        <f>IF(Data[[#This Row],[sp_c]]="","o",IF(Data[[#This Row],[sp_e]]=Data[[#This Row],[sp_c]],"+",IF(ISNUMBER(SEARCH(Data[[#This Row],[sp_e]],Data[[#This Row],[sp_c]])),"/","-")))</f>
        <v>o</v>
      </c>
      <c r="K20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094" spans="1:11" x14ac:dyDescent="0.25">
      <c r="A2094" s="1">
        <v>3</v>
      </c>
      <c r="B2094" s="1">
        <v>0</v>
      </c>
      <c r="C2094" s="1">
        <v>2</v>
      </c>
      <c r="D2094" s="32">
        <f>Data[[#This Row],[run]]+100*Data[[#This Row],[k]]</f>
        <v>200</v>
      </c>
      <c r="E2094" t="s">
        <v>0</v>
      </c>
      <c r="F2094" t="s">
        <v>1</v>
      </c>
      <c r="I2094" t="str">
        <f>IF(Data[[#This Row],[gen_c]]="","o",IF(Data[[#This Row],[gen_e]]=Data[[#This Row],[gen_c]],"+",IF(ISNUMBER(SEARCH(Data[[#This Row],[gen_e]],Data[[#This Row],[gen_c]])),"/","-")))</f>
        <v>o</v>
      </c>
      <c r="J2094" t="str">
        <f>IF(Data[[#This Row],[sp_c]]="","o",IF(Data[[#This Row],[sp_e]]=Data[[#This Row],[sp_c]],"+",IF(ISNUMBER(SEARCH(Data[[#This Row],[sp_e]],Data[[#This Row],[sp_c]])),"/","-")))</f>
        <v>o</v>
      </c>
      <c r="K20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095" spans="1:11" x14ac:dyDescent="0.25">
      <c r="A2095" s="1">
        <v>268</v>
      </c>
      <c r="B2095" s="1">
        <v>0</v>
      </c>
      <c r="C2095" s="1">
        <v>2</v>
      </c>
      <c r="D2095" s="32">
        <f>Data[[#This Row],[run]]+100*Data[[#This Row],[k]]</f>
        <v>200</v>
      </c>
      <c r="E2095" t="s">
        <v>11</v>
      </c>
      <c r="F2095" t="s">
        <v>20</v>
      </c>
      <c r="G2095" t="s">
        <v>11</v>
      </c>
      <c r="H2095" t="s">
        <v>20</v>
      </c>
      <c r="I2095" t="str">
        <f>IF(Data[[#This Row],[gen_c]]="","o",IF(Data[[#This Row],[gen_e]]=Data[[#This Row],[gen_c]],"+",IF(ISNUMBER(SEARCH(Data[[#This Row],[gen_e]],Data[[#This Row],[gen_c]])),"/","-")))</f>
        <v>+</v>
      </c>
      <c r="J2095" t="str">
        <f>IF(Data[[#This Row],[sp_c]]="","o",IF(Data[[#This Row],[sp_e]]=Data[[#This Row],[sp_c]],"+",IF(ISNUMBER(SEARCH(Data[[#This Row],[sp_e]],Data[[#This Row],[sp_c]])),"/","-")))</f>
        <v>+</v>
      </c>
      <c r="K20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96" spans="1:11" x14ac:dyDescent="0.25">
      <c r="A2096" s="1">
        <v>269</v>
      </c>
      <c r="B2096" s="1">
        <v>0</v>
      </c>
      <c r="C2096" s="1">
        <v>2</v>
      </c>
      <c r="D2096" s="32">
        <f>Data[[#This Row],[run]]+100*Data[[#This Row],[k]]</f>
        <v>200</v>
      </c>
      <c r="E2096" t="s">
        <v>11</v>
      </c>
      <c r="F2096" t="s">
        <v>20</v>
      </c>
      <c r="G2096" t="s">
        <v>11</v>
      </c>
      <c r="H2096" t="s">
        <v>20</v>
      </c>
      <c r="I2096" t="str">
        <f>IF(Data[[#This Row],[gen_c]]="","o",IF(Data[[#This Row],[gen_e]]=Data[[#This Row],[gen_c]],"+",IF(ISNUMBER(SEARCH(Data[[#This Row],[gen_e]],Data[[#This Row],[gen_c]])),"/","-")))</f>
        <v>+</v>
      </c>
      <c r="J2096" t="str">
        <f>IF(Data[[#This Row],[sp_c]]="","o",IF(Data[[#This Row],[sp_e]]=Data[[#This Row],[sp_c]],"+",IF(ISNUMBER(SEARCH(Data[[#This Row],[sp_e]],Data[[#This Row],[sp_c]])),"/","-")))</f>
        <v>+</v>
      </c>
      <c r="K20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97" spans="1:11" x14ac:dyDescent="0.25">
      <c r="A2097" s="1">
        <v>270</v>
      </c>
      <c r="B2097" s="1">
        <v>0</v>
      </c>
      <c r="C2097" s="1">
        <v>2</v>
      </c>
      <c r="D2097" s="32">
        <f>Data[[#This Row],[run]]+100*Data[[#This Row],[k]]</f>
        <v>200</v>
      </c>
      <c r="E2097" t="s">
        <v>11</v>
      </c>
      <c r="F2097" t="s">
        <v>20</v>
      </c>
      <c r="G2097" t="s">
        <v>11</v>
      </c>
      <c r="H2097" t="s">
        <v>20</v>
      </c>
      <c r="I2097" t="str">
        <f>IF(Data[[#This Row],[gen_c]]="","o",IF(Data[[#This Row],[gen_e]]=Data[[#This Row],[gen_c]],"+",IF(ISNUMBER(SEARCH(Data[[#This Row],[gen_e]],Data[[#This Row],[gen_c]])),"/","-")))</f>
        <v>+</v>
      </c>
      <c r="J2097" t="str">
        <f>IF(Data[[#This Row],[sp_c]]="","o",IF(Data[[#This Row],[sp_e]]=Data[[#This Row],[sp_c]],"+",IF(ISNUMBER(SEARCH(Data[[#This Row],[sp_e]],Data[[#This Row],[sp_c]])),"/","-")))</f>
        <v>+</v>
      </c>
      <c r="K20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98" spans="1:11" x14ac:dyDescent="0.25">
      <c r="A2098" s="1">
        <v>271</v>
      </c>
      <c r="B2098" s="1">
        <v>0</v>
      </c>
      <c r="C2098" s="1">
        <v>2</v>
      </c>
      <c r="D2098" s="32">
        <f>Data[[#This Row],[run]]+100*Data[[#This Row],[k]]</f>
        <v>200</v>
      </c>
      <c r="E2098" t="s">
        <v>11</v>
      </c>
      <c r="F2098" t="s">
        <v>20</v>
      </c>
      <c r="G2098" t="s">
        <v>11</v>
      </c>
      <c r="H2098" t="s">
        <v>20</v>
      </c>
      <c r="I2098" t="str">
        <f>IF(Data[[#This Row],[gen_c]]="","o",IF(Data[[#This Row],[gen_e]]=Data[[#This Row],[gen_c]],"+",IF(ISNUMBER(SEARCH(Data[[#This Row],[gen_e]],Data[[#This Row],[gen_c]])),"/","-")))</f>
        <v>+</v>
      </c>
      <c r="J2098" t="str">
        <f>IF(Data[[#This Row],[sp_c]]="","o",IF(Data[[#This Row],[sp_e]]=Data[[#This Row],[sp_c]],"+",IF(ISNUMBER(SEARCH(Data[[#This Row],[sp_e]],Data[[#This Row],[sp_c]])),"/","-")))</f>
        <v>+</v>
      </c>
      <c r="K20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099" spans="1:11" x14ac:dyDescent="0.25">
      <c r="A2099" s="1">
        <v>272</v>
      </c>
      <c r="B2099" s="1">
        <v>0</v>
      </c>
      <c r="C2099" s="1">
        <v>2</v>
      </c>
      <c r="D2099" s="32">
        <f>Data[[#This Row],[run]]+100*Data[[#This Row],[k]]</f>
        <v>200</v>
      </c>
      <c r="E2099" t="s">
        <v>11</v>
      </c>
      <c r="F2099" t="s">
        <v>20</v>
      </c>
      <c r="G2099" t="s">
        <v>11</v>
      </c>
      <c r="H2099" t="s">
        <v>20</v>
      </c>
      <c r="I2099" t="str">
        <f>IF(Data[[#This Row],[gen_c]]="","o",IF(Data[[#This Row],[gen_e]]=Data[[#This Row],[gen_c]],"+",IF(ISNUMBER(SEARCH(Data[[#This Row],[gen_e]],Data[[#This Row],[gen_c]])),"/","-")))</f>
        <v>+</v>
      </c>
      <c r="J2099" t="str">
        <f>IF(Data[[#This Row],[sp_c]]="","o",IF(Data[[#This Row],[sp_e]]=Data[[#This Row],[sp_c]],"+",IF(ISNUMBER(SEARCH(Data[[#This Row],[sp_e]],Data[[#This Row],[sp_c]])),"/","-")))</f>
        <v>+</v>
      </c>
      <c r="K20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00" spans="1:11" x14ac:dyDescent="0.25">
      <c r="A2100" s="1">
        <v>275</v>
      </c>
      <c r="B2100" s="1">
        <v>0</v>
      </c>
      <c r="C2100" s="1">
        <v>2</v>
      </c>
      <c r="D2100" s="32">
        <f>Data[[#This Row],[run]]+100*Data[[#This Row],[k]]</f>
        <v>200</v>
      </c>
      <c r="E2100" t="s">
        <v>11</v>
      </c>
      <c r="F2100" t="s">
        <v>20</v>
      </c>
      <c r="G2100" t="s">
        <v>11</v>
      </c>
      <c r="H2100" t="s">
        <v>20</v>
      </c>
      <c r="I2100" t="str">
        <f>IF(Data[[#This Row],[gen_c]]="","o",IF(Data[[#This Row],[gen_e]]=Data[[#This Row],[gen_c]],"+",IF(ISNUMBER(SEARCH(Data[[#This Row],[gen_e]],Data[[#This Row],[gen_c]])),"/","-")))</f>
        <v>+</v>
      </c>
      <c r="J2100" t="str">
        <f>IF(Data[[#This Row],[sp_c]]="","o",IF(Data[[#This Row],[sp_e]]=Data[[#This Row],[sp_c]],"+",IF(ISNUMBER(SEARCH(Data[[#This Row],[sp_e]],Data[[#This Row],[sp_c]])),"/","-")))</f>
        <v>+</v>
      </c>
      <c r="K21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01" spans="1:11" x14ac:dyDescent="0.25">
      <c r="A2101">
        <v>282</v>
      </c>
      <c r="B2101" s="1">
        <v>1</v>
      </c>
      <c r="C2101" s="1">
        <v>2</v>
      </c>
      <c r="D2101" s="32">
        <f>Data[[#This Row],[run]]+100*Data[[#This Row],[k]]</f>
        <v>201</v>
      </c>
      <c r="E2101" t="s">
        <v>11</v>
      </c>
      <c r="F2101" t="s">
        <v>20</v>
      </c>
      <c r="G2101" t="s">
        <v>11</v>
      </c>
      <c r="H2101" t="s">
        <v>20</v>
      </c>
      <c r="I2101" t="str">
        <f>IF(Data[[#This Row],[gen_c]]="","o",IF(Data[[#This Row],[gen_e]]=Data[[#This Row],[gen_c]],"+",IF(ISNUMBER(SEARCH(Data[[#This Row],[gen_e]],Data[[#This Row],[gen_c]])),"/","-")))</f>
        <v>+</v>
      </c>
      <c r="J2101" t="str">
        <f>IF(Data[[#This Row],[sp_c]]="","o",IF(Data[[#This Row],[sp_e]]=Data[[#This Row],[sp_c]],"+",IF(ISNUMBER(SEARCH(Data[[#This Row],[sp_e]],Data[[#This Row],[sp_c]])),"/","-")))</f>
        <v>+</v>
      </c>
      <c r="K21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02" spans="1:11" x14ac:dyDescent="0.25">
      <c r="A2102" s="1">
        <v>274</v>
      </c>
      <c r="B2102" s="1">
        <v>0</v>
      </c>
      <c r="C2102" s="1">
        <v>2</v>
      </c>
      <c r="D2102" s="32">
        <f>Data[[#This Row],[run]]+100*Data[[#This Row],[k]]</f>
        <v>200</v>
      </c>
      <c r="E2102" t="s">
        <v>11</v>
      </c>
      <c r="F2102" t="s">
        <v>20</v>
      </c>
      <c r="G2102" t="s">
        <v>11</v>
      </c>
      <c r="I2102" t="str">
        <f>IF(Data[[#This Row],[gen_c]]="","o",IF(Data[[#This Row],[gen_e]]=Data[[#This Row],[gen_c]],"+",IF(ISNUMBER(SEARCH(Data[[#This Row],[gen_e]],Data[[#This Row],[gen_c]])),"/","-")))</f>
        <v>+</v>
      </c>
      <c r="J2102" t="str">
        <f>IF(Data[[#This Row],[sp_c]]="","o",IF(Data[[#This Row],[sp_e]]=Data[[#This Row],[sp_c]],"+",IF(ISNUMBER(SEARCH(Data[[#This Row],[sp_e]],Data[[#This Row],[sp_c]])),"/","-")))</f>
        <v>o</v>
      </c>
      <c r="K21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03" spans="1:11" x14ac:dyDescent="0.25">
      <c r="A2103" s="1">
        <v>273</v>
      </c>
      <c r="B2103" s="1">
        <v>0</v>
      </c>
      <c r="C2103" s="1">
        <v>2</v>
      </c>
      <c r="D2103" s="32">
        <f>Data[[#This Row],[run]]+100*Data[[#This Row],[k]]</f>
        <v>200</v>
      </c>
      <c r="E2103" t="s">
        <v>11</v>
      </c>
      <c r="F2103" t="s">
        <v>20</v>
      </c>
      <c r="H2103" t="s">
        <v>20</v>
      </c>
      <c r="I2103" t="str">
        <f>IF(Data[[#This Row],[gen_c]]="","o",IF(Data[[#This Row],[gen_e]]=Data[[#This Row],[gen_c]],"+",IF(ISNUMBER(SEARCH(Data[[#This Row],[gen_e]],Data[[#This Row],[gen_c]])),"/","-")))</f>
        <v>o</v>
      </c>
      <c r="J2103" t="str">
        <f>IF(Data[[#This Row],[sp_c]]="","o",IF(Data[[#This Row],[sp_e]]=Data[[#This Row],[sp_c]],"+",IF(ISNUMBER(SEARCH(Data[[#This Row],[sp_e]],Data[[#This Row],[sp_c]])),"/","-")))</f>
        <v>+</v>
      </c>
      <c r="K21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04" spans="1:11" x14ac:dyDescent="0.25">
      <c r="A2104">
        <v>276</v>
      </c>
      <c r="B2104" s="1">
        <v>1</v>
      </c>
      <c r="C2104" s="1">
        <v>2</v>
      </c>
      <c r="D2104" s="32">
        <f>Data[[#This Row],[run]]+100*Data[[#This Row],[k]]</f>
        <v>201</v>
      </c>
      <c r="E2104" t="s">
        <v>11</v>
      </c>
      <c r="F2104" t="s">
        <v>20</v>
      </c>
      <c r="H2104" t="s">
        <v>20</v>
      </c>
      <c r="I2104" t="str">
        <f>IF(Data[[#This Row],[gen_c]]="","o",IF(Data[[#This Row],[gen_e]]=Data[[#This Row],[gen_c]],"+",IF(ISNUMBER(SEARCH(Data[[#This Row],[gen_e]],Data[[#This Row],[gen_c]])),"/","-")))</f>
        <v>o</v>
      </c>
      <c r="J2104" t="str">
        <f>IF(Data[[#This Row],[sp_c]]="","o",IF(Data[[#This Row],[sp_e]]=Data[[#This Row],[sp_c]],"+",IF(ISNUMBER(SEARCH(Data[[#This Row],[sp_e]],Data[[#This Row],[sp_c]])),"/","-")))</f>
        <v>+</v>
      </c>
      <c r="K21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05" spans="1:11" x14ac:dyDescent="0.25">
      <c r="A2105">
        <v>277</v>
      </c>
      <c r="B2105" s="1">
        <v>1</v>
      </c>
      <c r="C2105" s="1">
        <v>2</v>
      </c>
      <c r="D2105" s="32">
        <f>Data[[#This Row],[run]]+100*Data[[#This Row],[k]]</f>
        <v>201</v>
      </c>
      <c r="E2105" t="s">
        <v>11</v>
      </c>
      <c r="F2105" t="s">
        <v>20</v>
      </c>
      <c r="H2105" t="s">
        <v>20</v>
      </c>
      <c r="I2105" t="str">
        <f>IF(Data[[#This Row],[gen_c]]="","o",IF(Data[[#This Row],[gen_e]]=Data[[#This Row],[gen_c]],"+",IF(ISNUMBER(SEARCH(Data[[#This Row],[gen_e]],Data[[#This Row],[gen_c]])),"/","-")))</f>
        <v>o</v>
      </c>
      <c r="J2105" t="str">
        <f>IF(Data[[#This Row],[sp_c]]="","o",IF(Data[[#This Row],[sp_e]]=Data[[#This Row],[sp_c]],"+",IF(ISNUMBER(SEARCH(Data[[#This Row],[sp_e]],Data[[#This Row],[sp_c]])),"/","-")))</f>
        <v>+</v>
      </c>
      <c r="K21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06" spans="1:11" x14ac:dyDescent="0.25">
      <c r="A2106">
        <v>278</v>
      </c>
      <c r="B2106" s="1">
        <v>1</v>
      </c>
      <c r="C2106" s="1">
        <v>2</v>
      </c>
      <c r="D2106" s="32">
        <f>Data[[#This Row],[run]]+100*Data[[#This Row],[k]]</f>
        <v>201</v>
      </c>
      <c r="E2106" t="s">
        <v>11</v>
      </c>
      <c r="F2106" t="s">
        <v>20</v>
      </c>
      <c r="H2106" t="s">
        <v>20</v>
      </c>
      <c r="I2106" t="str">
        <f>IF(Data[[#This Row],[gen_c]]="","o",IF(Data[[#This Row],[gen_e]]=Data[[#This Row],[gen_c]],"+",IF(ISNUMBER(SEARCH(Data[[#This Row],[gen_e]],Data[[#This Row],[gen_c]])),"/","-")))</f>
        <v>o</v>
      </c>
      <c r="J2106" t="str">
        <f>IF(Data[[#This Row],[sp_c]]="","o",IF(Data[[#This Row],[sp_e]]=Data[[#This Row],[sp_c]],"+",IF(ISNUMBER(SEARCH(Data[[#This Row],[sp_e]],Data[[#This Row],[sp_c]])),"/","-")))</f>
        <v>+</v>
      </c>
      <c r="K21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07" spans="1:11" x14ac:dyDescent="0.25">
      <c r="A2107">
        <v>279</v>
      </c>
      <c r="B2107" s="1">
        <v>1</v>
      </c>
      <c r="C2107" s="1">
        <v>2</v>
      </c>
      <c r="D2107" s="32">
        <f>Data[[#This Row],[run]]+100*Data[[#This Row],[k]]</f>
        <v>201</v>
      </c>
      <c r="E2107" t="s">
        <v>11</v>
      </c>
      <c r="F2107" t="s">
        <v>20</v>
      </c>
      <c r="H2107" t="s">
        <v>20</v>
      </c>
      <c r="I2107" t="str">
        <f>IF(Data[[#This Row],[gen_c]]="","o",IF(Data[[#This Row],[gen_e]]=Data[[#This Row],[gen_c]],"+",IF(ISNUMBER(SEARCH(Data[[#This Row],[gen_e]],Data[[#This Row],[gen_c]])),"/","-")))</f>
        <v>o</v>
      </c>
      <c r="J2107" t="str">
        <f>IF(Data[[#This Row],[sp_c]]="","o",IF(Data[[#This Row],[sp_e]]=Data[[#This Row],[sp_c]],"+",IF(ISNUMBER(SEARCH(Data[[#This Row],[sp_e]],Data[[#This Row],[sp_c]])),"/","-")))</f>
        <v>+</v>
      </c>
      <c r="K21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08" spans="1:11" x14ac:dyDescent="0.25">
      <c r="A2108">
        <v>280</v>
      </c>
      <c r="B2108" s="1">
        <v>1</v>
      </c>
      <c r="C2108" s="1">
        <v>2</v>
      </c>
      <c r="D2108" s="32">
        <f>Data[[#This Row],[run]]+100*Data[[#This Row],[k]]</f>
        <v>201</v>
      </c>
      <c r="E2108" t="s">
        <v>11</v>
      </c>
      <c r="F2108" t="s">
        <v>20</v>
      </c>
      <c r="H2108" t="s">
        <v>20</v>
      </c>
      <c r="I2108" t="str">
        <f>IF(Data[[#This Row],[gen_c]]="","o",IF(Data[[#This Row],[gen_e]]=Data[[#This Row],[gen_c]],"+",IF(ISNUMBER(SEARCH(Data[[#This Row],[gen_e]],Data[[#This Row],[gen_c]])),"/","-")))</f>
        <v>o</v>
      </c>
      <c r="J2108" t="str">
        <f>IF(Data[[#This Row],[sp_c]]="","o",IF(Data[[#This Row],[sp_e]]=Data[[#This Row],[sp_c]],"+",IF(ISNUMBER(SEARCH(Data[[#This Row],[sp_e]],Data[[#This Row],[sp_c]])),"/","-")))</f>
        <v>+</v>
      </c>
      <c r="K21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09" spans="1:11" x14ac:dyDescent="0.25">
      <c r="A2109">
        <v>283</v>
      </c>
      <c r="B2109" s="1">
        <v>1</v>
      </c>
      <c r="C2109" s="1">
        <v>2</v>
      </c>
      <c r="D2109" s="32">
        <f>Data[[#This Row],[run]]+100*Data[[#This Row],[k]]</f>
        <v>201</v>
      </c>
      <c r="E2109" t="s">
        <v>11</v>
      </c>
      <c r="F2109" t="s">
        <v>20</v>
      </c>
      <c r="H2109" t="s">
        <v>20</v>
      </c>
      <c r="I2109" t="str">
        <f>IF(Data[[#This Row],[gen_c]]="","o",IF(Data[[#This Row],[gen_e]]=Data[[#This Row],[gen_c]],"+",IF(ISNUMBER(SEARCH(Data[[#This Row],[gen_e]],Data[[#This Row],[gen_c]])),"/","-")))</f>
        <v>o</v>
      </c>
      <c r="J2109" t="str">
        <f>IF(Data[[#This Row],[sp_c]]="","o",IF(Data[[#This Row],[sp_e]]=Data[[#This Row],[sp_c]],"+",IF(ISNUMBER(SEARCH(Data[[#This Row],[sp_e]],Data[[#This Row],[sp_c]])),"/","-")))</f>
        <v>+</v>
      </c>
      <c r="K21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10" spans="1:11" x14ac:dyDescent="0.25">
      <c r="A2110">
        <v>281</v>
      </c>
      <c r="B2110" s="1">
        <v>1</v>
      </c>
      <c r="C2110" s="1">
        <v>2</v>
      </c>
      <c r="D2110" s="32">
        <f>Data[[#This Row],[run]]+100*Data[[#This Row],[k]]</f>
        <v>201</v>
      </c>
      <c r="E2110" t="s">
        <v>11</v>
      </c>
      <c r="F2110" t="s">
        <v>20</v>
      </c>
      <c r="I2110" t="str">
        <f>IF(Data[[#This Row],[gen_c]]="","o",IF(Data[[#This Row],[gen_e]]=Data[[#This Row],[gen_c]],"+",IF(ISNUMBER(SEARCH(Data[[#This Row],[gen_e]],Data[[#This Row],[gen_c]])),"/","-")))</f>
        <v>o</v>
      </c>
      <c r="J2110" t="str">
        <f>IF(Data[[#This Row],[sp_c]]="","o",IF(Data[[#This Row],[sp_e]]=Data[[#This Row],[sp_c]],"+",IF(ISNUMBER(SEARCH(Data[[#This Row],[sp_e]],Data[[#This Row],[sp_c]])),"/","-")))</f>
        <v>o</v>
      </c>
      <c r="K21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11" spans="1:11" x14ac:dyDescent="0.25">
      <c r="A2111" s="1">
        <v>254</v>
      </c>
      <c r="B2111" s="1">
        <v>0</v>
      </c>
      <c r="C2111" s="1">
        <v>2</v>
      </c>
      <c r="D2111" s="32">
        <f>Data[[#This Row],[run]]+100*Data[[#This Row],[k]]</f>
        <v>200</v>
      </c>
      <c r="E2111" t="s">
        <v>11</v>
      </c>
      <c r="F2111" t="s">
        <v>19</v>
      </c>
      <c r="G2111" t="s">
        <v>11</v>
      </c>
      <c r="H2111" t="s">
        <v>16</v>
      </c>
      <c r="I2111" t="str">
        <f>IF(Data[[#This Row],[gen_c]]="","o",IF(Data[[#This Row],[gen_e]]=Data[[#This Row],[gen_c]],"+",IF(ISNUMBER(SEARCH(Data[[#This Row],[gen_e]],Data[[#This Row],[gen_c]])),"/","-")))</f>
        <v>+</v>
      </c>
      <c r="J2111" t="str">
        <f>IF(Data[[#This Row],[sp_c]]="","o",IF(Data[[#This Row],[sp_e]]=Data[[#This Row],[sp_c]],"+",IF(ISNUMBER(SEARCH(Data[[#This Row],[sp_e]],Data[[#This Row],[sp_c]])),"/","-")))</f>
        <v>-</v>
      </c>
      <c r="K21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112" spans="1:11" x14ac:dyDescent="0.25">
      <c r="A2112" s="1">
        <v>255</v>
      </c>
      <c r="B2112" s="1">
        <v>0</v>
      </c>
      <c r="C2112" s="1">
        <v>2</v>
      </c>
      <c r="D2112" s="32">
        <f>Data[[#This Row],[run]]+100*Data[[#This Row],[k]]</f>
        <v>200</v>
      </c>
      <c r="E2112" t="s">
        <v>11</v>
      </c>
      <c r="F2112" t="s">
        <v>19</v>
      </c>
      <c r="G2112" t="s">
        <v>11</v>
      </c>
      <c r="H2112" t="s">
        <v>16</v>
      </c>
      <c r="I2112" t="str">
        <f>IF(Data[[#This Row],[gen_c]]="","o",IF(Data[[#This Row],[gen_e]]=Data[[#This Row],[gen_c]],"+",IF(ISNUMBER(SEARCH(Data[[#This Row],[gen_e]],Data[[#This Row],[gen_c]])),"/","-")))</f>
        <v>+</v>
      </c>
      <c r="J2112" t="str">
        <f>IF(Data[[#This Row],[sp_c]]="","o",IF(Data[[#This Row],[sp_e]]=Data[[#This Row],[sp_c]],"+",IF(ISNUMBER(SEARCH(Data[[#This Row],[sp_e]],Data[[#This Row],[sp_c]])),"/","-")))</f>
        <v>-</v>
      </c>
      <c r="K21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113" spans="1:11" x14ac:dyDescent="0.25">
      <c r="A2113">
        <v>262</v>
      </c>
      <c r="B2113" s="1">
        <v>1</v>
      </c>
      <c r="C2113" s="1">
        <v>2</v>
      </c>
      <c r="D2113" s="32">
        <f>Data[[#This Row],[run]]+100*Data[[#This Row],[k]]</f>
        <v>201</v>
      </c>
      <c r="E2113" t="s">
        <v>11</v>
      </c>
      <c r="F2113" t="s">
        <v>19</v>
      </c>
      <c r="G2113" t="s">
        <v>11</v>
      </c>
      <c r="H2113" t="s">
        <v>16</v>
      </c>
      <c r="I2113" t="str">
        <f>IF(Data[[#This Row],[gen_c]]="","o",IF(Data[[#This Row],[gen_e]]=Data[[#This Row],[gen_c]],"+",IF(ISNUMBER(SEARCH(Data[[#This Row],[gen_e]],Data[[#This Row],[gen_c]])),"/","-")))</f>
        <v>+</v>
      </c>
      <c r="J2113" t="str">
        <f>IF(Data[[#This Row],[sp_c]]="","o",IF(Data[[#This Row],[sp_e]]=Data[[#This Row],[sp_c]],"+",IF(ISNUMBER(SEARCH(Data[[#This Row],[sp_e]],Data[[#This Row],[sp_c]])),"/","-")))</f>
        <v>-</v>
      </c>
      <c r="K21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114" spans="1:11" x14ac:dyDescent="0.25">
      <c r="A2114">
        <v>260</v>
      </c>
      <c r="B2114" s="1">
        <v>1</v>
      </c>
      <c r="C2114" s="1">
        <v>2</v>
      </c>
      <c r="D2114" s="32">
        <f>Data[[#This Row],[run]]+100*Data[[#This Row],[k]]</f>
        <v>201</v>
      </c>
      <c r="E2114" t="s">
        <v>11</v>
      </c>
      <c r="F2114" t="s">
        <v>19</v>
      </c>
      <c r="G2114" t="s">
        <v>11</v>
      </c>
      <c r="H2114" t="s">
        <v>53</v>
      </c>
      <c r="I2114" t="str">
        <f>IF(Data[[#This Row],[gen_c]]="","o",IF(Data[[#This Row],[gen_e]]=Data[[#This Row],[gen_c]],"+",IF(ISNUMBER(SEARCH(Data[[#This Row],[gen_e]],Data[[#This Row],[gen_c]])),"/","-")))</f>
        <v>+</v>
      </c>
      <c r="J2114" t="str">
        <f>IF(Data[[#This Row],[sp_c]]="","o",IF(Data[[#This Row],[sp_e]]=Data[[#This Row],[sp_c]],"+",IF(ISNUMBER(SEARCH(Data[[#This Row],[sp_e]],Data[[#This Row],[sp_c]])),"/","-")))</f>
        <v>/</v>
      </c>
      <c r="K21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2115" spans="1:11" x14ac:dyDescent="0.25">
      <c r="A2115" s="1">
        <v>252</v>
      </c>
      <c r="B2115" s="1">
        <v>0</v>
      </c>
      <c r="C2115" s="1">
        <v>2</v>
      </c>
      <c r="D2115" s="32">
        <f>Data[[#This Row],[run]]+100*Data[[#This Row],[k]]</f>
        <v>200</v>
      </c>
      <c r="E2115" t="s">
        <v>11</v>
      </c>
      <c r="F2115" t="s">
        <v>19</v>
      </c>
      <c r="G2115" t="s">
        <v>11</v>
      </c>
      <c r="H2115" t="s">
        <v>19</v>
      </c>
      <c r="I2115" t="str">
        <f>IF(Data[[#This Row],[gen_c]]="","o",IF(Data[[#This Row],[gen_e]]=Data[[#This Row],[gen_c]],"+",IF(ISNUMBER(SEARCH(Data[[#This Row],[gen_e]],Data[[#This Row],[gen_c]])),"/","-")))</f>
        <v>+</v>
      </c>
      <c r="J2115" t="str">
        <f>IF(Data[[#This Row],[sp_c]]="","o",IF(Data[[#This Row],[sp_e]]=Data[[#This Row],[sp_c]],"+",IF(ISNUMBER(SEARCH(Data[[#This Row],[sp_e]],Data[[#This Row],[sp_c]])),"/","-")))</f>
        <v>+</v>
      </c>
      <c r="K21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16" spans="1:11" x14ac:dyDescent="0.25">
      <c r="A2116" s="1">
        <v>257</v>
      </c>
      <c r="B2116" s="1">
        <v>0</v>
      </c>
      <c r="C2116" s="1">
        <v>2</v>
      </c>
      <c r="D2116" s="32">
        <f>Data[[#This Row],[run]]+100*Data[[#This Row],[k]]</f>
        <v>200</v>
      </c>
      <c r="E2116" t="s">
        <v>11</v>
      </c>
      <c r="F2116" t="s">
        <v>19</v>
      </c>
      <c r="G2116" t="s">
        <v>11</v>
      </c>
      <c r="H2116" t="s">
        <v>19</v>
      </c>
      <c r="I2116" t="str">
        <f>IF(Data[[#This Row],[gen_c]]="","o",IF(Data[[#This Row],[gen_e]]=Data[[#This Row],[gen_c]],"+",IF(ISNUMBER(SEARCH(Data[[#This Row],[gen_e]],Data[[#This Row],[gen_c]])),"/","-")))</f>
        <v>+</v>
      </c>
      <c r="J2116" t="str">
        <f>IF(Data[[#This Row],[sp_c]]="","o",IF(Data[[#This Row],[sp_e]]=Data[[#This Row],[sp_c]],"+",IF(ISNUMBER(SEARCH(Data[[#This Row],[sp_e]],Data[[#This Row],[sp_c]])),"/","-")))</f>
        <v>+</v>
      </c>
      <c r="K21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17" spans="1:11" x14ac:dyDescent="0.25">
      <c r="A2117">
        <v>264</v>
      </c>
      <c r="B2117" s="1">
        <v>1</v>
      </c>
      <c r="C2117" s="1">
        <v>2</v>
      </c>
      <c r="D2117" s="32">
        <f>Data[[#This Row],[run]]+100*Data[[#This Row],[k]]</f>
        <v>201</v>
      </c>
      <c r="E2117" t="s">
        <v>11</v>
      </c>
      <c r="F2117" t="s">
        <v>19</v>
      </c>
      <c r="G2117" t="s">
        <v>11</v>
      </c>
      <c r="H2117" t="s">
        <v>19</v>
      </c>
      <c r="I2117" t="str">
        <f>IF(Data[[#This Row],[gen_c]]="","o",IF(Data[[#This Row],[gen_e]]=Data[[#This Row],[gen_c]],"+",IF(ISNUMBER(SEARCH(Data[[#This Row],[gen_e]],Data[[#This Row],[gen_c]])),"/","-")))</f>
        <v>+</v>
      </c>
      <c r="J2117" t="str">
        <f>IF(Data[[#This Row],[sp_c]]="","o",IF(Data[[#This Row],[sp_e]]=Data[[#This Row],[sp_c]],"+",IF(ISNUMBER(SEARCH(Data[[#This Row],[sp_e]],Data[[#This Row],[sp_c]])),"/","-")))</f>
        <v>+</v>
      </c>
      <c r="K21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18" spans="1:11" x14ac:dyDescent="0.25">
      <c r="A2118" s="1">
        <v>251</v>
      </c>
      <c r="B2118" s="1">
        <v>0</v>
      </c>
      <c r="C2118" s="1">
        <v>2</v>
      </c>
      <c r="D2118" s="1">
        <f>Data[[#This Row],[run]]+100*Data[[#This Row],[k]]</f>
        <v>200</v>
      </c>
      <c r="E2118" t="s">
        <v>11</v>
      </c>
      <c r="F2118" t="s">
        <v>19</v>
      </c>
      <c r="G2118" t="s">
        <v>11</v>
      </c>
      <c r="I2118" t="str">
        <f>IF(Data[[#This Row],[gen_c]]="","o",IF(Data[[#This Row],[gen_e]]=Data[[#This Row],[gen_c]],"+",IF(ISNUMBER(SEARCH(Data[[#This Row],[gen_e]],Data[[#This Row],[gen_c]])),"/","-")))</f>
        <v>+</v>
      </c>
      <c r="J2118" t="str">
        <f>IF(Data[[#This Row],[sp_c]]="","o",IF(Data[[#This Row],[sp_e]]=Data[[#This Row],[sp_c]],"+",IF(ISNUMBER(SEARCH(Data[[#This Row],[sp_e]],Data[[#This Row],[sp_c]])),"/","-")))</f>
        <v>o</v>
      </c>
      <c r="K21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19" spans="1:11" x14ac:dyDescent="0.25">
      <c r="A2119" s="1">
        <v>253</v>
      </c>
      <c r="B2119" s="1">
        <v>0</v>
      </c>
      <c r="C2119" s="1">
        <v>2</v>
      </c>
      <c r="D2119" s="1">
        <f>Data[[#This Row],[run]]+100*Data[[#This Row],[k]]</f>
        <v>200</v>
      </c>
      <c r="E2119" t="s">
        <v>11</v>
      </c>
      <c r="F2119" t="s">
        <v>19</v>
      </c>
      <c r="G2119" t="s">
        <v>11</v>
      </c>
      <c r="I2119" t="str">
        <f>IF(Data[[#This Row],[gen_c]]="","o",IF(Data[[#This Row],[gen_e]]=Data[[#This Row],[gen_c]],"+",IF(ISNUMBER(SEARCH(Data[[#This Row],[gen_e]],Data[[#This Row],[gen_c]])),"/","-")))</f>
        <v>+</v>
      </c>
      <c r="J2119" t="str">
        <f>IF(Data[[#This Row],[sp_c]]="","o",IF(Data[[#This Row],[sp_e]]=Data[[#This Row],[sp_c]],"+",IF(ISNUMBER(SEARCH(Data[[#This Row],[sp_e]],Data[[#This Row],[sp_c]])),"/","-")))</f>
        <v>o</v>
      </c>
      <c r="K21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20" spans="1:11" x14ac:dyDescent="0.25">
      <c r="A2120" s="1">
        <v>258</v>
      </c>
      <c r="B2120" s="1">
        <v>0</v>
      </c>
      <c r="C2120" s="1">
        <v>2</v>
      </c>
      <c r="D2120" s="1">
        <f>Data[[#This Row],[run]]+100*Data[[#This Row],[k]]</f>
        <v>200</v>
      </c>
      <c r="E2120" t="s">
        <v>11</v>
      </c>
      <c r="F2120" t="s">
        <v>19</v>
      </c>
      <c r="G2120" t="s">
        <v>11</v>
      </c>
      <c r="I2120" t="str">
        <f>IF(Data[[#This Row],[gen_c]]="","o",IF(Data[[#This Row],[gen_e]]=Data[[#This Row],[gen_c]],"+",IF(ISNUMBER(SEARCH(Data[[#This Row],[gen_e]],Data[[#This Row],[gen_c]])),"/","-")))</f>
        <v>+</v>
      </c>
      <c r="J2120" t="str">
        <f>IF(Data[[#This Row],[sp_c]]="","o",IF(Data[[#This Row],[sp_e]]=Data[[#This Row],[sp_c]],"+",IF(ISNUMBER(SEARCH(Data[[#This Row],[sp_e]],Data[[#This Row],[sp_c]])),"/","-")))</f>
        <v>o</v>
      </c>
      <c r="K21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21" spans="1:11" x14ac:dyDescent="0.25">
      <c r="A2121">
        <v>261</v>
      </c>
      <c r="B2121" s="1">
        <v>1</v>
      </c>
      <c r="C2121" s="1">
        <v>2</v>
      </c>
      <c r="D2121" s="1">
        <f>Data[[#This Row],[run]]+100*Data[[#This Row],[k]]</f>
        <v>201</v>
      </c>
      <c r="E2121" t="s">
        <v>11</v>
      </c>
      <c r="F2121" t="s">
        <v>19</v>
      </c>
      <c r="G2121" t="s">
        <v>11</v>
      </c>
      <c r="I2121" t="str">
        <f>IF(Data[[#This Row],[gen_c]]="","o",IF(Data[[#This Row],[gen_e]]=Data[[#This Row],[gen_c]],"+",IF(ISNUMBER(SEARCH(Data[[#This Row],[gen_e]],Data[[#This Row],[gen_c]])),"/","-")))</f>
        <v>+</v>
      </c>
      <c r="J2121" t="str">
        <f>IF(Data[[#This Row],[sp_c]]="","o",IF(Data[[#This Row],[sp_e]]=Data[[#This Row],[sp_c]],"+",IF(ISNUMBER(SEARCH(Data[[#This Row],[sp_e]],Data[[#This Row],[sp_c]])),"/","-")))</f>
        <v>o</v>
      </c>
      <c r="K21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22" spans="1:11" x14ac:dyDescent="0.25">
      <c r="A2122">
        <v>265</v>
      </c>
      <c r="B2122" s="1">
        <v>1</v>
      </c>
      <c r="C2122" s="1">
        <v>2</v>
      </c>
      <c r="D2122" s="1">
        <f>Data[[#This Row],[run]]+100*Data[[#This Row],[k]]</f>
        <v>201</v>
      </c>
      <c r="E2122" t="s">
        <v>11</v>
      </c>
      <c r="F2122" t="s">
        <v>19</v>
      </c>
      <c r="G2122" t="s">
        <v>11</v>
      </c>
      <c r="I2122" t="str">
        <f>IF(Data[[#This Row],[gen_c]]="","o",IF(Data[[#This Row],[gen_e]]=Data[[#This Row],[gen_c]],"+",IF(ISNUMBER(SEARCH(Data[[#This Row],[gen_e]],Data[[#This Row],[gen_c]])),"/","-")))</f>
        <v>+</v>
      </c>
      <c r="J2122" t="str">
        <f>IF(Data[[#This Row],[sp_c]]="","o",IF(Data[[#This Row],[sp_e]]=Data[[#This Row],[sp_c]],"+",IF(ISNUMBER(SEARCH(Data[[#This Row],[sp_e]],Data[[#This Row],[sp_c]])),"/","-")))</f>
        <v>o</v>
      </c>
      <c r="K21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23" spans="1:11" x14ac:dyDescent="0.25">
      <c r="A2123">
        <v>266</v>
      </c>
      <c r="B2123" s="1">
        <v>1</v>
      </c>
      <c r="C2123" s="1">
        <v>2</v>
      </c>
      <c r="D2123" s="1">
        <f>Data[[#This Row],[run]]+100*Data[[#This Row],[k]]</f>
        <v>201</v>
      </c>
      <c r="E2123" t="s">
        <v>11</v>
      </c>
      <c r="F2123" t="s">
        <v>19</v>
      </c>
      <c r="G2123" t="s">
        <v>11</v>
      </c>
      <c r="I2123" t="str">
        <f>IF(Data[[#This Row],[gen_c]]="","o",IF(Data[[#This Row],[gen_e]]=Data[[#This Row],[gen_c]],"+",IF(ISNUMBER(SEARCH(Data[[#This Row],[gen_e]],Data[[#This Row],[gen_c]])),"/","-")))</f>
        <v>+</v>
      </c>
      <c r="J2123" t="str">
        <f>IF(Data[[#This Row],[sp_c]]="","o",IF(Data[[#This Row],[sp_e]]=Data[[#This Row],[sp_c]],"+",IF(ISNUMBER(SEARCH(Data[[#This Row],[sp_e]],Data[[#This Row],[sp_c]])),"/","-")))</f>
        <v>o</v>
      </c>
      <c r="K21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24" spans="1:11" x14ac:dyDescent="0.25">
      <c r="A2124">
        <v>267</v>
      </c>
      <c r="B2124" s="1">
        <v>1</v>
      </c>
      <c r="C2124" s="1">
        <v>2</v>
      </c>
      <c r="D2124" s="1">
        <f>Data[[#This Row],[run]]+100*Data[[#This Row],[k]]</f>
        <v>201</v>
      </c>
      <c r="E2124" t="s">
        <v>11</v>
      </c>
      <c r="F2124" t="s">
        <v>19</v>
      </c>
      <c r="G2124" t="s">
        <v>11</v>
      </c>
      <c r="I2124" t="str">
        <f>IF(Data[[#This Row],[gen_c]]="","o",IF(Data[[#This Row],[gen_e]]=Data[[#This Row],[gen_c]],"+",IF(ISNUMBER(SEARCH(Data[[#This Row],[gen_e]],Data[[#This Row],[gen_c]])),"/","-")))</f>
        <v>+</v>
      </c>
      <c r="J2124" t="str">
        <f>IF(Data[[#This Row],[sp_c]]="","o",IF(Data[[#This Row],[sp_e]]=Data[[#This Row],[sp_c]],"+",IF(ISNUMBER(SEARCH(Data[[#This Row],[sp_e]],Data[[#This Row],[sp_c]])),"/","-")))</f>
        <v>o</v>
      </c>
      <c r="K21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25" spans="1:11" x14ac:dyDescent="0.25">
      <c r="A2125" s="1">
        <v>256</v>
      </c>
      <c r="B2125" s="1">
        <v>0</v>
      </c>
      <c r="C2125" s="1">
        <v>2</v>
      </c>
      <c r="D2125" s="1">
        <f>Data[[#This Row],[run]]+100*Data[[#This Row],[k]]</f>
        <v>200</v>
      </c>
      <c r="E2125" t="s">
        <v>11</v>
      </c>
      <c r="F2125" t="s">
        <v>19</v>
      </c>
      <c r="I2125" t="str">
        <f>IF(Data[[#This Row],[gen_c]]="","o",IF(Data[[#This Row],[gen_e]]=Data[[#This Row],[gen_c]],"+",IF(ISNUMBER(SEARCH(Data[[#This Row],[gen_e]],Data[[#This Row],[gen_c]])),"/","-")))</f>
        <v>o</v>
      </c>
      <c r="J2125" t="str">
        <f>IF(Data[[#This Row],[sp_c]]="","o",IF(Data[[#This Row],[sp_e]]=Data[[#This Row],[sp_c]],"+",IF(ISNUMBER(SEARCH(Data[[#This Row],[sp_e]],Data[[#This Row],[sp_c]])),"/","-")))</f>
        <v>o</v>
      </c>
      <c r="K21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26" spans="1:11" x14ac:dyDescent="0.25">
      <c r="A2126" s="1">
        <v>259</v>
      </c>
      <c r="B2126" s="1">
        <v>0</v>
      </c>
      <c r="C2126" s="1">
        <v>2</v>
      </c>
      <c r="D2126" s="1">
        <f>Data[[#This Row],[run]]+100*Data[[#This Row],[k]]</f>
        <v>200</v>
      </c>
      <c r="E2126" t="s">
        <v>11</v>
      </c>
      <c r="F2126" t="s">
        <v>19</v>
      </c>
      <c r="I2126" t="str">
        <f>IF(Data[[#This Row],[gen_c]]="","o",IF(Data[[#This Row],[gen_e]]=Data[[#This Row],[gen_c]],"+",IF(ISNUMBER(SEARCH(Data[[#This Row],[gen_e]],Data[[#This Row],[gen_c]])),"/","-")))</f>
        <v>o</v>
      </c>
      <c r="J2126" t="str">
        <f>IF(Data[[#This Row],[sp_c]]="","o",IF(Data[[#This Row],[sp_e]]=Data[[#This Row],[sp_c]],"+",IF(ISNUMBER(SEARCH(Data[[#This Row],[sp_e]],Data[[#This Row],[sp_c]])),"/","-")))</f>
        <v>o</v>
      </c>
      <c r="K21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27" spans="1:11" x14ac:dyDescent="0.25">
      <c r="A2127">
        <v>263</v>
      </c>
      <c r="B2127" s="1">
        <v>1</v>
      </c>
      <c r="C2127" s="1">
        <v>2</v>
      </c>
      <c r="D2127" s="1">
        <f>Data[[#This Row],[run]]+100*Data[[#This Row],[k]]</f>
        <v>201</v>
      </c>
      <c r="E2127" t="s">
        <v>11</v>
      </c>
      <c r="F2127" t="s">
        <v>19</v>
      </c>
      <c r="I2127" t="str">
        <f>IF(Data[[#This Row],[gen_c]]="","o",IF(Data[[#This Row],[gen_e]]=Data[[#This Row],[gen_c]],"+",IF(ISNUMBER(SEARCH(Data[[#This Row],[gen_e]],Data[[#This Row],[gen_c]])),"/","-")))</f>
        <v>o</v>
      </c>
      <c r="J2127" t="str">
        <f>IF(Data[[#This Row],[sp_c]]="","o",IF(Data[[#This Row],[sp_e]]=Data[[#This Row],[sp_c]],"+",IF(ISNUMBER(SEARCH(Data[[#This Row],[sp_e]],Data[[#This Row],[sp_c]])),"/","-")))</f>
        <v>o</v>
      </c>
      <c r="K21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28" spans="1:11" x14ac:dyDescent="0.25">
      <c r="A2128" s="1">
        <v>300</v>
      </c>
      <c r="B2128" s="1">
        <v>0</v>
      </c>
      <c r="C2128" s="1">
        <v>2</v>
      </c>
      <c r="D2128" s="1">
        <f>Data[[#This Row],[run]]+100*Data[[#This Row],[k]]</f>
        <v>200</v>
      </c>
      <c r="E2128" t="s">
        <v>22</v>
      </c>
      <c r="F2128" t="s">
        <v>24</v>
      </c>
      <c r="G2128" t="s">
        <v>22</v>
      </c>
      <c r="H2128" t="s">
        <v>24</v>
      </c>
      <c r="I2128" t="str">
        <f>IF(Data[[#This Row],[gen_c]]="","o",IF(Data[[#This Row],[gen_e]]=Data[[#This Row],[gen_c]],"+",IF(ISNUMBER(SEARCH(Data[[#This Row],[gen_e]],Data[[#This Row],[gen_c]])),"/","-")))</f>
        <v>+</v>
      </c>
      <c r="J2128" t="str">
        <f>IF(Data[[#This Row],[sp_c]]="","o",IF(Data[[#This Row],[sp_e]]=Data[[#This Row],[sp_c]],"+",IF(ISNUMBER(SEARCH(Data[[#This Row],[sp_e]],Data[[#This Row],[sp_c]])),"/","-")))</f>
        <v>+</v>
      </c>
      <c r="K21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29" spans="1:11" x14ac:dyDescent="0.25">
      <c r="A2129" s="1">
        <v>301</v>
      </c>
      <c r="B2129" s="1">
        <v>0</v>
      </c>
      <c r="C2129" s="1">
        <v>2</v>
      </c>
      <c r="D2129" s="1">
        <f>Data[[#This Row],[run]]+100*Data[[#This Row],[k]]</f>
        <v>200</v>
      </c>
      <c r="E2129" t="s">
        <v>22</v>
      </c>
      <c r="F2129" t="s">
        <v>24</v>
      </c>
      <c r="G2129" t="s">
        <v>22</v>
      </c>
      <c r="H2129" t="s">
        <v>24</v>
      </c>
      <c r="I2129" t="str">
        <f>IF(Data[[#This Row],[gen_c]]="","o",IF(Data[[#This Row],[gen_e]]=Data[[#This Row],[gen_c]],"+",IF(ISNUMBER(SEARCH(Data[[#This Row],[gen_e]],Data[[#This Row],[gen_c]])),"/","-")))</f>
        <v>+</v>
      </c>
      <c r="J2129" t="str">
        <f>IF(Data[[#This Row],[sp_c]]="","o",IF(Data[[#This Row],[sp_e]]=Data[[#This Row],[sp_c]],"+",IF(ISNUMBER(SEARCH(Data[[#This Row],[sp_e]],Data[[#This Row],[sp_c]])),"/","-")))</f>
        <v>+</v>
      </c>
      <c r="K21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0" spans="1:11" x14ac:dyDescent="0.25">
      <c r="A2130" s="1">
        <v>302</v>
      </c>
      <c r="B2130" s="1">
        <v>0</v>
      </c>
      <c r="C2130" s="1">
        <v>2</v>
      </c>
      <c r="D2130" s="1">
        <f>Data[[#This Row],[run]]+100*Data[[#This Row],[k]]</f>
        <v>200</v>
      </c>
      <c r="E2130" t="s">
        <v>22</v>
      </c>
      <c r="F2130" t="s">
        <v>24</v>
      </c>
      <c r="G2130" t="s">
        <v>22</v>
      </c>
      <c r="H2130" t="s">
        <v>24</v>
      </c>
      <c r="I2130" t="str">
        <f>IF(Data[[#This Row],[gen_c]]="","o",IF(Data[[#This Row],[gen_e]]=Data[[#This Row],[gen_c]],"+",IF(ISNUMBER(SEARCH(Data[[#This Row],[gen_e]],Data[[#This Row],[gen_c]])),"/","-")))</f>
        <v>+</v>
      </c>
      <c r="J2130" t="str">
        <f>IF(Data[[#This Row],[sp_c]]="","o",IF(Data[[#This Row],[sp_e]]=Data[[#This Row],[sp_c]],"+",IF(ISNUMBER(SEARCH(Data[[#This Row],[sp_e]],Data[[#This Row],[sp_c]])),"/","-")))</f>
        <v>+</v>
      </c>
      <c r="K21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1" spans="1:11" x14ac:dyDescent="0.25">
      <c r="A2131" s="1">
        <v>303</v>
      </c>
      <c r="B2131" s="1">
        <v>0</v>
      </c>
      <c r="C2131" s="1">
        <v>2</v>
      </c>
      <c r="D2131" s="1">
        <f>Data[[#This Row],[run]]+100*Data[[#This Row],[k]]</f>
        <v>200</v>
      </c>
      <c r="E2131" t="s">
        <v>22</v>
      </c>
      <c r="F2131" t="s">
        <v>24</v>
      </c>
      <c r="G2131" t="s">
        <v>22</v>
      </c>
      <c r="H2131" t="s">
        <v>24</v>
      </c>
      <c r="I2131" t="str">
        <f>IF(Data[[#This Row],[gen_c]]="","o",IF(Data[[#This Row],[gen_e]]=Data[[#This Row],[gen_c]],"+",IF(ISNUMBER(SEARCH(Data[[#This Row],[gen_e]],Data[[#This Row],[gen_c]])),"/","-")))</f>
        <v>+</v>
      </c>
      <c r="J2131" t="str">
        <f>IF(Data[[#This Row],[sp_c]]="","o",IF(Data[[#This Row],[sp_e]]=Data[[#This Row],[sp_c]],"+",IF(ISNUMBER(SEARCH(Data[[#This Row],[sp_e]],Data[[#This Row],[sp_c]])),"/","-")))</f>
        <v>+</v>
      </c>
      <c r="K21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2" spans="1:11" x14ac:dyDescent="0.25">
      <c r="A2132" s="1">
        <v>305</v>
      </c>
      <c r="B2132" s="1">
        <v>0</v>
      </c>
      <c r="C2132" s="1">
        <v>2</v>
      </c>
      <c r="D2132" s="1">
        <f>Data[[#This Row],[run]]+100*Data[[#This Row],[k]]</f>
        <v>200</v>
      </c>
      <c r="E2132" t="s">
        <v>22</v>
      </c>
      <c r="F2132" t="s">
        <v>24</v>
      </c>
      <c r="G2132" t="s">
        <v>22</v>
      </c>
      <c r="H2132" t="s">
        <v>24</v>
      </c>
      <c r="I2132" t="str">
        <f>IF(Data[[#This Row],[gen_c]]="","o",IF(Data[[#This Row],[gen_e]]=Data[[#This Row],[gen_c]],"+",IF(ISNUMBER(SEARCH(Data[[#This Row],[gen_e]],Data[[#This Row],[gen_c]])),"/","-")))</f>
        <v>+</v>
      </c>
      <c r="J2132" t="str">
        <f>IF(Data[[#This Row],[sp_c]]="","o",IF(Data[[#This Row],[sp_e]]=Data[[#This Row],[sp_c]],"+",IF(ISNUMBER(SEARCH(Data[[#This Row],[sp_e]],Data[[#This Row],[sp_c]])),"/","-")))</f>
        <v>+</v>
      </c>
      <c r="K21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3" spans="1:11" x14ac:dyDescent="0.25">
      <c r="A2133" s="1">
        <v>306</v>
      </c>
      <c r="B2133" s="1">
        <v>0</v>
      </c>
      <c r="C2133" s="1">
        <v>2</v>
      </c>
      <c r="D2133" s="1">
        <f>Data[[#This Row],[run]]+100*Data[[#This Row],[k]]</f>
        <v>200</v>
      </c>
      <c r="E2133" t="s">
        <v>22</v>
      </c>
      <c r="F2133" t="s">
        <v>24</v>
      </c>
      <c r="G2133" t="s">
        <v>22</v>
      </c>
      <c r="H2133" t="s">
        <v>24</v>
      </c>
      <c r="I2133" t="str">
        <f>IF(Data[[#This Row],[gen_c]]="","o",IF(Data[[#This Row],[gen_e]]=Data[[#This Row],[gen_c]],"+",IF(ISNUMBER(SEARCH(Data[[#This Row],[gen_e]],Data[[#This Row],[gen_c]])),"/","-")))</f>
        <v>+</v>
      </c>
      <c r="J2133" t="str">
        <f>IF(Data[[#This Row],[sp_c]]="","o",IF(Data[[#This Row],[sp_e]]=Data[[#This Row],[sp_c]],"+",IF(ISNUMBER(SEARCH(Data[[#This Row],[sp_e]],Data[[#This Row],[sp_c]])),"/","-")))</f>
        <v>+</v>
      </c>
      <c r="K21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4" spans="1:11" x14ac:dyDescent="0.25">
      <c r="A2134" s="1">
        <v>307</v>
      </c>
      <c r="B2134" s="1">
        <v>0</v>
      </c>
      <c r="C2134" s="1">
        <v>2</v>
      </c>
      <c r="D2134" s="1">
        <f>Data[[#This Row],[run]]+100*Data[[#This Row],[k]]</f>
        <v>200</v>
      </c>
      <c r="E2134" t="s">
        <v>22</v>
      </c>
      <c r="F2134" t="s">
        <v>24</v>
      </c>
      <c r="G2134" t="s">
        <v>22</v>
      </c>
      <c r="H2134" t="s">
        <v>24</v>
      </c>
      <c r="I2134" t="str">
        <f>IF(Data[[#This Row],[gen_c]]="","o",IF(Data[[#This Row],[gen_e]]=Data[[#This Row],[gen_c]],"+",IF(ISNUMBER(SEARCH(Data[[#This Row],[gen_e]],Data[[#This Row],[gen_c]])),"/","-")))</f>
        <v>+</v>
      </c>
      <c r="J2134" t="str">
        <f>IF(Data[[#This Row],[sp_c]]="","o",IF(Data[[#This Row],[sp_e]]=Data[[#This Row],[sp_c]],"+",IF(ISNUMBER(SEARCH(Data[[#This Row],[sp_e]],Data[[#This Row],[sp_c]])),"/","-")))</f>
        <v>+</v>
      </c>
      <c r="K21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5" spans="1:11" x14ac:dyDescent="0.25">
      <c r="A2135" s="1">
        <v>308</v>
      </c>
      <c r="B2135" s="1">
        <v>0</v>
      </c>
      <c r="C2135" s="1">
        <v>2</v>
      </c>
      <c r="D2135" s="1">
        <f>Data[[#This Row],[run]]+100*Data[[#This Row],[k]]</f>
        <v>200</v>
      </c>
      <c r="E2135" t="s">
        <v>22</v>
      </c>
      <c r="F2135" t="s">
        <v>24</v>
      </c>
      <c r="G2135" t="s">
        <v>22</v>
      </c>
      <c r="H2135" t="s">
        <v>24</v>
      </c>
      <c r="I2135" t="str">
        <f>IF(Data[[#This Row],[gen_c]]="","o",IF(Data[[#This Row],[gen_e]]=Data[[#This Row],[gen_c]],"+",IF(ISNUMBER(SEARCH(Data[[#This Row],[gen_e]],Data[[#This Row],[gen_c]])),"/","-")))</f>
        <v>+</v>
      </c>
      <c r="J2135" t="str">
        <f>IF(Data[[#This Row],[sp_c]]="","o",IF(Data[[#This Row],[sp_e]]=Data[[#This Row],[sp_c]],"+",IF(ISNUMBER(SEARCH(Data[[#This Row],[sp_e]],Data[[#This Row],[sp_c]])),"/","-")))</f>
        <v>+</v>
      </c>
      <c r="K21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6" spans="1:11" x14ac:dyDescent="0.25">
      <c r="A2136" s="1">
        <v>309</v>
      </c>
      <c r="B2136" s="1">
        <v>0</v>
      </c>
      <c r="C2136" s="1">
        <v>2</v>
      </c>
      <c r="D2136" s="1">
        <f>Data[[#This Row],[run]]+100*Data[[#This Row],[k]]</f>
        <v>200</v>
      </c>
      <c r="E2136" t="s">
        <v>22</v>
      </c>
      <c r="F2136" t="s">
        <v>24</v>
      </c>
      <c r="G2136" t="s">
        <v>22</v>
      </c>
      <c r="H2136" t="s">
        <v>24</v>
      </c>
      <c r="I2136" t="str">
        <f>IF(Data[[#This Row],[gen_c]]="","o",IF(Data[[#This Row],[gen_e]]=Data[[#This Row],[gen_c]],"+",IF(ISNUMBER(SEARCH(Data[[#This Row],[gen_e]],Data[[#This Row],[gen_c]])),"/","-")))</f>
        <v>+</v>
      </c>
      <c r="J2136" t="str">
        <f>IF(Data[[#This Row],[sp_c]]="","o",IF(Data[[#This Row],[sp_e]]=Data[[#This Row],[sp_c]],"+",IF(ISNUMBER(SEARCH(Data[[#This Row],[sp_e]],Data[[#This Row],[sp_c]])),"/","-")))</f>
        <v>+</v>
      </c>
      <c r="K21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7" spans="1:11" x14ac:dyDescent="0.25">
      <c r="A2137" s="1">
        <v>310</v>
      </c>
      <c r="B2137" s="1">
        <v>0</v>
      </c>
      <c r="C2137" s="1">
        <v>2</v>
      </c>
      <c r="D2137" s="1">
        <f>Data[[#This Row],[run]]+100*Data[[#This Row],[k]]</f>
        <v>200</v>
      </c>
      <c r="E2137" t="s">
        <v>22</v>
      </c>
      <c r="F2137" t="s">
        <v>24</v>
      </c>
      <c r="G2137" t="s">
        <v>22</v>
      </c>
      <c r="H2137" t="s">
        <v>24</v>
      </c>
      <c r="I2137" t="str">
        <f>IF(Data[[#This Row],[gen_c]]="","o",IF(Data[[#This Row],[gen_e]]=Data[[#This Row],[gen_c]],"+",IF(ISNUMBER(SEARCH(Data[[#This Row],[gen_e]],Data[[#This Row],[gen_c]])),"/","-")))</f>
        <v>+</v>
      </c>
      <c r="J2137" t="str">
        <f>IF(Data[[#This Row],[sp_c]]="","o",IF(Data[[#This Row],[sp_e]]=Data[[#This Row],[sp_c]],"+",IF(ISNUMBER(SEARCH(Data[[#This Row],[sp_e]],Data[[#This Row],[sp_c]])),"/","-")))</f>
        <v>+</v>
      </c>
      <c r="K21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8" spans="1:11" x14ac:dyDescent="0.25">
      <c r="A2138" s="1">
        <v>311</v>
      </c>
      <c r="B2138" s="1">
        <v>0</v>
      </c>
      <c r="C2138" s="1">
        <v>2</v>
      </c>
      <c r="D2138" s="1">
        <f>Data[[#This Row],[run]]+100*Data[[#This Row],[k]]</f>
        <v>200</v>
      </c>
      <c r="E2138" t="s">
        <v>22</v>
      </c>
      <c r="F2138" t="s">
        <v>24</v>
      </c>
      <c r="G2138" t="s">
        <v>22</v>
      </c>
      <c r="H2138" t="s">
        <v>24</v>
      </c>
      <c r="I2138" t="str">
        <f>IF(Data[[#This Row],[gen_c]]="","o",IF(Data[[#This Row],[gen_e]]=Data[[#This Row],[gen_c]],"+",IF(ISNUMBER(SEARCH(Data[[#This Row],[gen_e]],Data[[#This Row],[gen_c]])),"/","-")))</f>
        <v>+</v>
      </c>
      <c r="J2138" t="str">
        <f>IF(Data[[#This Row],[sp_c]]="","o",IF(Data[[#This Row],[sp_e]]=Data[[#This Row],[sp_c]],"+",IF(ISNUMBER(SEARCH(Data[[#This Row],[sp_e]],Data[[#This Row],[sp_c]])),"/","-")))</f>
        <v>+</v>
      </c>
      <c r="K21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39" spans="1:11" x14ac:dyDescent="0.25">
      <c r="A2139" s="1">
        <v>312</v>
      </c>
      <c r="B2139" s="1">
        <v>0</v>
      </c>
      <c r="C2139" s="1">
        <v>2</v>
      </c>
      <c r="D2139" s="1">
        <f>Data[[#This Row],[run]]+100*Data[[#This Row],[k]]</f>
        <v>200</v>
      </c>
      <c r="E2139" t="s">
        <v>22</v>
      </c>
      <c r="F2139" t="s">
        <v>24</v>
      </c>
      <c r="G2139" t="s">
        <v>22</v>
      </c>
      <c r="H2139" t="s">
        <v>24</v>
      </c>
      <c r="I2139" t="str">
        <f>IF(Data[[#This Row],[gen_c]]="","o",IF(Data[[#This Row],[gen_e]]=Data[[#This Row],[gen_c]],"+",IF(ISNUMBER(SEARCH(Data[[#This Row],[gen_e]],Data[[#This Row],[gen_c]])),"/","-")))</f>
        <v>+</v>
      </c>
      <c r="J2139" t="str">
        <f>IF(Data[[#This Row],[sp_c]]="","o",IF(Data[[#This Row],[sp_e]]=Data[[#This Row],[sp_c]],"+",IF(ISNUMBER(SEARCH(Data[[#This Row],[sp_e]],Data[[#This Row],[sp_c]])),"/","-")))</f>
        <v>+</v>
      </c>
      <c r="K21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0" spans="1:11" x14ac:dyDescent="0.25">
      <c r="A2140" s="1">
        <v>313</v>
      </c>
      <c r="B2140" s="1">
        <v>0</v>
      </c>
      <c r="C2140" s="1">
        <v>2</v>
      </c>
      <c r="D2140" s="1">
        <f>Data[[#This Row],[run]]+100*Data[[#This Row],[k]]</f>
        <v>200</v>
      </c>
      <c r="E2140" t="s">
        <v>22</v>
      </c>
      <c r="F2140" t="s">
        <v>24</v>
      </c>
      <c r="G2140" t="s">
        <v>22</v>
      </c>
      <c r="H2140" t="s">
        <v>24</v>
      </c>
      <c r="I2140" t="str">
        <f>IF(Data[[#This Row],[gen_c]]="","o",IF(Data[[#This Row],[gen_e]]=Data[[#This Row],[gen_c]],"+",IF(ISNUMBER(SEARCH(Data[[#This Row],[gen_e]],Data[[#This Row],[gen_c]])),"/","-")))</f>
        <v>+</v>
      </c>
      <c r="J2140" t="str">
        <f>IF(Data[[#This Row],[sp_c]]="","o",IF(Data[[#This Row],[sp_e]]=Data[[#This Row],[sp_c]],"+",IF(ISNUMBER(SEARCH(Data[[#This Row],[sp_e]],Data[[#This Row],[sp_c]])),"/","-")))</f>
        <v>+</v>
      </c>
      <c r="K21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1" spans="1:11" x14ac:dyDescent="0.25">
      <c r="A2141">
        <v>314</v>
      </c>
      <c r="B2141" s="1">
        <v>1</v>
      </c>
      <c r="C2141" s="1">
        <v>2</v>
      </c>
      <c r="D2141" s="1">
        <f>Data[[#This Row],[run]]+100*Data[[#This Row],[k]]</f>
        <v>201</v>
      </c>
      <c r="E2141" t="s">
        <v>22</v>
      </c>
      <c r="F2141" t="s">
        <v>24</v>
      </c>
      <c r="G2141" t="s">
        <v>22</v>
      </c>
      <c r="H2141" t="s">
        <v>24</v>
      </c>
      <c r="I2141" t="str">
        <f>IF(Data[[#This Row],[gen_c]]="","o",IF(Data[[#This Row],[gen_e]]=Data[[#This Row],[gen_c]],"+",IF(ISNUMBER(SEARCH(Data[[#This Row],[gen_e]],Data[[#This Row],[gen_c]])),"/","-")))</f>
        <v>+</v>
      </c>
      <c r="J2141" t="str">
        <f>IF(Data[[#This Row],[sp_c]]="","o",IF(Data[[#This Row],[sp_e]]=Data[[#This Row],[sp_c]],"+",IF(ISNUMBER(SEARCH(Data[[#This Row],[sp_e]],Data[[#This Row],[sp_c]])),"/","-")))</f>
        <v>+</v>
      </c>
      <c r="K21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2" spans="1:11" x14ac:dyDescent="0.25">
      <c r="A2142">
        <v>316</v>
      </c>
      <c r="B2142" s="1">
        <v>1</v>
      </c>
      <c r="C2142" s="1">
        <v>2</v>
      </c>
      <c r="D2142" s="1">
        <f>Data[[#This Row],[run]]+100*Data[[#This Row],[k]]</f>
        <v>201</v>
      </c>
      <c r="E2142" t="s">
        <v>22</v>
      </c>
      <c r="F2142" t="s">
        <v>24</v>
      </c>
      <c r="G2142" t="s">
        <v>22</v>
      </c>
      <c r="H2142" t="s">
        <v>24</v>
      </c>
      <c r="I2142" t="str">
        <f>IF(Data[[#This Row],[gen_c]]="","o",IF(Data[[#This Row],[gen_e]]=Data[[#This Row],[gen_c]],"+",IF(ISNUMBER(SEARCH(Data[[#This Row],[gen_e]],Data[[#This Row],[gen_c]])),"/","-")))</f>
        <v>+</v>
      </c>
      <c r="J2142" t="str">
        <f>IF(Data[[#This Row],[sp_c]]="","o",IF(Data[[#This Row],[sp_e]]=Data[[#This Row],[sp_c]],"+",IF(ISNUMBER(SEARCH(Data[[#This Row],[sp_e]],Data[[#This Row],[sp_c]])),"/","-")))</f>
        <v>+</v>
      </c>
      <c r="K21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3" spans="1:11" x14ac:dyDescent="0.25">
      <c r="A2143">
        <v>317</v>
      </c>
      <c r="B2143" s="1">
        <v>1</v>
      </c>
      <c r="C2143" s="1">
        <v>2</v>
      </c>
      <c r="D2143" s="1">
        <f>Data[[#This Row],[run]]+100*Data[[#This Row],[k]]</f>
        <v>201</v>
      </c>
      <c r="E2143" t="s">
        <v>22</v>
      </c>
      <c r="F2143" t="s">
        <v>24</v>
      </c>
      <c r="G2143" t="s">
        <v>22</v>
      </c>
      <c r="H2143" t="s">
        <v>24</v>
      </c>
      <c r="I2143" t="str">
        <f>IF(Data[[#This Row],[gen_c]]="","o",IF(Data[[#This Row],[gen_e]]=Data[[#This Row],[gen_c]],"+",IF(ISNUMBER(SEARCH(Data[[#This Row],[gen_e]],Data[[#This Row],[gen_c]])),"/","-")))</f>
        <v>+</v>
      </c>
      <c r="J2143" t="str">
        <f>IF(Data[[#This Row],[sp_c]]="","o",IF(Data[[#This Row],[sp_e]]=Data[[#This Row],[sp_c]],"+",IF(ISNUMBER(SEARCH(Data[[#This Row],[sp_e]],Data[[#This Row],[sp_c]])),"/","-")))</f>
        <v>+</v>
      </c>
      <c r="K21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4" spans="1:11" x14ac:dyDescent="0.25">
      <c r="A2144">
        <v>321</v>
      </c>
      <c r="B2144" s="1">
        <v>1</v>
      </c>
      <c r="C2144" s="1">
        <v>2</v>
      </c>
      <c r="D2144" s="1">
        <f>Data[[#This Row],[run]]+100*Data[[#This Row],[k]]</f>
        <v>201</v>
      </c>
      <c r="E2144" t="s">
        <v>22</v>
      </c>
      <c r="F2144" t="s">
        <v>24</v>
      </c>
      <c r="G2144" t="s">
        <v>22</v>
      </c>
      <c r="H2144" t="s">
        <v>24</v>
      </c>
      <c r="I2144" t="str">
        <f>IF(Data[[#This Row],[gen_c]]="","o",IF(Data[[#This Row],[gen_e]]=Data[[#This Row],[gen_c]],"+",IF(ISNUMBER(SEARCH(Data[[#This Row],[gen_e]],Data[[#This Row],[gen_c]])),"/","-")))</f>
        <v>+</v>
      </c>
      <c r="J2144" t="str">
        <f>IF(Data[[#This Row],[sp_c]]="","o",IF(Data[[#This Row],[sp_e]]=Data[[#This Row],[sp_c]],"+",IF(ISNUMBER(SEARCH(Data[[#This Row],[sp_e]],Data[[#This Row],[sp_c]])),"/","-")))</f>
        <v>+</v>
      </c>
      <c r="K21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5" spans="1:11" x14ac:dyDescent="0.25">
      <c r="A2145">
        <v>322</v>
      </c>
      <c r="B2145" s="1">
        <v>1</v>
      </c>
      <c r="C2145" s="1">
        <v>2</v>
      </c>
      <c r="D2145" s="1">
        <f>Data[[#This Row],[run]]+100*Data[[#This Row],[k]]</f>
        <v>201</v>
      </c>
      <c r="E2145" t="s">
        <v>22</v>
      </c>
      <c r="F2145" t="s">
        <v>24</v>
      </c>
      <c r="G2145" t="s">
        <v>22</v>
      </c>
      <c r="H2145" t="s">
        <v>24</v>
      </c>
      <c r="I2145" t="str">
        <f>IF(Data[[#This Row],[gen_c]]="","o",IF(Data[[#This Row],[gen_e]]=Data[[#This Row],[gen_c]],"+",IF(ISNUMBER(SEARCH(Data[[#This Row],[gen_e]],Data[[#This Row],[gen_c]])),"/","-")))</f>
        <v>+</v>
      </c>
      <c r="J2145" t="str">
        <f>IF(Data[[#This Row],[sp_c]]="","o",IF(Data[[#This Row],[sp_e]]=Data[[#This Row],[sp_c]],"+",IF(ISNUMBER(SEARCH(Data[[#This Row],[sp_e]],Data[[#This Row],[sp_c]])),"/","-")))</f>
        <v>+</v>
      </c>
      <c r="K21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6" spans="1:11" x14ac:dyDescent="0.25">
      <c r="A2146">
        <v>325</v>
      </c>
      <c r="B2146" s="1">
        <v>1</v>
      </c>
      <c r="C2146" s="1">
        <v>2</v>
      </c>
      <c r="D2146" s="1">
        <f>Data[[#This Row],[run]]+100*Data[[#This Row],[k]]</f>
        <v>201</v>
      </c>
      <c r="E2146" t="s">
        <v>22</v>
      </c>
      <c r="F2146" t="s">
        <v>24</v>
      </c>
      <c r="G2146" t="s">
        <v>22</v>
      </c>
      <c r="H2146" t="s">
        <v>24</v>
      </c>
      <c r="I2146" t="str">
        <f>IF(Data[[#This Row],[gen_c]]="","o",IF(Data[[#This Row],[gen_e]]=Data[[#This Row],[gen_c]],"+",IF(ISNUMBER(SEARCH(Data[[#This Row],[gen_e]],Data[[#This Row],[gen_c]])),"/","-")))</f>
        <v>+</v>
      </c>
      <c r="J2146" t="str">
        <f>IF(Data[[#This Row],[sp_c]]="","o",IF(Data[[#This Row],[sp_e]]=Data[[#This Row],[sp_c]],"+",IF(ISNUMBER(SEARCH(Data[[#This Row],[sp_e]],Data[[#This Row],[sp_c]])),"/","-")))</f>
        <v>+</v>
      </c>
      <c r="K21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7" spans="1:11" x14ac:dyDescent="0.25">
      <c r="A2147">
        <v>327</v>
      </c>
      <c r="B2147" s="1">
        <v>1</v>
      </c>
      <c r="C2147" s="1">
        <v>2</v>
      </c>
      <c r="D2147" s="1">
        <f>Data[[#This Row],[run]]+100*Data[[#This Row],[k]]</f>
        <v>201</v>
      </c>
      <c r="E2147" t="s">
        <v>22</v>
      </c>
      <c r="F2147" t="s">
        <v>24</v>
      </c>
      <c r="G2147" t="s">
        <v>22</v>
      </c>
      <c r="H2147" t="s">
        <v>24</v>
      </c>
      <c r="I2147" t="str">
        <f>IF(Data[[#This Row],[gen_c]]="","o",IF(Data[[#This Row],[gen_e]]=Data[[#This Row],[gen_c]],"+",IF(ISNUMBER(SEARCH(Data[[#This Row],[gen_e]],Data[[#This Row],[gen_c]])),"/","-")))</f>
        <v>+</v>
      </c>
      <c r="J2147" t="str">
        <f>IF(Data[[#This Row],[sp_c]]="","o",IF(Data[[#This Row],[sp_e]]=Data[[#This Row],[sp_c]],"+",IF(ISNUMBER(SEARCH(Data[[#This Row],[sp_e]],Data[[#This Row],[sp_c]])),"/","-")))</f>
        <v>+</v>
      </c>
      <c r="K21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48" spans="1:11" x14ac:dyDescent="0.25">
      <c r="A2148" s="1">
        <v>304</v>
      </c>
      <c r="B2148" s="1">
        <v>0</v>
      </c>
      <c r="C2148" s="1">
        <v>2</v>
      </c>
      <c r="D2148" s="1">
        <f>Data[[#This Row],[run]]+100*Data[[#This Row],[k]]</f>
        <v>200</v>
      </c>
      <c r="E2148" t="s">
        <v>22</v>
      </c>
      <c r="F2148" t="s">
        <v>24</v>
      </c>
      <c r="H2148" t="s">
        <v>24</v>
      </c>
      <c r="I2148" t="str">
        <f>IF(Data[[#This Row],[gen_c]]="","o",IF(Data[[#This Row],[gen_e]]=Data[[#This Row],[gen_c]],"+",IF(ISNUMBER(SEARCH(Data[[#This Row],[gen_e]],Data[[#This Row],[gen_c]])),"/","-")))</f>
        <v>o</v>
      </c>
      <c r="J2148" t="str">
        <f>IF(Data[[#This Row],[sp_c]]="","o",IF(Data[[#This Row],[sp_e]]=Data[[#This Row],[sp_c]],"+",IF(ISNUMBER(SEARCH(Data[[#This Row],[sp_e]],Data[[#This Row],[sp_c]])),"/","-")))</f>
        <v>+</v>
      </c>
      <c r="K21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49" spans="1:11" x14ac:dyDescent="0.25">
      <c r="A2149">
        <v>315</v>
      </c>
      <c r="B2149" s="1">
        <v>1</v>
      </c>
      <c r="C2149" s="1">
        <v>2</v>
      </c>
      <c r="D2149" s="1">
        <f>Data[[#This Row],[run]]+100*Data[[#This Row],[k]]</f>
        <v>201</v>
      </c>
      <c r="E2149" t="s">
        <v>22</v>
      </c>
      <c r="F2149" t="s">
        <v>24</v>
      </c>
      <c r="H2149" t="s">
        <v>24</v>
      </c>
      <c r="I2149" t="str">
        <f>IF(Data[[#This Row],[gen_c]]="","o",IF(Data[[#This Row],[gen_e]]=Data[[#This Row],[gen_c]],"+",IF(ISNUMBER(SEARCH(Data[[#This Row],[gen_e]],Data[[#This Row],[gen_c]])),"/","-")))</f>
        <v>o</v>
      </c>
      <c r="J2149" t="str">
        <f>IF(Data[[#This Row],[sp_c]]="","o",IF(Data[[#This Row],[sp_e]]=Data[[#This Row],[sp_c]],"+",IF(ISNUMBER(SEARCH(Data[[#This Row],[sp_e]],Data[[#This Row],[sp_c]])),"/","-")))</f>
        <v>+</v>
      </c>
      <c r="K21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50" spans="1:11" x14ac:dyDescent="0.25">
      <c r="A2150">
        <v>318</v>
      </c>
      <c r="B2150" s="1">
        <v>1</v>
      </c>
      <c r="C2150" s="1">
        <v>2</v>
      </c>
      <c r="D2150" s="1">
        <f>Data[[#This Row],[run]]+100*Data[[#This Row],[k]]</f>
        <v>201</v>
      </c>
      <c r="E2150" t="s">
        <v>22</v>
      </c>
      <c r="F2150" t="s">
        <v>24</v>
      </c>
      <c r="H2150" t="s">
        <v>24</v>
      </c>
      <c r="I2150" t="str">
        <f>IF(Data[[#This Row],[gen_c]]="","o",IF(Data[[#This Row],[gen_e]]=Data[[#This Row],[gen_c]],"+",IF(ISNUMBER(SEARCH(Data[[#This Row],[gen_e]],Data[[#This Row],[gen_c]])),"/","-")))</f>
        <v>o</v>
      </c>
      <c r="J2150" t="str">
        <f>IF(Data[[#This Row],[sp_c]]="","o",IF(Data[[#This Row],[sp_e]]=Data[[#This Row],[sp_c]],"+",IF(ISNUMBER(SEARCH(Data[[#This Row],[sp_e]],Data[[#This Row],[sp_c]])),"/","-")))</f>
        <v>+</v>
      </c>
      <c r="K21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51" spans="1:11" x14ac:dyDescent="0.25">
      <c r="A2151">
        <v>319</v>
      </c>
      <c r="B2151" s="1">
        <v>1</v>
      </c>
      <c r="C2151" s="1">
        <v>2</v>
      </c>
      <c r="D2151" s="1">
        <f>Data[[#This Row],[run]]+100*Data[[#This Row],[k]]</f>
        <v>201</v>
      </c>
      <c r="E2151" t="s">
        <v>22</v>
      </c>
      <c r="F2151" t="s">
        <v>24</v>
      </c>
      <c r="H2151" t="s">
        <v>24</v>
      </c>
      <c r="I2151" t="str">
        <f>IF(Data[[#This Row],[gen_c]]="","o",IF(Data[[#This Row],[gen_e]]=Data[[#This Row],[gen_c]],"+",IF(ISNUMBER(SEARCH(Data[[#This Row],[gen_e]],Data[[#This Row],[gen_c]])),"/","-")))</f>
        <v>o</v>
      </c>
      <c r="J2151" t="str">
        <f>IF(Data[[#This Row],[sp_c]]="","o",IF(Data[[#This Row],[sp_e]]=Data[[#This Row],[sp_c]],"+",IF(ISNUMBER(SEARCH(Data[[#This Row],[sp_e]],Data[[#This Row],[sp_c]])),"/","-")))</f>
        <v>+</v>
      </c>
      <c r="K21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52" spans="1:11" x14ac:dyDescent="0.25">
      <c r="A2152">
        <v>320</v>
      </c>
      <c r="B2152" s="1">
        <v>1</v>
      </c>
      <c r="C2152" s="1">
        <v>2</v>
      </c>
      <c r="D2152" s="1">
        <f>Data[[#This Row],[run]]+100*Data[[#This Row],[k]]</f>
        <v>201</v>
      </c>
      <c r="E2152" t="s">
        <v>22</v>
      </c>
      <c r="F2152" t="s">
        <v>24</v>
      </c>
      <c r="H2152" t="s">
        <v>24</v>
      </c>
      <c r="I2152" t="str">
        <f>IF(Data[[#This Row],[gen_c]]="","o",IF(Data[[#This Row],[gen_e]]=Data[[#This Row],[gen_c]],"+",IF(ISNUMBER(SEARCH(Data[[#This Row],[gen_e]],Data[[#This Row],[gen_c]])),"/","-")))</f>
        <v>o</v>
      </c>
      <c r="J2152" t="str">
        <f>IF(Data[[#This Row],[sp_c]]="","o",IF(Data[[#This Row],[sp_e]]=Data[[#This Row],[sp_c]],"+",IF(ISNUMBER(SEARCH(Data[[#This Row],[sp_e]],Data[[#This Row],[sp_c]])),"/","-")))</f>
        <v>+</v>
      </c>
      <c r="K21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53" spans="1:11" x14ac:dyDescent="0.25">
      <c r="A2153">
        <v>323</v>
      </c>
      <c r="B2153" s="1">
        <v>1</v>
      </c>
      <c r="C2153" s="1">
        <v>2</v>
      </c>
      <c r="D2153" s="1">
        <f>Data[[#This Row],[run]]+100*Data[[#This Row],[k]]</f>
        <v>201</v>
      </c>
      <c r="E2153" t="s">
        <v>22</v>
      </c>
      <c r="F2153" t="s">
        <v>24</v>
      </c>
      <c r="H2153" t="s">
        <v>24</v>
      </c>
      <c r="I2153" t="str">
        <f>IF(Data[[#This Row],[gen_c]]="","o",IF(Data[[#This Row],[gen_e]]=Data[[#This Row],[gen_c]],"+",IF(ISNUMBER(SEARCH(Data[[#This Row],[gen_e]],Data[[#This Row],[gen_c]])),"/","-")))</f>
        <v>o</v>
      </c>
      <c r="J2153" t="str">
        <f>IF(Data[[#This Row],[sp_c]]="","o",IF(Data[[#This Row],[sp_e]]=Data[[#This Row],[sp_c]],"+",IF(ISNUMBER(SEARCH(Data[[#This Row],[sp_e]],Data[[#This Row],[sp_c]])),"/","-")))</f>
        <v>+</v>
      </c>
      <c r="K21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54" spans="1:11" x14ac:dyDescent="0.25">
      <c r="A2154">
        <v>324</v>
      </c>
      <c r="B2154" s="1">
        <v>1</v>
      </c>
      <c r="C2154" s="1">
        <v>2</v>
      </c>
      <c r="D2154" s="1">
        <f>Data[[#This Row],[run]]+100*Data[[#This Row],[k]]</f>
        <v>201</v>
      </c>
      <c r="E2154" t="s">
        <v>22</v>
      </c>
      <c r="F2154" t="s">
        <v>24</v>
      </c>
      <c r="H2154" t="s">
        <v>24</v>
      </c>
      <c r="I2154" t="str">
        <f>IF(Data[[#This Row],[gen_c]]="","o",IF(Data[[#This Row],[gen_e]]=Data[[#This Row],[gen_c]],"+",IF(ISNUMBER(SEARCH(Data[[#This Row],[gen_e]],Data[[#This Row],[gen_c]])),"/","-")))</f>
        <v>o</v>
      </c>
      <c r="J2154" t="str">
        <f>IF(Data[[#This Row],[sp_c]]="","o",IF(Data[[#This Row],[sp_e]]=Data[[#This Row],[sp_c]],"+",IF(ISNUMBER(SEARCH(Data[[#This Row],[sp_e]],Data[[#This Row],[sp_c]])),"/","-")))</f>
        <v>+</v>
      </c>
      <c r="K21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55" spans="1:11" x14ac:dyDescent="0.25">
      <c r="A2155">
        <v>326</v>
      </c>
      <c r="B2155" s="1">
        <v>1</v>
      </c>
      <c r="C2155" s="1">
        <v>2</v>
      </c>
      <c r="D2155" s="1">
        <f>Data[[#This Row],[run]]+100*Data[[#This Row],[k]]</f>
        <v>201</v>
      </c>
      <c r="E2155" t="s">
        <v>22</v>
      </c>
      <c r="F2155" t="s">
        <v>24</v>
      </c>
      <c r="H2155" t="s">
        <v>24</v>
      </c>
      <c r="I2155" t="str">
        <f>IF(Data[[#This Row],[gen_c]]="","o",IF(Data[[#This Row],[gen_e]]=Data[[#This Row],[gen_c]],"+",IF(ISNUMBER(SEARCH(Data[[#This Row],[gen_e]],Data[[#This Row],[gen_c]])),"/","-")))</f>
        <v>o</v>
      </c>
      <c r="J2155" t="str">
        <f>IF(Data[[#This Row],[sp_c]]="","o",IF(Data[[#This Row],[sp_e]]=Data[[#This Row],[sp_c]],"+",IF(ISNUMBER(SEARCH(Data[[#This Row],[sp_e]],Data[[#This Row],[sp_c]])),"/","-")))</f>
        <v>+</v>
      </c>
      <c r="K21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56" spans="1:11" x14ac:dyDescent="0.25">
      <c r="A2156" s="1">
        <v>377</v>
      </c>
      <c r="B2156" s="1">
        <v>0</v>
      </c>
      <c r="C2156" s="1">
        <v>2</v>
      </c>
      <c r="D2156" s="1">
        <f>Data[[#This Row],[run]]+100*Data[[#This Row],[k]]</f>
        <v>200</v>
      </c>
      <c r="E2156" t="s">
        <v>26</v>
      </c>
      <c r="F2156" t="s">
        <v>29</v>
      </c>
      <c r="H2156" t="s">
        <v>27</v>
      </c>
      <c r="I2156" t="str">
        <f>IF(Data[[#This Row],[gen_c]]="","o",IF(Data[[#This Row],[gen_e]]=Data[[#This Row],[gen_c]],"+",IF(ISNUMBER(SEARCH(Data[[#This Row],[gen_e]],Data[[#This Row],[gen_c]])),"/","-")))</f>
        <v>o</v>
      </c>
      <c r="J2156" t="str">
        <f>IF(Data[[#This Row],[sp_c]]="","o",IF(Data[[#This Row],[sp_e]]=Data[[#This Row],[sp_c]],"+",IF(ISNUMBER(SEARCH(Data[[#This Row],[sp_e]],Data[[#This Row],[sp_c]])),"/","-")))</f>
        <v>-</v>
      </c>
      <c r="K21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157" spans="1:11" x14ac:dyDescent="0.25">
      <c r="A2157" s="1">
        <v>380</v>
      </c>
      <c r="B2157" s="1">
        <v>0</v>
      </c>
      <c r="C2157" s="1">
        <v>2</v>
      </c>
      <c r="D2157" s="1">
        <f>Data[[#This Row],[run]]+100*Data[[#This Row],[k]]</f>
        <v>200</v>
      </c>
      <c r="E2157" t="s">
        <v>26</v>
      </c>
      <c r="F2157" t="s">
        <v>29</v>
      </c>
      <c r="H2157" t="s">
        <v>27</v>
      </c>
      <c r="I2157" t="str">
        <f>IF(Data[[#This Row],[gen_c]]="","o",IF(Data[[#This Row],[gen_e]]=Data[[#This Row],[gen_c]],"+",IF(ISNUMBER(SEARCH(Data[[#This Row],[gen_e]],Data[[#This Row],[gen_c]])),"/","-")))</f>
        <v>o</v>
      </c>
      <c r="J2157" t="str">
        <f>IF(Data[[#This Row],[sp_c]]="","o",IF(Data[[#This Row],[sp_e]]=Data[[#This Row],[sp_c]],"+",IF(ISNUMBER(SEARCH(Data[[#This Row],[sp_e]],Data[[#This Row],[sp_c]])),"/","-")))</f>
        <v>-</v>
      </c>
      <c r="K21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158" spans="1:11" x14ac:dyDescent="0.25">
      <c r="A2158" s="1">
        <v>381</v>
      </c>
      <c r="B2158" s="1">
        <v>0</v>
      </c>
      <c r="C2158" s="1">
        <v>2</v>
      </c>
      <c r="D2158" s="1">
        <f>Data[[#This Row],[run]]+100*Data[[#This Row],[k]]</f>
        <v>200</v>
      </c>
      <c r="E2158" t="s">
        <v>26</v>
      </c>
      <c r="F2158" t="s">
        <v>29</v>
      </c>
      <c r="H2158" t="s">
        <v>27</v>
      </c>
      <c r="I2158" t="str">
        <f>IF(Data[[#This Row],[gen_c]]="","o",IF(Data[[#This Row],[gen_e]]=Data[[#This Row],[gen_c]],"+",IF(ISNUMBER(SEARCH(Data[[#This Row],[gen_e]],Data[[#This Row],[gen_c]])),"/","-")))</f>
        <v>o</v>
      </c>
      <c r="J2158" t="str">
        <f>IF(Data[[#This Row],[sp_c]]="","o",IF(Data[[#This Row],[sp_e]]=Data[[#This Row],[sp_c]],"+",IF(ISNUMBER(SEARCH(Data[[#This Row],[sp_e]],Data[[#This Row],[sp_c]])),"/","-")))</f>
        <v>-</v>
      </c>
      <c r="K21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159" spans="1:11" x14ac:dyDescent="0.25">
      <c r="A2159">
        <v>382</v>
      </c>
      <c r="B2159" s="1">
        <v>1</v>
      </c>
      <c r="C2159" s="1">
        <v>2</v>
      </c>
      <c r="D2159" s="1">
        <f>Data[[#This Row],[run]]+100*Data[[#This Row],[k]]</f>
        <v>201</v>
      </c>
      <c r="E2159" t="s">
        <v>26</v>
      </c>
      <c r="F2159" t="s">
        <v>29</v>
      </c>
      <c r="H2159" t="s">
        <v>27</v>
      </c>
      <c r="I2159" t="str">
        <f>IF(Data[[#This Row],[gen_c]]="","o",IF(Data[[#This Row],[gen_e]]=Data[[#This Row],[gen_c]],"+",IF(ISNUMBER(SEARCH(Data[[#This Row],[gen_e]],Data[[#This Row],[gen_c]])),"/","-")))</f>
        <v>o</v>
      </c>
      <c r="J2159" t="str">
        <f>IF(Data[[#This Row],[sp_c]]="","o",IF(Data[[#This Row],[sp_e]]=Data[[#This Row],[sp_c]],"+",IF(ISNUMBER(SEARCH(Data[[#This Row],[sp_e]],Data[[#This Row],[sp_c]])),"/","-")))</f>
        <v>-</v>
      </c>
      <c r="K21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160" spans="1:11" x14ac:dyDescent="0.25">
      <c r="A2160">
        <v>384</v>
      </c>
      <c r="B2160" s="1">
        <v>1</v>
      </c>
      <c r="C2160" s="1">
        <v>2</v>
      </c>
      <c r="D2160" s="1">
        <f>Data[[#This Row],[run]]+100*Data[[#This Row],[k]]</f>
        <v>201</v>
      </c>
      <c r="E2160" t="s">
        <v>26</v>
      </c>
      <c r="F2160" t="s">
        <v>29</v>
      </c>
      <c r="H2160" t="s">
        <v>27</v>
      </c>
      <c r="I2160" t="str">
        <f>IF(Data[[#This Row],[gen_c]]="","o",IF(Data[[#This Row],[gen_e]]=Data[[#This Row],[gen_c]],"+",IF(ISNUMBER(SEARCH(Data[[#This Row],[gen_e]],Data[[#This Row],[gen_c]])),"/","-")))</f>
        <v>o</v>
      </c>
      <c r="J2160" t="str">
        <f>IF(Data[[#This Row],[sp_c]]="","o",IF(Data[[#This Row],[sp_e]]=Data[[#This Row],[sp_c]],"+",IF(ISNUMBER(SEARCH(Data[[#This Row],[sp_e]],Data[[#This Row],[sp_c]])),"/","-")))</f>
        <v>-</v>
      </c>
      <c r="K21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161" spans="1:11" x14ac:dyDescent="0.25">
      <c r="A2161" s="1">
        <v>378</v>
      </c>
      <c r="B2161" s="1">
        <v>0</v>
      </c>
      <c r="C2161" s="1">
        <v>2</v>
      </c>
      <c r="D2161" s="1">
        <f>Data[[#This Row],[run]]+100*Data[[#This Row],[k]]</f>
        <v>200</v>
      </c>
      <c r="E2161" t="s">
        <v>26</v>
      </c>
      <c r="F2161" t="s">
        <v>29</v>
      </c>
      <c r="I2161" t="str">
        <f>IF(Data[[#This Row],[gen_c]]="","o",IF(Data[[#This Row],[gen_e]]=Data[[#This Row],[gen_c]],"+",IF(ISNUMBER(SEARCH(Data[[#This Row],[gen_e]],Data[[#This Row],[gen_c]])),"/","-")))</f>
        <v>o</v>
      </c>
      <c r="J2161" t="str">
        <f>IF(Data[[#This Row],[sp_c]]="","o",IF(Data[[#This Row],[sp_e]]=Data[[#This Row],[sp_c]],"+",IF(ISNUMBER(SEARCH(Data[[#This Row],[sp_e]],Data[[#This Row],[sp_c]])),"/","-")))</f>
        <v>o</v>
      </c>
      <c r="K21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62" spans="1:11" x14ac:dyDescent="0.25">
      <c r="A2162" s="1">
        <v>379</v>
      </c>
      <c r="B2162" s="1">
        <v>0</v>
      </c>
      <c r="C2162" s="1">
        <v>2</v>
      </c>
      <c r="D2162" s="1">
        <f>Data[[#This Row],[run]]+100*Data[[#This Row],[k]]</f>
        <v>200</v>
      </c>
      <c r="E2162" t="s">
        <v>26</v>
      </c>
      <c r="F2162" t="s">
        <v>29</v>
      </c>
      <c r="I2162" t="str">
        <f>IF(Data[[#This Row],[gen_c]]="","o",IF(Data[[#This Row],[gen_e]]=Data[[#This Row],[gen_c]],"+",IF(ISNUMBER(SEARCH(Data[[#This Row],[gen_e]],Data[[#This Row],[gen_c]])),"/","-")))</f>
        <v>o</v>
      </c>
      <c r="J2162" t="str">
        <f>IF(Data[[#This Row],[sp_c]]="","o",IF(Data[[#This Row],[sp_e]]=Data[[#This Row],[sp_c]],"+",IF(ISNUMBER(SEARCH(Data[[#This Row],[sp_e]],Data[[#This Row],[sp_c]])),"/","-")))</f>
        <v>o</v>
      </c>
      <c r="K21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63" spans="1:11" x14ac:dyDescent="0.25">
      <c r="A2163">
        <v>383</v>
      </c>
      <c r="B2163" s="1">
        <v>1</v>
      </c>
      <c r="C2163" s="1">
        <v>2</v>
      </c>
      <c r="D2163" s="1">
        <f>Data[[#This Row],[run]]+100*Data[[#This Row],[k]]</f>
        <v>201</v>
      </c>
      <c r="E2163" t="s">
        <v>26</v>
      </c>
      <c r="F2163" t="s">
        <v>29</v>
      </c>
      <c r="I2163" t="str">
        <f>IF(Data[[#This Row],[gen_c]]="","o",IF(Data[[#This Row],[gen_e]]=Data[[#This Row],[gen_c]],"+",IF(ISNUMBER(SEARCH(Data[[#This Row],[gen_e]],Data[[#This Row],[gen_c]])),"/","-")))</f>
        <v>o</v>
      </c>
      <c r="J2163" t="str">
        <f>IF(Data[[#This Row],[sp_c]]="","o",IF(Data[[#This Row],[sp_e]]=Data[[#This Row],[sp_c]],"+",IF(ISNUMBER(SEARCH(Data[[#This Row],[sp_e]],Data[[#This Row],[sp_c]])),"/","-")))</f>
        <v>o</v>
      </c>
      <c r="K21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64" spans="1:11" x14ac:dyDescent="0.25">
      <c r="A2164">
        <v>385</v>
      </c>
      <c r="B2164" s="1">
        <v>1</v>
      </c>
      <c r="C2164" s="1">
        <v>2</v>
      </c>
      <c r="D2164" s="1">
        <f>Data[[#This Row],[run]]+100*Data[[#This Row],[k]]</f>
        <v>201</v>
      </c>
      <c r="E2164" t="s">
        <v>26</v>
      </c>
      <c r="F2164" t="s">
        <v>29</v>
      </c>
      <c r="I2164" t="str">
        <f>IF(Data[[#This Row],[gen_c]]="","o",IF(Data[[#This Row],[gen_e]]=Data[[#This Row],[gen_c]],"+",IF(ISNUMBER(SEARCH(Data[[#This Row],[gen_e]],Data[[#This Row],[gen_c]])),"/","-")))</f>
        <v>o</v>
      </c>
      <c r="J2164" t="str">
        <f>IF(Data[[#This Row],[sp_c]]="","o",IF(Data[[#This Row],[sp_e]]=Data[[#This Row],[sp_c]],"+",IF(ISNUMBER(SEARCH(Data[[#This Row],[sp_e]],Data[[#This Row],[sp_c]])),"/","-")))</f>
        <v>o</v>
      </c>
      <c r="K21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65" spans="1:11" x14ac:dyDescent="0.25">
      <c r="A2165" s="1">
        <v>346</v>
      </c>
      <c r="B2165" s="1">
        <v>0</v>
      </c>
      <c r="C2165" s="1">
        <v>2</v>
      </c>
      <c r="D2165" s="1">
        <f>Data[[#This Row],[run]]+100*Data[[#This Row],[k]]</f>
        <v>200</v>
      </c>
      <c r="E2165" t="s">
        <v>26</v>
      </c>
      <c r="F2165" t="s">
        <v>27</v>
      </c>
      <c r="G2165" t="s">
        <v>44</v>
      </c>
      <c r="H2165" t="s">
        <v>27</v>
      </c>
      <c r="I2165" t="str">
        <f>IF(Data[[#This Row],[gen_c]]="","o",IF(Data[[#This Row],[gen_e]]=Data[[#This Row],[gen_c]],"+",IF(ISNUMBER(SEARCH(Data[[#This Row],[gen_e]],Data[[#This Row],[gen_c]])),"/","-")))</f>
        <v>/</v>
      </c>
      <c r="J2165" t="str">
        <f>IF(Data[[#This Row],[sp_c]]="","o",IF(Data[[#This Row],[sp_e]]=Data[[#This Row],[sp_c]],"+",IF(ISNUMBER(SEARCH(Data[[#This Row],[sp_e]],Data[[#This Row],[sp_c]])),"/","-")))</f>
        <v>+</v>
      </c>
      <c r="K21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66" spans="1:11" x14ac:dyDescent="0.25">
      <c r="A2166" s="1">
        <v>339</v>
      </c>
      <c r="B2166" s="1">
        <v>0</v>
      </c>
      <c r="C2166" s="1">
        <v>2</v>
      </c>
      <c r="D2166" s="1">
        <f>Data[[#This Row],[run]]+100*Data[[#This Row],[k]]</f>
        <v>200</v>
      </c>
      <c r="E2166" t="s">
        <v>26</v>
      </c>
      <c r="F2166" t="s">
        <v>27</v>
      </c>
      <c r="G2166" t="s">
        <v>26</v>
      </c>
      <c r="H2166" t="s">
        <v>27</v>
      </c>
      <c r="I2166" t="str">
        <f>IF(Data[[#This Row],[gen_c]]="","o",IF(Data[[#This Row],[gen_e]]=Data[[#This Row],[gen_c]],"+",IF(ISNUMBER(SEARCH(Data[[#This Row],[gen_e]],Data[[#This Row],[gen_c]])),"/","-")))</f>
        <v>+</v>
      </c>
      <c r="J2166" t="str">
        <f>IF(Data[[#This Row],[sp_c]]="","o",IF(Data[[#This Row],[sp_e]]=Data[[#This Row],[sp_c]],"+",IF(ISNUMBER(SEARCH(Data[[#This Row],[sp_e]],Data[[#This Row],[sp_c]])),"/","-")))</f>
        <v>+</v>
      </c>
      <c r="K21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67" spans="1:11" x14ac:dyDescent="0.25">
      <c r="A2167" s="1">
        <v>340</v>
      </c>
      <c r="B2167" s="1">
        <v>0</v>
      </c>
      <c r="C2167" s="1">
        <v>2</v>
      </c>
      <c r="D2167" s="1">
        <f>Data[[#This Row],[run]]+100*Data[[#This Row],[k]]</f>
        <v>200</v>
      </c>
      <c r="E2167" t="s">
        <v>26</v>
      </c>
      <c r="F2167" t="s">
        <v>27</v>
      </c>
      <c r="G2167" t="s">
        <v>26</v>
      </c>
      <c r="H2167" t="s">
        <v>27</v>
      </c>
      <c r="I2167" t="str">
        <f>IF(Data[[#This Row],[gen_c]]="","o",IF(Data[[#This Row],[gen_e]]=Data[[#This Row],[gen_c]],"+",IF(ISNUMBER(SEARCH(Data[[#This Row],[gen_e]],Data[[#This Row],[gen_c]])),"/","-")))</f>
        <v>+</v>
      </c>
      <c r="J2167" t="str">
        <f>IF(Data[[#This Row],[sp_c]]="","o",IF(Data[[#This Row],[sp_e]]=Data[[#This Row],[sp_c]],"+",IF(ISNUMBER(SEARCH(Data[[#This Row],[sp_e]],Data[[#This Row],[sp_c]])),"/","-")))</f>
        <v>+</v>
      </c>
      <c r="K21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68" spans="1:11" x14ac:dyDescent="0.25">
      <c r="A2168" s="1">
        <v>347</v>
      </c>
      <c r="B2168" s="1">
        <v>0</v>
      </c>
      <c r="C2168" s="1">
        <v>2</v>
      </c>
      <c r="D2168" s="1">
        <f>Data[[#This Row],[run]]+100*Data[[#This Row],[k]]</f>
        <v>200</v>
      </c>
      <c r="E2168" t="s">
        <v>26</v>
      </c>
      <c r="F2168" t="s">
        <v>27</v>
      </c>
      <c r="G2168" t="s">
        <v>26</v>
      </c>
      <c r="H2168" t="s">
        <v>27</v>
      </c>
      <c r="I2168" t="str">
        <f>IF(Data[[#This Row],[gen_c]]="","o",IF(Data[[#This Row],[gen_e]]=Data[[#This Row],[gen_c]],"+",IF(ISNUMBER(SEARCH(Data[[#This Row],[gen_e]],Data[[#This Row],[gen_c]])),"/","-")))</f>
        <v>+</v>
      </c>
      <c r="J2168" t="str">
        <f>IF(Data[[#This Row],[sp_c]]="","o",IF(Data[[#This Row],[sp_e]]=Data[[#This Row],[sp_c]],"+",IF(ISNUMBER(SEARCH(Data[[#This Row],[sp_e]],Data[[#This Row],[sp_c]])),"/","-")))</f>
        <v>+</v>
      </c>
      <c r="K21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69" spans="1:11" x14ac:dyDescent="0.25">
      <c r="A2169" s="1">
        <v>353</v>
      </c>
      <c r="B2169" s="1">
        <v>0</v>
      </c>
      <c r="C2169" s="1">
        <v>2</v>
      </c>
      <c r="D2169" s="1">
        <f>Data[[#This Row],[run]]+100*Data[[#This Row],[k]]</f>
        <v>200</v>
      </c>
      <c r="E2169" t="s">
        <v>26</v>
      </c>
      <c r="F2169" t="s">
        <v>27</v>
      </c>
      <c r="G2169" t="s">
        <v>26</v>
      </c>
      <c r="H2169" t="s">
        <v>27</v>
      </c>
      <c r="I2169" t="str">
        <f>IF(Data[[#This Row],[gen_c]]="","o",IF(Data[[#This Row],[gen_e]]=Data[[#This Row],[gen_c]],"+",IF(ISNUMBER(SEARCH(Data[[#This Row],[gen_e]],Data[[#This Row],[gen_c]])),"/","-")))</f>
        <v>+</v>
      </c>
      <c r="J2169" t="str">
        <f>IF(Data[[#This Row],[sp_c]]="","o",IF(Data[[#This Row],[sp_e]]=Data[[#This Row],[sp_c]],"+",IF(ISNUMBER(SEARCH(Data[[#This Row],[sp_e]],Data[[#This Row],[sp_c]])),"/","-")))</f>
        <v>+</v>
      </c>
      <c r="K21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70" spans="1:11" x14ac:dyDescent="0.25">
      <c r="A2170" s="1">
        <v>354</v>
      </c>
      <c r="B2170" s="1">
        <v>0</v>
      </c>
      <c r="C2170" s="1">
        <v>2</v>
      </c>
      <c r="D2170" s="1">
        <f>Data[[#This Row],[run]]+100*Data[[#This Row],[k]]</f>
        <v>200</v>
      </c>
      <c r="E2170" t="s">
        <v>26</v>
      </c>
      <c r="F2170" t="s">
        <v>27</v>
      </c>
      <c r="G2170" t="s">
        <v>26</v>
      </c>
      <c r="H2170" t="s">
        <v>27</v>
      </c>
      <c r="I2170" t="str">
        <f>IF(Data[[#This Row],[gen_c]]="","o",IF(Data[[#This Row],[gen_e]]=Data[[#This Row],[gen_c]],"+",IF(ISNUMBER(SEARCH(Data[[#This Row],[gen_e]],Data[[#This Row],[gen_c]])),"/","-")))</f>
        <v>+</v>
      </c>
      <c r="J2170" t="str">
        <f>IF(Data[[#This Row],[sp_c]]="","o",IF(Data[[#This Row],[sp_e]]=Data[[#This Row],[sp_c]],"+",IF(ISNUMBER(SEARCH(Data[[#This Row],[sp_e]],Data[[#This Row],[sp_c]])),"/","-")))</f>
        <v>+</v>
      </c>
      <c r="K21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71" spans="1:11" x14ac:dyDescent="0.25">
      <c r="A2171">
        <v>355</v>
      </c>
      <c r="B2171" s="1">
        <v>1</v>
      </c>
      <c r="C2171" s="1">
        <v>2</v>
      </c>
      <c r="D2171" s="1">
        <f>Data[[#This Row],[run]]+100*Data[[#This Row],[k]]</f>
        <v>201</v>
      </c>
      <c r="E2171" t="s">
        <v>26</v>
      </c>
      <c r="F2171" t="s">
        <v>27</v>
      </c>
      <c r="G2171" t="s">
        <v>26</v>
      </c>
      <c r="H2171" t="s">
        <v>27</v>
      </c>
      <c r="I2171" t="str">
        <f>IF(Data[[#This Row],[gen_c]]="","o",IF(Data[[#This Row],[gen_e]]=Data[[#This Row],[gen_c]],"+",IF(ISNUMBER(SEARCH(Data[[#This Row],[gen_e]],Data[[#This Row],[gen_c]])),"/","-")))</f>
        <v>+</v>
      </c>
      <c r="J2171" t="str">
        <f>IF(Data[[#This Row],[sp_c]]="","o",IF(Data[[#This Row],[sp_e]]=Data[[#This Row],[sp_c]],"+",IF(ISNUMBER(SEARCH(Data[[#This Row],[sp_e]],Data[[#This Row],[sp_c]])),"/","-")))</f>
        <v>+</v>
      </c>
      <c r="K21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72" spans="1:11" x14ac:dyDescent="0.25">
      <c r="A2172">
        <v>357</v>
      </c>
      <c r="B2172" s="1">
        <v>1</v>
      </c>
      <c r="C2172" s="1">
        <v>2</v>
      </c>
      <c r="D2172" s="1">
        <f>Data[[#This Row],[run]]+100*Data[[#This Row],[k]]</f>
        <v>201</v>
      </c>
      <c r="E2172" t="s">
        <v>26</v>
      </c>
      <c r="F2172" t="s">
        <v>27</v>
      </c>
      <c r="G2172" t="s">
        <v>26</v>
      </c>
      <c r="H2172" t="s">
        <v>27</v>
      </c>
      <c r="I2172" t="str">
        <f>IF(Data[[#This Row],[gen_c]]="","o",IF(Data[[#This Row],[gen_e]]=Data[[#This Row],[gen_c]],"+",IF(ISNUMBER(SEARCH(Data[[#This Row],[gen_e]],Data[[#This Row],[gen_c]])),"/","-")))</f>
        <v>+</v>
      </c>
      <c r="J2172" t="str">
        <f>IF(Data[[#This Row],[sp_c]]="","o",IF(Data[[#This Row],[sp_e]]=Data[[#This Row],[sp_c]],"+",IF(ISNUMBER(SEARCH(Data[[#This Row],[sp_e]],Data[[#This Row],[sp_c]])),"/","-")))</f>
        <v>+</v>
      </c>
      <c r="K21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73" spans="1:11" x14ac:dyDescent="0.25">
      <c r="A2173">
        <v>358</v>
      </c>
      <c r="B2173" s="1">
        <v>1</v>
      </c>
      <c r="C2173" s="1">
        <v>2</v>
      </c>
      <c r="D2173" s="1">
        <f>Data[[#This Row],[run]]+100*Data[[#This Row],[k]]</f>
        <v>201</v>
      </c>
      <c r="E2173" t="s">
        <v>26</v>
      </c>
      <c r="F2173" t="s">
        <v>27</v>
      </c>
      <c r="G2173" t="s">
        <v>26</v>
      </c>
      <c r="H2173" t="s">
        <v>27</v>
      </c>
      <c r="I2173" t="str">
        <f>IF(Data[[#This Row],[gen_c]]="","o",IF(Data[[#This Row],[gen_e]]=Data[[#This Row],[gen_c]],"+",IF(ISNUMBER(SEARCH(Data[[#This Row],[gen_e]],Data[[#This Row],[gen_c]])),"/","-")))</f>
        <v>+</v>
      </c>
      <c r="J2173" t="str">
        <f>IF(Data[[#This Row],[sp_c]]="","o",IF(Data[[#This Row],[sp_e]]=Data[[#This Row],[sp_c]],"+",IF(ISNUMBER(SEARCH(Data[[#This Row],[sp_e]],Data[[#This Row],[sp_c]])),"/","-")))</f>
        <v>+</v>
      </c>
      <c r="K21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74" spans="1:11" x14ac:dyDescent="0.25">
      <c r="A2174">
        <v>361</v>
      </c>
      <c r="B2174" s="1">
        <v>1</v>
      </c>
      <c r="C2174" s="1">
        <v>2</v>
      </c>
      <c r="D2174" s="1">
        <f>Data[[#This Row],[run]]+100*Data[[#This Row],[k]]</f>
        <v>201</v>
      </c>
      <c r="E2174" t="s">
        <v>26</v>
      </c>
      <c r="F2174" t="s">
        <v>27</v>
      </c>
      <c r="G2174" t="s">
        <v>26</v>
      </c>
      <c r="H2174" t="s">
        <v>27</v>
      </c>
      <c r="I2174" t="str">
        <f>IF(Data[[#This Row],[gen_c]]="","o",IF(Data[[#This Row],[gen_e]]=Data[[#This Row],[gen_c]],"+",IF(ISNUMBER(SEARCH(Data[[#This Row],[gen_e]],Data[[#This Row],[gen_c]])),"/","-")))</f>
        <v>+</v>
      </c>
      <c r="J2174" t="str">
        <f>IF(Data[[#This Row],[sp_c]]="","o",IF(Data[[#This Row],[sp_e]]=Data[[#This Row],[sp_c]],"+",IF(ISNUMBER(SEARCH(Data[[#This Row],[sp_e]],Data[[#This Row],[sp_c]])),"/","-")))</f>
        <v>+</v>
      </c>
      <c r="K21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75" spans="1:11" x14ac:dyDescent="0.25">
      <c r="A2175">
        <v>366</v>
      </c>
      <c r="B2175" s="1">
        <v>1</v>
      </c>
      <c r="C2175" s="1">
        <v>2</v>
      </c>
      <c r="D2175" s="1">
        <f>Data[[#This Row],[run]]+100*Data[[#This Row],[k]]</f>
        <v>201</v>
      </c>
      <c r="E2175" t="s">
        <v>26</v>
      </c>
      <c r="F2175" t="s">
        <v>27</v>
      </c>
      <c r="G2175" t="s">
        <v>26</v>
      </c>
      <c r="H2175" t="s">
        <v>27</v>
      </c>
      <c r="I2175" t="str">
        <f>IF(Data[[#This Row],[gen_c]]="","o",IF(Data[[#This Row],[gen_e]]=Data[[#This Row],[gen_c]],"+",IF(ISNUMBER(SEARCH(Data[[#This Row],[gen_e]],Data[[#This Row],[gen_c]])),"/","-")))</f>
        <v>+</v>
      </c>
      <c r="J2175" t="str">
        <f>IF(Data[[#This Row],[sp_c]]="","o",IF(Data[[#This Row],[sp_e]]=Data[[#This Row],[sp_c]],"+",IF(ISNUMBER(SEARCH(Data[[#This Row],[sp_e]],Data[[#This Row],[sp_c]])),"/","-")))</f>
        <v>+</v>
      </c>
      <c r="K21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76" spans="1:11" x14ac:dyDescent="0.25">
      <c r="A2176">
        <v>368</v>
      </c>
      <c r="B2176" s="1">
        <v>1</v>
      </c>
      <c r="C2176" s="1">
        <v>2</v>
      </c>
      <c r="D2176" s="1">
        <f>Data[[#This Row],[run]]+100*Data[[#This Row],[k]]</f>
        <v>201</v>
      </c>
      <c r="E2176" t="s">
        <v>26</v>
      </c>
      <c r="F2176" t="s">
        <v>27</v>
      </c>
      <c r="G2176" t="s">
        <v>26</v>
      </c>
      <c r="H2176" t="s">
        <v>27</v>
      </c>
      <c r="I2176" t="str">
        <f>IF(Data[[#This Row],[gen_c]]="","o",IF(Data[[#This Row],[gen_e]]=Data[[#This Row],[gen_c]],"+",IF(ISNUMBER(SEARCH(Data[[#This Row],[gen_e]],Data[[#This Row],[gen_c]])),"/","-")))</f>
        <v>+</v>
      </c>
      <c r="J2176" t="str">
        <f>IF(Data[[#This Row],[sp_c]]="","o",IF(Data[[#This Row],[sp_e]]=Data[[#This Row],[sp_c]],"+",IF(ISNUMBER(SEARCH(Data[[#This Row],[sp_e]],Data[[#This Row],[sp_c]])),"/","-")))</f>
        <v>+</v>
      </c>
      <c r="K21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177" spans="1:11" x14ac:dyDescent="0.25">
      <c r="A2177" s="1">
        <v>344</v>
      </c>
      <c r="B2177" s="1">
        <v>0</v>
      </c>
      <c r="C2177" s="1">
        <v>2</v>
      </c>
      <c r="D2177" s="1">
        <f>Data[[#This Row],[run]]+100*Data[[#This Row],[k]]</f>
        <v>200</v>
      </c>
      <c r="E2177" t="s">
        <v>26</v>
      </c>
      <c r="F2177" t="s">
        <v>27</v>
      </c>
      <c r="G2177" t="s">
        <v>26</v>
      </c>
      <c r="I2177" t="str">
        <f>IF(Data[[#This Row],[gen_c]]="","o",IF(Data[[#This Row],[gen_e]]=Data[[#This Row],[gen_c]],"+",IF(ISNUMBER(SEARCH(Data[[#This Row],[gen_e]],Data[[#This Row],[gen_c]])),"/","-")))</f>
        <v>+</v>
      </c>
      <c r="J2177" t="str">
        <f>IF(Data[[#This Row],[sp_c]]="","o",IF(Data[[#This Row],[sp_e]]=Data[[#This Row],[sp_c]],"+",IF(ISNUMBER(SEARCH(Data[[#This Row],[sp_e]],Data[[#This Row],[sp_c]])),"/","-")))</f>
        <v>o</v>
      </c>
      <c r="K21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78" spans="1:11" x14ac:dyDescent="0.25">
      <c r="A2178" s="1">
        <v>349</v>
      </c>
      <c r="B2178" s="1">
        <v>0</v>
      </c>
      <c r="C2178" s="1">
        <v>2</v>
      </c>
      <c r="D2178" s="1">
        <f>Data[[#This Row],[run]]+100*Data[[#This Row],[k]]</f>
        <v>200</v>
      </c>
      <c r="E2178" t="s">
        <v>26</v>
      </c>
      <c r="F2178" t="s">
        <v>27</v>
      </c>
      <c r="G2178" t="s">
        <v>26</v>
      </c>
      <c r="I2178" t="str">
        <f>IF(Data[[#This Row],[gen_c]]="","o",IF(Data[[#This Row],[gen_e]]=Data[[#This Row],[gen_c]],"+",IF(ISNUMBER(SEARCH(Data[[#This Row],[gen_e]],Data[[#This Row],[gen_c]])),"/","-")))</f>
        <v>+</v>
      </c>
      <c r="J2178" t="str">
        <f>IF(Data[[#This Row],[sp_c]]="","o",IF(Data[[#This Row],[sp_e]]=Data[[#This Row],[sp_c]],"+",IF(ISNUMBER(SEARCH(Data[[#This Row],[sp_e]],Data[[#This Row],[sp_c]])),"/","-")))</f>
        <v>o</v>
      </c>
      <c r="K21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79" spans="1:11" x14ac:dyDescent="0.25">
      <c r="A2179">
        <v>362</v>
      </c>
      <c r="B2179" s="1">
        <v>1</v>
      </c>
      <c r="C2179" s="1">
        <v>2</v>
      </c>
      <c r="D2179" s="1">
        <f>Data[[#This Row],[run]]+100*Data[[#This Row],[k]]</f>
        <v>201</v>
      </c>
      <c r="E2179" t="s">
        <v>26</v>
      </c>
      <c r="F2179" t="s">
        <v>27</v>
      </c>
      <c r="G2179" t="s">
        <v>26</v>
      </c>
      <c r="I2179" t="str">
        <f>IF(Data[[#This Row],[gen_c]]="","o",IF(Data[[#This Row],[gen_e]]=Data[[#This Row],[gen_c]],"+",IF(ISNUMBER(SEARCH(Data[[#This Row],[gen_e]],Data[[#This Row],[gen_c]])),"/","-")))</f>
        <v>+</v>
      </c>
      <c r="J2179" t="str">
        <f>IF(Data[[#This Row],[sp_c]]="","o",IF(Data[[#This Row],[sp_e]]=Data[[#This Row],[sp_c]],"+",IF(ISNUMBER(SEARCH(Data[[#This Row],[sp_e]],Data[[#This Row],[sp_c]])),"/","-")))</f>
        <v>o</v>
      </c>
      <c r="K21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180" spans="1:11" x14ac:dyDescent="0.25">
      <c r="A2180" s="1">
        <v>338</v>
      </c>
      <c r="B2180" s="1">
        <v>0</v>
      </c>
      <c r="C2180" s="1">
        <v>2</v>
      </c>
      <c r="D2180" s="1">
        <f>Data[[#This Row],[run]]+100*Data[[#This Row],[k]]</f>
        <v>200</v>
      </c>
      <c r="E2180" t="s">
        <v>26</v>
      </c>
      <c r="F2180" t="s">
        <v>27</v>
      </c>
      <c r="H2180" t="s">
        <v>27</v>
      </c>
      <c r="I2180" t="str">
        <f>IF(Data[[#This Row],[gen_c]]="","o",IF(Data[[#This Row],[gen_e]]=Data[[#This Row],[gen_c]],"+",IF(ISNUMBER(SEARCH(Data[[#This Row],[gen_e]],Data[[#This Row],[gen_c]])),"/","-")))</f>
        <v>o</v>
      </c>
      <c r="J2180" t="str">
        <f>IF(Data[[#This Row],[sp_c]]="","o",IF(Data[[#This Row],[sp_e]]=Data[[#This Row],[sp_c]],"+",IF(ISNUMBER(SEARCH(Data[[#This Row],[sp_e]],Data[[#This Row],[sp_c]])),"/","-")))</f>
        <v>+</v>
      </c>
      <c r="K21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81" spans="1:11" x14ac:dyDescent="0.25">
      <c r="A2181" s="1">
        <v>341</v>
      </c>
      <c r="B2181" s="1">
        <v>0</v>
      </c>
      <c r="C2181" s="1">
        <v>2</v>
      </c>
      <c r="D2181" s="1">
        <f>Data[[#This Row],[run]]+100*Data[[#This Row],[k]]</f>
        <v>200</v>
      </c>
      <c r="E2181" t="s">
        <v>26</v>
      </c>
      <c r="F2181" t="s">
        <v>27</v>
      </c>
      <c r="H2181" t="s">
        <v>27</v>
      </c>
      <c r="I2181" t="str">
        <f>IF(Data[[#This Row],[gen_c]]="","o",IF(Data[[#This Row],[gen_e]]=Data[[#This Row],[gen_c]],"+",IF(ISNUMBER(SEARCH(Data[[#This Row],[gen_e]],Data[[#This Row],[gen_c]])),"/","-")))</f>
        <v>o</v>
      </c>
      <c r="J2181" t="str">
        <f>IF(Data[[#This Row],[sp_c]]="","o",IF(Data[[#This Row],[sp_e]]=Data[[#This Row],[sp_c]],"+",IF(ISNUMBER(SEARCH(Data[[#This Row],[sp_e]],Data[[#This Row],[sp_c]])),"/","-")))</f>
        <v>+</v>
      </c>
      <c r="K21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82" spans="1:11" x14ac:dyDescent="0.25">
      <c r="A2182" s="1">
        <v>342</v>
      </c>
      <c r="B2182" s="1">
        <v>0</v>
      </c>
      <c r="C2182" s="1">
        <v>2</v>
      </c>
      <c r="D2182" s="1">
        <f>Data[[#This Row],[run]]+100*Data[[#This Row],[k]]</f>
        <v>200</v>
      </c>
      <c r="E2182" t="s">
        <v>26</v>
      </c>
      <c r="F2182" t="s">
        <v>27</v>
      </c>
      <c r="H2182" t="s">
        <v>27</v>
      </c>
      <c r="I2182" t="str">
        <f>IF(Data[[#This Row],[gen_c]]="","o",IF(Data[[#This Row],[gen_e]]=Data[[#This Row],[gen_c]],"+",IF(ISNUMBER(SEARCH(Data[[#This Row],[gen_e]],Data[[#This Row],[gen_c]])),"/","-")))</f>
        <v>o</v>
      </c>
      <c r="J2182" t="str">
        <f>IF(Data[[#This Row],[sp_c]]="","o",IF(Data[[#This Row],[sp_e]]=Data[[#This Row],[sp_c]],"+",IF(ISNUMBER(SEARCH(Data[[#This Row],[sp_e]],Data[[#This Row],[sp_c]])),"/","-")))</f>
        <v>+</v>
      </c>
      <c r="K21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83" spans="1:11" x14ac:dyDescent="0.25">
      <c r="A2183" s="1">
        <v>343</v>
      </c>
      <c r="B2183" s="1">
        <v>0</v>
      </c>
      <c r="C2183" s="1">
        <v>2</v>
      </c>
      <c r="D2183" s="1">
        <f>Data[[#This Row],[run]]+100*Data[[#This Row],[k]]</f>
        <v>200</v>
      </c>
      <c r="E2183" t="s">
        <v>26</v>
      </c>
      <c r="F2183" t="s">
        <v>27</v>
      </c>
      <c r="H2183" t="s">
        <v>27</v>
      </c>
      <c r="I2183" t="str">
        <f>IF(Data[[#This Row],[gen_c]]="","o",IF(Data[[#This Row],[gen_e]]=Data[[#This Row],[gen_c]],"+",IF(ISNUMBER(SEARCH(Data[[#This Row],[gen_e]],Data[[#This Row],[gen_c]])),"/","-")))</f>
        <v>o</v>
      </c>
      <c r="J2183" t="str">
        <f>IF(Data[[#This Row],[sp_c]]="","o",IF(Data[[#This Row],[sp_e]]=Data[[#This Row],[sp_c]],"+",IF(ISNUMBER(SEARCH(Data[[#This Row],[sp_e]],Data[[#This Row],[sp_c]])),"/","-")))</f>
        <v>+</v>
      </c>
      <c r="K21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84" spans="1:11" x14ac:dyDescent="0.25">
      <c r="A2184" s="1">
        <v>345</v>
      </c>
      <c r="B2184" s="1">
        <v>0</v>
      </c>
      <c r="C2184" s="1">
        <v>2</v>
      </c>
      <c r="D2184" s="1">
        <f>Data[[#This Row],[run]]+100*Data[[#This Row],[k]]</f>
        <v>200</v>
      </c>
      <c r="E2184" t="s">
        <v>26</v>
      </c>
      <c r="F2184" t="s">
        <v>27</v>
      </c>
      <c r="H2184" t="s">
        <v>27</v>
      </c>
      <c r="I2184" t="str">
        <f>IF(Data[[#This Row],[gen_c]]="","o",IF(Data[[#This Row],[gen_e]]=Data[[#This Row],[gen_c]],"+",IF(ISNUMBER(SEARCH(Data[[#This Row],[gen_e]],Data[[#This Row],[gen_c]])),"/","-")))</f>
        <v>o</v>
      </c>
      <c r="J2184" t="str">
        <f>IF(Data[[#This Row],[sp_c]]="","o",IF(Data[[#This Row],[sp_e]]=Data[[#This Row],[sp_c]],"+",IF(ISNUMBER(SEARCH(Data[[#This Row],[sp_e]],Data[[#This Row],[sp_c]])),"/","-")))</f>
        <v>+</v>
      </c>
      <c r="K21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85" spans="1:11" x14ac:dyDescent="0.25">
      <c r="A2185" s="1">
        <v>348</v>
      </c>
      <c r="B2185" s="1">
        <v>0</v>
      </c>
      <c r="C2185" s="1">
        <v>2</v>
      </c>
      <c r="D2185" s="1">
        <f>Data[[#This Row],[run]]+100*Data[[#This Row],[k]]</f>
        <v>200</v>
      </c>
      <c r="E2185" t="s">
        <v>26</v>
      </c>
      <c r="F2185" t="s">
        <v>27</v>
      </c>
      <c r="H2185" t="s">
        <v>27</v>
      </c>
      <c r="I2185" t="str">
        <f>IF(Data[[#This Row],[gen_c]]="","o",IF(Data[[#This Row],[gen_e]]=Data[[#This Row],[gen_c]],"+",IF(ISNUMBER(SEARCH(Data[[#This Row],[gen_e]],Data[[#This Row],[gen_c]])),"/","-")))</f>
        <v>o</v>
      </c>
      <c r="J2185" t="str">
        <f>IF(Data[[#This Row],[sp_c]]="","o",IF(Data[[#This Row],[sp_e]]=Data[[#This Row],[sp_c]],"+",IF(ISNUMBER(SEARCH(Data[[#This Row],[sp_e]],Data[[#This Row],[sp_c]])),"/","-")))</f>
        <v>+</v>
      </c>
      <c r="K21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86" spans="1:11" x14ac:dyDescent="0.25">
      <c r="A2186" s="1">
        <v>350</v>
      </c>
      <c r="B2186" s="1">
        <v>0</v>
      </c>
      <c r="C2186" s="1">
        <v>2</v>
      </c>
      <c r="D2186" s="1">
        <f>Data[[#This Row],[run]]+100*Data[[#This Row],[k]]</f>
        <v>200</v>
      </c>
      <c r="E2186" t="s">
        <v>26</v>
      </c>
      <c r="F2186" t="s">
        <v>27</v>
      </c>
      <c r="H2186" t="s">
        <v>27</v>
      </c>
      <c r="I2186" t="str">
        <f>IF(Data[[#This Row],[gen_c]]="","o",IF(Data[[#This Row],[gen_e]]=Data[[#This Row],[gen_c]],"+",IF(ISNUMBER(SEARCH(Data[[#This Row],[gen_e]],Data[[#This Row],[gen_c]])),"/","-")))</f>
        <v>o</v>
      </c>
      <c r="J2186" t="str">
        <f>IF(Data[[#This Row],[sp_c]]="","o",IF(Data[[#This Row],[sp_e]]=Data[[#This Row],[sp_c]],"+",IF(ISNUMBER(SEARCH(Data[[#This Row],[sp_e]],Data[[#This Row],[sp_c]])),"/","-")))</f>
        <v>+</v>
      </c>
      <c r="K21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87" spans="1:11" x14ac:dyDescent="0.25">
      <c r="A2187" s="1">
        <v>351</v>
      </c>
      <c r="B2187" s="1">
        <v>0</v>
      </c>
      <c r="C2187" s="1">
        <v>2</v>
      </c>
      <c r="D2187" s="1">
        <f>Data[[#This Row],[run]]+100*Data[[#This Row],[k]]</f>
        <v>200</v>
      </c>
      <c r="E2187" t="s">
        <v>26</v>
      </c>
      <c r="F2187" t="s">
        <v>27</v>
      </c>
      <c r="H2187" t="s">
        <v>27</v>
      </c>
      <c r="I2187" t="str">
        <f>IF(Data[[#This Row],[gen_c]]="","o",IF(Data[[#This Row],[gen_e]]=Data[[#This Row],[gen_c]],"+",IF(ISNUMBER(SEARCH(Data[[#This Row],[gen_e]],Data[[#This Row],[gen_c]])),"/","-")))</f>
        <v>o</v>
      </c>
      <c r="J2187" t="str">
        <f>IF(Data[[#This Row],[sp_c]]="","o",IF(Data[[#This Row],[sp_e]]=Data[[#This Row],[sp_c]],"+",IF(ISNUMBER(SEARCH(Data[[#This Row],[sp_e]],Data[[#This Row],[sp_c]])),"/","-")))</f>
        <v>+</v>
      </c>
      <c r="K21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88" spans="1:11" x14ac:dyDescent="0.25">
      <c r="A2188" s="1">
        <v>352</v>
      </c>
      <c r="B2188" s="1">
        <v>0</v>
      </c>
      <c r="C2188" s="1">
        <v>2</v>
      </c>
      <c r="D2188" s="1">
        <f>Data[[#This Row],[run]]+100*Data[[#This Row],[k]]</f>
        <v>200</v>
      </c>
      <c r="E2188" t="s">
        <v>26</v>
      </c>
      <c r="F2188" t="s">
        <v>27</v>
      </c>
      <c r="H2188" t="s">
        <v>27</v>
      </c>
      <c r="I2188" t="str">
        <f>IF(Data[[#This Row],[gen_c]]="","o",IF(Data[[#This Row],[gen_e]]=Data[[#This Row],[gen_c]],"+",IF(ISNUMBER(SEARCH(Data[[#This Row],[gen_e]],Data[[#This Row],[gen_c]])),"/","-")))</f>
        <v>o</v>
      </c>
      <c r="J2188" t="str">
        <f>IF(Data[[#This Row],[sp_c]]="","o",IF(Data[[#This Row],[sp_e]]=Data[[#This Row],[sp_c]],"+",IF(ISNUMBER(SEARCH(Data[[#This Row],[sp_e]],Data[[#This Row],[sp_c]])),"/","-")))</f>
        <v>+</v>
      </c>
      <c r="K21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89" spans="1:11" x14ac:dyDescent="0.25">
      <c r="A2189">
        <v>356</v>
      </c>
      <c r="B2189" s="1">
        <v>1</v>
      </c>
      <c r="C2189" s="1">
        <v>2</v>
      </c>
      <c r="D2189" s="1">
        <f>Data[[#This Row],[run]]+100*Data[[#This Row],[k]]</f>
        <v>201</v>
      </c>
      <c r="E2189" t="s">
        <v>26</v>
      </c>
      <c r="F2189" t="s">
        <v>27</v>
      </c>
      <c r="H2189" t="s">
        <v>27</v>
      </c>
      <c r="I2189" t="str">
        <f>IF(Data[[#This Row],[gen_c]]="","o",IF(Data[[#This Row],[gen_e]]=Data[[#This Row],[gen_c]],"+",IF(ISNUMBER(SEARCH(Data[[#This Row],[gen_e]],Data[[#This Row],[gen_c]])),"/","-")))</f>
        <v>o</v>
      </c>
      <c r="J2189" t="str">
        <f>IF(Data[[#This Row],[sp_c]]="","o",IF(Data[[#This Row],[sp_e]]=Data[[#This Row],[sp_c]],"+",IF(ISNUMBER(SEARCH(Data[[#This Row],[sp_e]],Data[[#This Row],[sp_c]])),"/","-")))</f>
        <v>+</v>
      </c>
      <c r="K21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0" spans="1:11" x14ac:dyDescent="0.25">
      <c r="A2190">
        <v>359</v>
      </c>
      <c r="B2190" s="1">
        <v>1</v>
      </c>
      <c r="C2190" s="1">
        <v>2</v>
      </c>
      <c r="D2190" s="1">
        <f>Data[[#This Row],[run]]+100*Data[[#This Row],[k]]</f>
        <v>201</v>
      </c>
      <c r="E2190" t="s">
        <v>26</v>
      </c>
      <c r="F2190" t="s">
        <v>27</v>
      </c>
      <c r="H2190" t="s">
        <v>27</v>
      </c>
      <c r="I2190" t="str">
        <f>IF(Data[[#This Row],[gen_c]]="","o",IF(Data[[#This Row],[gen_e]]=Data[[#This Row],[gen_c]],"+",IF(ISNUMBER(SEARCH(Data[[#This Row],[gen_e]],Data[[#This Row],[gen_c]])),"/","-")))</f>
        <v>o</v>
      </c>
      <c r="J2190" t="str">
        <f>IF(Data[[#This Row],[sp_c]]="","o",IF(Data[[#This Row],[sp_e]]=Data[[#This Row],[sp_c]],"+",IF(ISNUMBER(SEARCH(Data[[#This Row],[sp_e]],Data[[#This Row],[sp_c]])),"/","-")))</f>
        <v>+</v>
      </c>
      <c r="K21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1" spans="1:11" x14ac:dyDescent="0.25">
      <c r="A2191">
        <v>360</v>
      </c>
      <c r="B2191" s="1">
        <v>1</v>
      </c>
      <c r="C2191" s="1">
        <v>2</v>
      </c>
      <c r="D2191" s="1">
        <f>Data[[#This Row],[run]]+100*Data[[#This Row],[k]]</f>
        <v>201</v>
      </c>
      <c r="E2191" t="s">
        <v>26</v>
      </c>
      <c r="F2191" t="s">
        <v>27</v>
      </c>
      <c r="H2191" t="s">
        <v>27</v>
      </c>
      <c r="I2191" t="str">
        <f>IF(Data[[#This Row],[gen_c]]="","o",IF(Data[[#This Row],[gen_e]]=Data[[#This Row],[gen_c]],"+",IF(ISNUMBER(SEARCH(Data[[#This Row],[gen_e]],Data[[#This Row],[gen_c]])),"/","-")))</f>
        <v>o</v>
      </c>
      <c r="J2191" t="str">
        <f>IF(Data[[#This Row],[sp_c]]="","o",IF(Data[[#This Row],[sp_e]]=Data[[#This Row],[sp_c]],"+",IF(ISNUMBER(SEARCH(Data[[#This Row],[sp_e]],Data[[#This Row],[sp_c]])),"/","-")))</f>
        <v>+</v>
      </c>
      <c r="K21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2" spans="1:11" x14ac:dyDescent="0.25">
      <c r="A2192">
        <v>363</v>
      </c>
      <c r="B2192" s="1">
        <v>1</v>
      </c>
      <c r="C2192" s="1">
        <v>2</v>
      </c>
      <c r="D2192" s="1">
        <f>Data[[#This Row],[run]]+100*Data[[#This Row],[k]]</f>
        <v>201</v>
      </c>
      <c r="E2192" t="s">
        <v>26</v>
      </c>
      <c r="F2192" t="s">
        <v>27</v>
      </c>
      <c r="H2192" t="s">
        <v>27</v>
      </c>
      <c r="I2192" t="str">
        <f>IF(Data[[#This Row],[gen_c]]="","o",IF(Data[[#This Row],[gen_e]]=Data[[#This Row],[gen_c]],"+",IF(ISNUMBER(SEARCH(Data[[#This Row],[gen_e]],Data[[#This Row],[gen_c]])),"/","-")))</f>
        <v>o</v>
      </c>
      <c r="J2192" t="str">
        <f>IF(Data[[#This Row],[sp_c]]="","o",IF(Data[[#This Row],[sp_e]]=Data[[#This Row],[sp_c]],"+",IF(ISNUMBER(SEARCH(Data[[#This Row],[sp_e]],Data[[#This Row],[sp_c]])),"/","-")))</f>
        <v>+</v>
      </c>
      <c r="K21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3" spans="1:11" x14ac:dyDescent="0.25">
      <c r="A2193">
        <v>365</v>
      </c>
      <c r="B2193" s="1">
        <v>1</v>
      </c>
      <c r="C2193" s="1">
        <v>2</v>
      </c>
      <c r="D2193" s="1">
        <f>Data[[#This Row],[run]]+100*Data[[#This Row],[k]]</f>
        <v>201</v>
      </c>
      <c r="E2193" t="s">
        <v>26</v>
      </c>
      <c r="F2193" t="s">
        <v>27</v>
      </c>
      <c r="H2193" t="s">
        <v>27</v>
      </c>
      <c r="I2193" t="str">
        <f>IF(Data[[#This Row],[gen_c]]="","o",IF(Data[[#This Row],[gen_e]]=Data[[#This Row],[gen_c]],"+",IF(ISNUMBER(SEARCH(Data[[#This Row],[gen_e]],Data[[#This Row],[gen_c]])),"/","-")))</f>
        <v>o</v>
      </c>
      <c r="J2193" t="str">
        <f>IF(Data[[#This Row],[sp_c]]="","o",IF(Data[[#This Row],[sp_e]]=Data[[#This Row],[sp_c]],"+",IF(ISNUMBER(SEARCH(Data[[#This Row],[sp_e]],Data[[#This Row],[sp_c]])),"/","-")))</f>
        <v>+</v>
      </c>
      <c r="K21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4" spans="1:11" x14ac:dyDescent="0.25">
      <c r="A2194">
        <v>367</v>
      </c>
      <c r="B2194" s="1">
        <v>1</v>
      </c>
      <c r="C2194" s="1">
        <v>2</v>
      </c>
      <c r="D2194" s="1">
        <f>Data[[#This Row],[run]]+100*Data[[#This Row],[k]]</f>
        <v>201</v>
      </c>
      <c r="E2194" t="s">
        <v>26</v>
      </c>
      <c r="F2194" t="s">
        <v>27</v>
      </c>
      <c r="H2194" t="s">
        <v>27</v>
      </c>
      <c r="I2194" t="str">
        <f>IF(Data[[#This Row],[gen_c]]="","o",IF(Data[[#This Row],[gen_e]]=Data[[#This Row],[gen_c]],"+",IF(ISNUMBER(SEARCH(Data[[#This Row],[gen_e]],Data[[#This Row],[gen_c]])),"/","-")))</f>
        <v>o</v>
      </c>
      <c r="J2194" t="str">
        <f>IF(Data[[#This Row],[sp_c]]="","o",IF(Data[[#This Row],[sp_e]]=Data[[#This Row],[sp_c]],"+",IF(ISNUMBER(SEARCH(Data[[#This Row],[sp_e]],Data[[#This Row],[sp_c]])),"/","-")))</f>
        <v>+</v>
      </c>
      <c r="K21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5" spans="1:11" x14ac:dyDescent="0.25">
      <c r="A2195">
        <v>370</v>
      </c>
      <c r="B2195" s="1">
        <v>1</v>
      </c>
      <c r="C2195" s="1">
        <v>2</v>
      </c>
      <c r="D2195" s="1">
        <f>Data[[#This Row],[run]]+100*Data[[#This Row],[k]]</f>
        <v>201</v>
      </c>
      <c r="E2195" t="s">
        <v>26</v>
      </c>
      <c r="F2195" t="s">
        <v>27</v>
      </c>
      <c r="H2195" t="s">
        <v>27</v>
      </c>
      <c r="I2195" t="str">
        <f>IF(Data[[#This Row],[gen_c]]="","o",IF(Data[[#This Row],[gen_e]]=Data[[#This Row],[gen_c]],"+",IF(ISNUMBER(SEARCH(Data[[#This Row],[gen_e]],Data[[#This Row],[gen_c]])),"/","-")))</f>
        <v>o</v>
      </c>
      <c r="J2195" t="str">
        <f>IF(Data[[#This Row],[sp_c]]="","o",IF(Data[[#This Row],[sp_e]]=Data[[#This Row],[sp_c]],"+",IF(ISNUMBER(SEARCH(Data[[#This Row],[sp_e]],Data[[#This Row],[sp_c]])),"/","-")))</f>
        <v>+</v>
      </c>
      <c r="K21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6" spans="1:11" x14ac:dyDescent="0.25">
      <c r="A2196" s="1">
        <v>337</v>
      </c>
      <c r="B2196" s="1">
        <v>0</v>
      </c>
      <c r="C2196" s="1">
        <v>2</v>
      </c>
      <c r="D2196" s="1">
        <f>Data[[#This Row],[run]]+100*Data[[#This Row],[k]]</f>
        <v>200</v>
      </c>
      <c r="E2196" t="s">
        <v>26</v>
      </c>
      <c r="F2196" t="s">
        <v>27</v>
      </c>
      <c r="I2196" t="str">
        <f>IF(Data[[#This Row],[gen_c]]="","o",IF(Data[[#This Row],[gen_e]]=Data[[#This Row],[gen_c]],"+",IF(ISNUMBER(SEARCH(Data[[#This Row],[gen_e]],Data[[#This Row],[gen_c]])),"/","-")))</f>
        <v>o</v>
      </c>
      <c r="J2196" t="str">
        <f>IF(Data[[#This Row],[sp_c]]="","o",IF(Data[[#This Row],[sp_e]]=Data[[#This Row],[sp_c]],"+",IF(ISNUMBER(SEARCH(Data[[#This Row],[sp_e]],Data[[#This Row],[sp_c]])),"/","-")))</f>
        <v>o</v>
      </c>
      <c r="K21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7" spans="1:11" x14ac:dyDescent="0.25">
      <c r="A2197">
        <v>364</v>
      </c>
      <c r="B2197" s="1">
        <v>1</v>
      </c>
      <c r="C2197" s="1">
        <v>2</v>
      </c>
      <c r="D2197" s="1">
        <f>Data[[#This Row],[run]]+100*Data[[#This Row],[k]]</f>
        <v>201</v>
      </c>
      <c r="E2197" t="s">
        <v>26</v>
      </c>
      <c r="F2197" t="s">
        <v>27</v>
      </c>
      <c r="I2197" t="str">
        <f>IF(Data[[#This Row],[gen_c]]="","o",IF(Data[[#This Row],[gen_e]]=Data[[#This Row],[gen_c]],"+",IF(ISNUMBER(SEARCH(Data[[#This Row],[gen_e]],Data[[#This Row],[gen_c]])),"/","-")))</f>
        <v>o</v>
      </c>
      <c r="J2197" t="str">
        <f>IF(Data[[#This Row],[sp_c]]="","o",IF(Data[[#This Row],[sp_e]]=Data[[#This Row],[sp_c]],"+",IF(ISNUMBER(SEARCH(Data[[#This Row],[sp_e]],Data[[#This Row],[sp_c]])),"/","-")))</f>
        <v>o</v>
      </c>
      <c r="K21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8" spans="1:11" x14ac:dyDescent="0.25">
      <c r="A2198">
        <v>369</v>
      </c>
      <c r="B2198" s="1">
        <v>1</v>
      </c>
      <c r="C2198" s="1">
        <v>2</v>
      </c>
      <c r="D2198" s="1">
        <f>Data[[#This Row],[run]]+100*Data[[#This Row],[k]]</f>
        <v>201</v>
      </c>
      <c r="E2198" t="s">
        <v>26</v>
      </c>
      <c r="F2198" t="s">
        <v>27</v>
      </c>
      <c r="I2198" t="str">
        <f>IF(Data[[#This Row],[gen_c]]="","o",IF(Data[[#This Row],[gen_e]]=Data[[#This Row],[gen_c]],"+",IF(ISNUMBER(SEARCH(Data[[#This Row],[gen_e]],Data[[#This Row],[gen_c]])),"/","-")))</f>
        <v>o</v>
      </c>
      <c r="J2198" t="str">
        <f>IF(Data[[#This Row],[sp_c]]="","o",IF(Data[[#This Row],[sp_e]]=Data[[#This Row],[sp_c]],"+",IF(ISNUMBER(SEARCH(Data[[#This Row],[sp_e]],Data[[#This Row],[sp_c]])),"/","-")))</f>
        <v>o</v>
      </c>
      <c r="K21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199" spans="1:11" x14ac:dyDescent="0.25">
      <c r="A2199">
        <v>371</v>
      </c>
      <c r="B2199" s="1">
        <v>1</v>
      </c>
      <c r="C2199" s="1">
        <v>2</v>
      </c>
      <c r="D2199" s="1">
        <f>Data[[#This Row],[run]]+100*Data[[#This Row],[k]]</f>
        <v>201</v>
      </c>
      <c r="E2199" t="s">
        <v>26</v>
      </c>
      <c r="F2199" t="s">
        <v>27</v>
      </c>
      <c r="I2199" t="str">
        <f>IF(Data[[#This Row],[gen_c]]="","o",IF(Data[[#This Row],[gen_e]]=Data[[#This Row],[gen_c]],"+",IF(ISNUMBER(SEARCH(Data[[#This Row],[gen_e]],Data[[#This Row],[gen_c]])),"/","-")))</f>
        <v>o</v>
      </c>
      <c r="J2199" t="str">
        <f>IF(Data[[#This Row],[sp_c]]="","o",IF(Data[[#This Row],[sp_e]]=Data[[#This Row],[sp_c]],"+",IF(ISNUMBER(SEARCH(Data[[#This Row],[sp_e]],Data[[#This Row],[sp_c]])),"/","-")))</f>
        <v>o</v>
      </c>
      <c r="K21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200" spans="1:11" x14ac:dyDescent="0.25">
      <c r="A2200" s="1">
        <v>683</v>
      </c>
      <c r="B2200" s="1">
        <v>0</v>
      </c>
      <c r="C2200" s="1">
        <v>2</v>
      </c>
      <c r="D2200" s="1">
        <f>Data[[#This Row],[run]]+100*Data[[#This Row],[k]]</f>
        <v>200</v>
      </c>
      <c r="E2200" t="s">
        <v>13</v>
      </c>
      <c r="F2200" t="s">
        <v>39</v>
      </c>
      <c r="G2200" t="s">
        <v>13</v>
      </c>
      <c r="H2200" t="s">
        <v>39</v>
      </c>
      <c r="I2200" t="str">
        <f>IF(Data[[#This Row],[gen_c]]="","o",IF(Data[[#This Row],[gen_e]]=Data[[#This Row],[gen_c]],"+",IF(ISNUMBER(SEARCH(Data[[#This Row],[gen_e]],Data[[#This Row],[gen_c]])),"/","-")))</f>
        <v>+</v>
      </c>
      <c r="J2200" t="str">
        <f>IF(Data[[#This Row],[sp_c]]="","o",IF(Data[[#This Row],[sp_e]]=Data[[#This Row],[sp_c]],"+",IF(ISNUMBER(SEARCH(Data[[#This Row],[sp_e]],Data[[#This Row],[sp_c]])),"/","-")))</f>
        <v>+</v>
      </c>
      <c r="K22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1" spans="1:11" x14ac:dyDescent="0.25">
      <c r="A2201" s="1">
        <v>684</v>
      </c>
      <c r="B2201" s="1">
        <v>0</v>
      </c>
      <c r="C2201" s="1">
        <v>2</v>
      </c>
      <c r="D2201" s="1">
        <f>Data[[#This Row],[run]]+100*Data[[#This Row],[k]]</f>
        <v>200</v>
      </c>
      <c r="E2201" t="s">
        <v>13</v>
      </c>
      <c r="F2201" t="s">
        <v>39</v>
      </c>
      <c r="G2201" t="s">
        <v>13</v>
      </c>
      <c r="H2201" t="s">
        <v>39</v>
      </c>
      <c r="I2201" t="str">
        <f>IF(Data[[#This Row],[gen_c]]="","o",IF(Data[[#This Row],[gen_e]]=Data[[#This Row],[gen_c]],"+",IF(ISNUMBER(SEARCH(Data[[#This Row],[gen_e]],Data[[#This Row],[gen_c]])),"/","-")))</f>
        <v>+</v>
      </c>
      <c r="J2201" t="str">
        <f>IF(Data[[#This Row],[sp_c]]="","o",IF(Data[[#This Row],[sp_e]]=Data[[#This Row],[sp_c]],"+",IF(ISNUMBER(SEARCH(Data[[#This Row],[sp_e]],Data[[#This Row],[sp_c]])),"/","-")))</f>
        <v>+</v>
      </c>
      <c r="K22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2" spans="1:11" x14ac:dyDescent="0.25">
      <c r="A2202" s="1">
        <v>685</v>
      </c>
      <c r="B2202" s="1">
        <v>0</v>
      </c>
      <c r="C2202" s="1">
        <v>2</v>
      </c>
      <c r="D2202" s="1">
        <f>Data[[#This Row],[run]]+100*Data[[#This Row],[k]]</f>
        <v>200</v>
      </c>
      <c r="E2202" t="s">
        <v>13</v>
      </c>
      <c r="F2202" t="s">
        <v>39</v>
      </c>
      <c r="G2202" t="s">
        <v>13</v>
      </c>
      <c r="H2202" t="s">
        <v>39</v>
      </c>
      <c r="I2202" t="str">
        <f>IF(Data[[#This Row],[gen_c]]="","o",IF(Data[[#This Row],[gen_e]]=Data[[#This Row],[gen_c]],"+",IF(ISNUMBER(SEARCH(Data[[#This Row],[gen_e]],Data[[#This Row],[gen_c]])),"/","-")))</f>
        <v>+</v>
      </c>
      <c r="J2202" t="str">
        <f>IF(Data[[#This Row],[sp_c]]="","o",IF(Data[[#This Row],[sp_e]]=Data[[#This Row],[sp_c]],"+",IF(ISNUMBER(SEARCH(Data[[#This Row],[sp_e]],Data[[#This Row],[sp_c]])),"/","-")))</f>
        <v>+</v>
      </c>
      <c r="K22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3" spans="1:11" x14ac:dyDescent="0.25">
      <c r="A2203" s="1">
        <v>686</v>
      </c>
      <c r="B2203" s="1">
        <v>0</v>
      </c>
      <c r="C2203" s="1">
        <v>2</v>
      </c>
      <c r="D2203" s="1">
        <f>Data[[#This Row],[run]]+100*Data[[#This Row],[k]]</f>
        <v>200</v>
      </c>
      <c r="E2203" t="s">
        <v>13</v>
      </c>
      <c r="F2203" t="s">
        <v>39</v>
      </c>
      <c r="G2203" t="s">
        <v>13</v>
      </c>
      <c r="H2203" t="s">
        <v>39</v>
      </c>
      <c r="I2203" t="str">
        <f>IF(Data[[#This Row],[gen_c]]="","o",IF(Data[[#This Row],[gen_e]]=Data[[#This Row],[gen_c]],"+",IF(ISNUMBER(SEARCH(Data[[#This Row],[gen_e]],Data[[#This Row],[gen_c]])),"/","-")))</f>
        <v>+</v>
      </c>
      <c r="J2203" t="str">
        <f>IF(Data[[#This Row],[sp_c]]="","o",IF(Data[[#This Row],[sp_e]]=Data[[#This Row],[sp_c]],"+",IF(ISNUMBER(SEARCH(Data[[#This Row],[sp_e]],Data[[#This Row],[sp_c]])),"/","-")))</f>
        <v>+</v>
      </c>
      <c r="K22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4" spans="1:11" x14ac:dyDescent="0.25">
      <c r="A2204" s="1">
        <v>688</v>
      </c>
      <c r="B2204" s="1">
        <v>0</v>
      </c>
      <c r="C2204" s="1">
        <v>2</v>
      </c>
      <c r="D2204" s="1">
        <f>Data[[#This Row],[run]]+100*Data[[#This Row],[k]]</f>
        <v>200</v>
      </c>
      <c r="E2204" t="s">
        <v>13</v>
      </c>
      <c r="F2204" t="s">
        <v>39</v>
      </c>
      <c r="G2204" t="s">
        <v>13</v>
      </c>
      <c r="H2204" t="s">
        <v>39</v>
      </c>
      <c r="I2204" t="str">
        <f>IF(Data[[#This Row],[gen_c]]="","o",IF(Data[[#This Row],[gen_e]]=Data[[#This Row],[gen_c]],"+",IF(ISNUMBER(SEARCH(Data[[#This Row],[gen_e]],Data[[#This Row],[gen_c]])),"/","-")))</f>
        <v>+</v>
      </c>
      <c r="J2204" t="str">
        <f>IF(Data[[#This Row],[sp_c]]="","o",IF(Data[[#This Row],[sp_e]]=Data[[#This Row],[sp_c]],"+",IF(ISNUMBER(SEARCH(Data[[#This Row],[sp_e]],Data[[#This Row],[sp_c]])),"/","-")))</f>
        <v>+</v>
      </c>
      <c r="K22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5" spans="1:11" x14ac:dyDescent="0.25">
      <c r="A2205" s="1">
        <v>689</v>
      </c>
      <c r="B2205" s="1">
        <v>0</v>
      </c>
      <c r="C2205" s="1">
        <v>2</v>
      </c>
      <c r="D2205" s="1">
        <f>Data[[#This Row],[run]]+100*Data[[#This Row],[k]]</f>
        <v>200</v>
      </c>
      <c r="E2205" t="s">
        <v>13</v>
      </c>
      <c r="F2205" t="s">
        <v>39</v>
      </c>
      <c r="G2205" t="s">
        <v>13</v>
      </c>
      <c r="H2205" t="s">
        <v>39</v>
      </c>
      <c r="I2205" t="str">
        <f>IF(Data[[#This Row],[gen_c]]="","o",IF(Data[[#This Row],[gen_e]]=Data[[#This Row],[gen_c]],"+",IF(ISNUMBER(SEARCH(Data[[#This Row],[gen_e]],Data[[#This Row],[gen_c]])),"/","-")))</f>
        <v>+</v>
      </c>
      <c r="J2205" t="str">
        <f>IF(Data[[#This Row],[sp_c]]="","o",IF(Data[[#This Row],[sp_e]]=Data[[#This Row],[sp_c]],"+",IF(ISNUMBER(SEARCH(Data[[#This Row],[sp_e]],Data[[#This Row],[sp_c]])),"/","-")))</f>
        <v>+</v>
      </c>
      <c r="K22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6" spans="1:11" x14ac:dyDescent="0.25">
      <c r="A2206" s="1">
        <v>693</v>
      </c>
      <c r="B2206" s="1">
        <v>0</v>
      </c>
      <c r="C2206" s="1">
        <v>2</v>
      </c>
      <c r="D2206" s="1">
        <f>Data[[#This Row],[run]]+100*Data[[#This Row],[k]]</f>
        <v>200</v>
      </c>
      <c r="E2206" t="s">
        <v>13</v>
      </c>
      <c r="F2206" t="s">
        <v>39</v>
      </c>
      <c r="G2206" t="s">
        <v>13</v>
      </c>
      <c r="H2206" t="s">
        <v>39</v>
      </c>
      <c r="I2206" t="str">
        <f>IF(Data[[#This Row],[gen_c]]="","o",IF(Data[[#This Row],[gen_e]]=Data[[#This Row],[gen_c]],"+",IF(ISNUMBER(SEARCH(Data[[#This Row],[gen_e]],Data[[#This Row],[gen_c]])),"/","-")))</f>
        <v>+</v>
      </c>
      <c r="J2206" t="str">
        <f>IF(Data[[#This Row],[sp_c]]="","o",IF(Data[[#This Row],[sp_e]]=Data[[#This Row],[sp_c]],"+",IF(ISNUMBER(SEARCH(Data[[#This Row],[sp_e]],Data[[#This Row],[sp_c]])),"/","-")))</f>
        <v>+</v>
      </c>
      <c r="K22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7" spans="1:11" x14ac:dyDescent="0.25">
      <c r="A2207" s="1">
        <v>694</v>
      </c>
      <c r="B2207" s="1">
        <v>0</v>
      </c>
      <c r="C2207" s="1">
        <v>2</v>
      </c>
      <c r="D2207" s="1">
        <f>Data[[#This Row],[run]]+100*Data[[#This Row],[k]]</f>
        <v>200</v>
      </c>
      <c r="E2207" t="s">
        <v>13</v>
      </c>
      <c r="F2207" t="s">
        <v>39</v>
      </c>
      <c r="G2207" t="s">
        <v>13</v>
      </c>
      <c r="H2207" t="s">
        <v>39</v>
      </c>
      <c r="I2207" t="str">
        <f>IF(Data[[#This Row],[gen_c]]="","o",IF(Data[[#This Row],[gen_e]]=Data[[#This Row],[gen_c]],"+",IF(ISNUMBER(SEARCH(Data[[#This Row],[gen_e]],Data[[#This Row],[gen_c]])),"/","-")))</f>
        <v>+</v>
      </c>
      <c r="J2207" t="str">
        <f>IF(Data[[#This Row],[sp_c]]="","o",IF(Data[[#This Row],[sp_e]]=Data[[#This Row],[sp_c]],"+",IF(ISNUMBER(SEARCH(Data[[#This Row],[sp_e]],Data[[#This Row],[sp_c]])),"/","-")))</f>
        <v>+</v>
      </c>
      <c r="K22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8" spans="1:11" x14ac:dyDescent="0.25">
      <c r="A2208" s="1">
        <v>695</v>
      </c>
      <c r="B2208" s="1">
        <v>0</v>
      </c>
      <c r="C2208" s="1">
        <v>2</v>
      </c>
      <c r="D2208" s="1">
        <f>Data[[#This Row],[run]]+100*Data[[#This Row],[k]]</f>
        <v>200</v>
      </c>
      <c r="E2208" t="s">
        <v>13</v>
      </c>
      <c r="F2208" t="s">
        <v>39</v>
      </c>
      <c r="G2208" t="s">
        <v>13</v>
      </c>
      <c r="H2208" t="s">
        <v>39</v>
      </c>
      <c r="I2208" t="str">
        <f>IF(Data[[#This Row],[gen_c]]="","o",IF(Data[[#This Row],[gen_e]]=Data[[#This Row],[gen_c]],"+",IF(ISNUMBER(SEARCH(Data[[#This Row],[gen_e]],Data[[#This Row],[gen_c]])),"/","-")))</f>
        <v>+</v>
      </c>
      <c r="J2208" t="str">
        <f>IF(Data[[#This Row],[sp_c]]="","o",IF(Data[[#This Row],[sp_e]]=Data[[#This Row],[sp_c]],"+",IF(ISNUMBER(SEARCH(Data[[#This Row],[sp_e]],Data[[#This Row],[sp_c]])),"/","-")))</f>
        <v>+</v>
      </c>
      <c r="K22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09" spans="1:11" x14ac:dyDescent="0.25">
      <c r="A2209" s="1">
        <v>697</v>
      </c>
      <c r="B2209" s="1">
        <v>0</v>
      </c>
      <c r="C2209" s="1">
        <v>2</v>
      </c>
      <c r="D2209" s="1">
        <f>Data[[#This Row],[run]]+100*Data[[#This Row],[k]]</f>
        <v>200</v>
      </c>
      <c r="E2209" t="s">
        <v>13</v>
      </c>
      <c r="F2209" t="s">
        <v>39</v>
      </c>
      <c r="G2209" t="s">
        <v>13</v>
      </c>
      <c r="H2209" t="s">
        <v>39</v>
      </c>
      <c r="I2209" t="str">
        <f>IF(Data[[#This Row],[gen_c]]="","o",IF(Data[[#This Row],[gen_e]]=Data[[#This Row],[gen_c]],"+",IF(ISNUMBER(SEARCH(Data[[#This Row],[gen_e]],Data[[#This Row],[gen_c]])),"/","-")))</f>
        <v>+</v>
      </c>
      <c r="J2209" t="str">
        <f>IF(Data[[#This Row],[sp_c]]="","o",IF(Data[[#This Row],[sp_e]]=Data[[#This Row],[sp_c]],"+",IF(ISNUMBER(SEARCH(Data[[#This Row],[sp_e]],Data[[#This Row],[sp_c]])),"/","-")))</f>
        <v>+</v>
      </c>
      <c r="K22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0" spans="1:11" x14ac:dyDescent="0.25">
      <c r="A2210" s="1">
        <v>698</v>
      </c>
      <c r="B2210" s="1">
        <v>0</v>
      </c>
      <c r="C2210" s="1">
        <v>2</v>
      </c>
      <c r="D2210" s="1">
        <f>Data[[#This Row],[run]]+100*Data[[#This Row],[k]]</f>
        <v>200</v>
      </c>
      <c r="E2210" t="s">
        <v>13</v>
      </c>
      <c r="F2210" t="s">
        <v>39</v>
      </c>
      <c r="G2210" t="s">
        <v>13</v>
      </c>
      <c r="H2210" t="s">
        <v>39</v>
      </c>
      <c r="I2210" t="str">
        <f>IF(Data[[#This Row],[gen_c]]="","o",IF(Data[[#This Row],[gen_e]]=Data[[#This Row],[gen_c]],"+",IF(ISNUMBER(SEARCH(Data[[#This Row],[gen_e]],Data[[#This Row],[gen_c]])),"/","-")))</f>
        <v>+</v>
      </c>
      <c r="J2210" t="str">
        <f>IF(Data[[#This Row],[sp_c]]="","o",IF(Data[[#This Row],[sp_e]]=Data[[#This Row],[sp_c]],"+",IF(ISNUMBER(SEARCH(Data[[#This Row],[sp_e]],Data[[#This Row],[sp_c]])),"/","-")))</f>
        <v>+</v>
      </c>
      <c r="K22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1" spans="1:11" x14ac:dyDescent="0.25">
      <c r="A2211" s="1">
        <v>699</v>
      </c>
      <c r="B2211" s="1">
        <v>0</v>
      </c>
      <c r="C2211" s="1">
        <v>2</v>
      </c>
      <c r="D2211" s="1">
        <f>Data[[#This Row],[run]]+100*Data[[#This Row],[k]]</f>
        <v>200</v>
      </c>
      <c r="E2211" t="s">
        <v>13</v>
      </c>
      <c r="F2211" t="s">
        <v>39</v>
      </c>
      <c r="G2211" t="s">
        <v>13</v>
      </c>
      <c r="H2211" t="s">
        <v>39</v>
      </c>
      <c r="I2211" t="str">
        <f>IF(Data[[#This Row],[gen_c]]="","o",IF(Data[[#This Row],[gen_e]]=Data[[#This Row],[gen_c]],"+",IF(ISNUMBER(SEARCH(Data[[#This Row],[gen_e]],Data[[#This Row],[gen_c]])),"/","-")))</f>
        <v>+</v>
      </c>
      <c r="J2211" t="str">
        <f>IF(Data[[#This Row],[sp_c]]="","o",IF(Data[[#This Row],[sp_e]]=Data[[#This Row],[sp_c]],"+",IF(ISNUMBER(SEARCH(Data[[#This Row],[sp_e]],Data[[#This Row],[sp_c]])),"/","-")))</f>
        <v>+</v>
      </c>
      <c r="K22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2" spans="1:11" x14ac:dyDescent="0.25">
      <c r="A2212" s="1">
        <v>700</v>
      </c>
      <c r="B2212" s="1">
        <v>0</v>
      </c>
      <c r="C2212" s="1">
        <v>2</v>
      </c>
      <c r="D2212" s="1">
        <f>Data[[#This Row],[run]]+100*Data[[#This Row],[k]]</f>
        <v>200</v>
      </c>
      <c r="E2212" t="s">
        <v>13</v>
      </c>
      <c r="F2212" t="s">
        <v>39</v>
      </c>
      <c r="G2212" t="s">
        <v>13</v>
      </c>
      <c r="H2212" t="s">
        <v>39</v>
      </c>
      <c r="I2212" t="str">
        <f>IF(Data[[#This Row],[gen_c]]="","o",IF(Data[[#This Row],[gen_e]]=Data[[#This Row],[gen_c]],"+",IF(ISNUMBER(SEARCH(Data[[#This Row],[gen_e]],Data[[#This Row],[gen_c]])),"/","-")))</f>
        <v>+</v>
      </c>
      <c r="J2212" t="str">
        <f>IF(Data[[#This Row],[sp_c]]="","o",IF(Data[[#This Row],[sp_e]]=Data[[#This Row],[sp_c]],"+",IF(ISNUMBER(SEARCH(Data[[#This Row],[sp_e]],Data[[#This Row],[sp_c]])),"/","-")))</f>
        <v>+</v>
      </c>
      <c r="K22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3" spans="1:11" x14ac:dyDescent="0.25">
      <c r="A2213" s="1">
        <v>701</v>
      </c>
      <c r="B2213" s="1">
        <v>0</v>
      </c>
      <c r="C2213" s="1">
        <v>2</v>
      </c>
      <c r="D2213" s="1">
        <f>Data[[#This Row],[run]]+100*Data[[#This Row],[k]]</f>
        <v>200</v>
      </c>
      <c r="E2213" t="s">
        <v>13</v>
      </c>
      <c r="F2213" t="s">
        <v>39</v>
      </c>
      <c r="G2213" t="s">
        <v>13</v>
      </c>
      <c r="H2213" t="s">
        <v>39</v>
      </c>
      <c r="I2213" t="str">
        <f>IF(Data[[#This Row],[gen_c]]="","o",IF(Data[[#This Row],[gen_e]]=Data[[#This Row],[gen_c]],"+",IF(ISNUMBER(SEARCH(Data[[#This Row],[gen_e]],Data[[#This Row],[gen_c]])),"/","-")))</f>
        <v>+</v>
      </c>
      <c r="J2213" t="str">
        <f>IF(Data[[#This Row],[sp_c]]="","o",IF(Data[[#This Row],[sp_e]]=Data[[#This Row],[sp_c]],"+",IF(ISNUMBER(SEARCH(Data[[#This Row],[sp_e]],Data[[#This Row],[sp_c]])),"/","-")))</f>
        <v>+</v>
      </c>
      <c r="K22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4" spans="1:11" x14ac:dyDescent="0.25">
      <c r="A2214" s="1">
        <v>702</v>
      </c>
      <c r="B2214" s="1">
        <v>0</v>
      </c>
      <c r="C2214" s="1">
        <v>2</v>
      </c>
      <c r="D2214" s="1">
        <f>Data[[#This Row],[run]]+100*Data[[#This Row],[k]]</f>
        <v>200</v>
      </c>
      <c r="E2214" t="s">
        <v>13</v>
      </c>
      <c r="F2214" t="s">
        <v>39</v>
      </c>
      <c r="G2214" t="s">
        <v>13</v>
      </c>
      <c r="H2214" t="s">
        <v>39</v>
      </c>
      <c r="I2214" t="str">
        <f>IF(Data[[#This Row],[gen_c]]="","o",IF(Data[[#This Row],[gen_e]]=Data[[#This Row],[gen_c]],"+",IF(ISNUMBER(SEARCH(Data[[#This Row],[gen_e]],Data[[#This Row],[gen_c]])),"/","-")))</f>
        <v>+</v>
      </c>
      <c r="J2214" t="str">
        <f>IF(Data[[#This Row],[sp_c]]="","o",IF(Data[[#This Row],[sp_e]]=Data[[#This Row],[sp_c]],"+",IF(ISNUMBER(SEARCH(Data[[#This Row],[sp_e]],Data[[#This Row],[sp_c]])),"/","-")))</f>
        <v>+</v>
      </c>
      <c r="K22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5" spans="1:11" x14ac:dyDescent="0.25">
      <c r="A2215" s="1">
        <v>703</v>
      </c>
      <c r="B2215" s="1">
        <v>0</v>
      </c>
      <c r="C2215" s="1">
        <v>2</v>
      </c>
      <c r="D2215" s="1">
        <f>Data[[#This Row],[run]]+100*Data[[#This Row],[k]]</f>
        <v>200</v>
      </c>
      <c r="E2215" t="s">
        <v>13</v>
      </c>
      <c r="F2215" t="s">
        <v>39</v>
      </c>
      <c r="G2215" t="s">
        <v>13</v>
      </c>
      <c r="H2215" t="s">
        <v>39</v>
      </c>
      <c r="I2215" t="str">
        <f>IF(Data[[#This Row],[gen_c]]="","o",IF(Data[[#This Row],[gen_e]]=Data[[#This Row],[gen_c]],"+",IF(ISNUMBER(SEARCH(Data[[#This Row],[gen_e]],Data[[#This Row],[gen_c]])),"/","-")))</f>
        <v>+</v>
      </c>
      <c r="J2215" t="str">
        <f>IF(Data[[#This Row],[sp_c]]="","o",IF(Data[[#This Row],[sp_e]]=Data[[#This Row],[sp_c]],"+",IF(ISNUMBER(SEARCH(Data[[#This Row],[sp_e]],Data[[#This Row],[sp_c]])),"/","-")))</f>
        <v>+</v>
      </c>
      <c r="K22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6" spans="1:11" x14ac:dyDescent="0.25">
      <c r="A2216" s="1">
        <v>705</v>
      </c>
      <c r="B2216" s="1">
        <v>0</v>
      </c>
      <c r="C2216" s="1">
        <v>2</v>
      </c>
      <c r="D2216" s="1">
        <f>Data[[#This Row],[run]]+100*Data[[#This Row],[k]]</f>
        <v>200</v>
      </c>
      <c r="E2216" t="s">
        <v>13</v>
      </c>
      <c r="F2216" t="s">
        <v>39</v>
      </c>
      <c r="G2216" t="s">
        <v>13</v>
      </c>
      <c r="H2216" t="s">
        <v>39</v>
      </c>
      <c r="I2216" t="str">
        <f>IF(Data[[#This Row],[gen_c]]="","o",IF(Data[[#This Row],[gen_e]]=Data[[#This Row],[gen_c]],"+",IF(ISNUMBER(SEARCH(Data[[#This Row],[gen_e]],Data[[#This Row],[gen_c]])),"/","-")))</f>
        <v>+</v>
      </c>
      <c r="J2216" t="str">
        <f>IF(Data[[#This Row],[sp_c]]="","o",IF(Data[[#This Row],[sp_e]]=Data[[#This Row],[sp_c]],"+",IF(ISNUMBER(SEARCH(Data[[#This Row],[sp_e]],Data[[#This Row],[sp_c]])),"/","-")))</f>
        <v>+</v>
      </c>
      <c r="K22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7" spans="1:11" x14ac:dyDescent="0.25">
      <c r="A2217" s="1">
        <v>707</v>
      </c>
      <c r="B2217" s="1">
        <v>0</v>
      </c>
      <c r="C2217" s="1">
        <v>2</v>
      </c>
      <c r="D2217" s="1">
        <f>Data[[#This Row],[run]]+100*Data[[#This Row],[k]]</f>
        <v>200</v>
      </c>
      <c r="E2217" t="s">
        <v>13</v>
      </c>
      <c r="F2217" t="s">
        <v>39</v>
      </c>
      <c r="G2217" t="s">
        <v>13</v>
      </c>
      <c r="H2217" t="s">
        <v>39</v>
      </c>
      <c r="I2217" t="str">
        <f>IF(Data[[#This Row],[gen_c]]="","o",IF(Data[[#This Row],[gen_e]]=Data[[#This Row],[gen_c]],"+",IF(ISNUMBER(SEARCH(Data[[#This Row],[gen_e]],Data[[#This Row],[gen_c]])),"/","-")))</f>
        <v>+</v>
      </c>
      <c r="J2217" t="str">
        <f>IF(Data[[#This Row],[sp_c]]="","o",IF(Data[[#This Row],[sp_e]]=Data[[#This Row],[sp_c]],"+",IF(ISNUMBER(SEARCH(Data[[#This Row],[sp_e]],Data[[#This Row],[sp_c]])),"/","-")))</f>
        <v>+</v>
      </c>
      <c r="K22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8" spans="1:11" x14ac:dyDescent="0.25">
      <c r="A2218">
        <v>708</v>
      </c>
      <c r="B2218" s="1">
        <v>1</v>
      </c>
      <c r="C2218" s="1">
        <v>2</v>
      </c>
      <c r="D2218" s="1">
        <f>Data[[#This Row],[run]]+100*Data[[#This Row],[k]]</f>
        <v>201</v>
      </c>
      <c r="E2218" t="s">
        <v>13</v>
      </c>
      <c r="F2218" t="s">
        <v>39</v>
      </c>
      <c r="G2218" t="s">
        <v>13</v>
      </c>
      <c r="H2218" t="s">
        <v>39</v>
      </c>
      <c r="I2218" t="str">
        <f>IF(Data[[#This Row],[gen_c]]="","o",IF(Data[[#This Row],[gen_e]]=Data[[#This Row],[gen_c]],"+",IF(ISNUMBER(SEARCH(Data[[#This Row],[gen_e]],Data[[#This Row],[gen_c]])),"/","-")))</f>
        <v>+</v>
      </c>
      <c r="J2218" t="str">
        <f>IF(Data[[#This Row],[sp_c]]="","o",IF(Data[[#This Row],[sp_e]]=Data[[#This Row],[sp_c]],"+",IF(ISNUMBER(SEARCH(Data[[#This Row],[sp_e]],Data[[#This Row],[sp_c]])),"/","-")))</f>
        <v>+</v>
      </c>
      <c r="K22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19" spans="1:11" x14ac:dyDescent="0.25">
      <c r="A2219">
        <v>709</v>
      </c>
      <c r="B2219" s="1">
        <v>1</v>
      </c>
      <c r="C2219" s="1">
        <v>2</v>
      </c>
      <c r="D2219" s="1">
        <f>Data[[#This Row],[run]]+100*Data[[#This Row],[k]]</f>
        <v>201</v>
      </c>
      <c r="E2219" t="s">
        <v>13</v>
      </c>
      <c r="F2219" t="s">
        <v>39</v>
      </c>
      <c r="G2219" t="s">
        <v>13</v>
      </c>
      <c r="H2219" t="s">
        <v>39</v>
      </c>
      <c r="I2219" t="str">
        <f>IF(Data[[#This Row],[gen_c]]="","o",IF(Data[[#This Row],[gen_e]]=Data[[#This Row],[gen_c]],"+",IF(ISNUMBER(SEARCH(Data[[#This Row],[gen_e]],Data[[#This Row],[gen_c]])),"/","-")))</f>
        <v>+</v>
      </c>
      <c r="J2219" t="str">
        <f>IF(Data[[#This Row],[sp_c]]="","o",IF(Data[[#This Row],[sp_e]]=Data[[#This Row],[sp_c]],"+",IF(ISNUMBER(SEARCH(Data[[#This Row],[sp_e]],Data[[#This Row],[sp_c]])),"/","-")))</f>
        <v>+</v>
      </c>
      <c r="K22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0" spans="1:11" x14ac:dyDescent="0.25">
      <c r="A2220">
        <v>711</v>
      </c>
      <c r="B2220" s="1">
        <v>1</v>
      </c>
      <c r="C2220" s="1">
        <v>2</v>
      </c>
      <c r="D2220" s="1">
        <f>Data[[#This Row],[run]]+100*Data[[#This Row],[k]]</f>
        <v>201</v>
      </c>
      <c r="E2220" t="s">
        <v>13</v>
      </c>
      <c r="F2220" t="s">
        <v>39</v>
      </c>
      <c r="G2220" t="s">
        <v>13</v>
      </c>
      <c r="H2220" t="s">
        <v>39</v>
      </c>
      <c r="I2220" t="str">
        <f>IF(Data[[#This Row],[gen_c]]="","o",IF(Data[[#This Row],[gen_e]]=Data[[#This Row],[gen_c]],"+",IF(ISNUMBER(SEARCH(Data[[#This Row],[gen_e]],Data[[#This Row],[gen_c]])),"/","-")))</f>
        <v>+</v>
      </c>
      <c r="J2220" t="str">
        <f>IF(Data[[#This Row],[sp_c]]="","o",IF(Data[[#This Row],[sp_e]]=Data[[#This Row],[sp_c]],"+",IF(ISNUMBER(SEARCH(Data[[#This Row],[sp_e]],Data[[#This Row],[sp_c]])),"/","-")))</f>
        <v>+</v>
      </c>
      <c r="K22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1" spans="1:11" x14ac:dyDescent="0.25">
      <c r="A2221">
        <v>713</v>
      </c>
      <c r="B2221" s="1">
        <v>1</v>
      </c>
      <c r="C2221" s="1">
        <v>2</v>
      </c>
      <c r="D2221" s="1">
        <f>Data[[#This Row],[run]]+100*Data[[#This Row],[k]]</f>
        <v>201</v>
      </c>
      <c r="E2221" t="s">
        <v>13</v>
      </c>
      <c r="F2221" t="s">
        <v>39</v>
      </c>
      <c r="G2221" t="s">
        <v>13</v>
      </c>
      <c r="H2221" t="s">
        <v>39</v>
      </c>
      <c r="I2221" t="str">
        <f>IF(Data[[#This Row],[gen_c]]="","o",IF(Data[[#This Row],[gen_e]]=Data[[#This Row],[gen_c]],"+",IF(ISNUMBER(SEARCH(Data[[#This Row],[gen_e]],Data[[#This Row],[gen_c]])),"/","-")))</f>
        <v>+</v>
      </c>
      <c r="J2221" t="str">
        <f>IF(Data[[#This Row],[sp_c]]="","o",IF(Data[[#This Row],[sp_e]]=Data[[#This Row],[sp_c]],"+",IF(ISNUMBER(SEARCH(Data[[#This Row],[sp_e]],Data[[#This Row],[sp_c]])),"/","-")))</f>
        <v>+</v>
      </c>
      <c r="K22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2" spans="1:11" x14ac:dyDescent="0.25">
      <c r="A2222">
        <v>714</v>
      </c>
      <c r="B2222" s="1">
        <v>1</v>
      </c>
      <c r="C2222" s="1">
        <v>2</v>
      </c>
      <c r="D2222" s="1">
        <f>Data[[#This Row],[run]]+100*Data[[#This Row],[k]]</f>
        <v>201</v>
      </c>
      <c r="E2222" t="s">
        <v>13</v>
      </c>
      <c r="F2222" t="s">
        <v>39</v>
      </c>
      <c r="G2222" t="s">
        <v>13</v>
      </c>
      <c r="H2222" t="s">
        <v>39</v>
      </c>
      <c r="I2222" t="str">
        <f>IF(Data[[#This Row],[gen_c]]="","o",IF(Data[[#This Row],[gen_e]]=Data[[#This Row],[gen_c]],"+",IF(ISNUMBER(SEARCH(Data[[#This Row],[gen_e]],Data[[#This Row],[gen_c]])),"/","-")))</f>
        <v>+</v>
      </c>
      <c r="J2222" t="str">
        <f>IF(Data[[#This Row],[sp_c]]="","o",IF(Data[[#This Row],[sp_e]]=Data[[#This Row],[sp_c]],"+",IF(ISNUMBER(SEARCH(Data[[#This Row],[sp_e]],Data[[#This Row],[sp_c]])),"/","-")))</f>
        <v>+</v>
      </c>
      <c r="K22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3" spans="1:11" x14ac:dyDescent="0.25">
      <c r="A2223">
        <v>715</v>
      </c>
      <c r="B2223" s="1">
        <v>1</v>
      </c>
      <c r="C2223" s="1">
        <v>2</v>
      </c>
      <c r="D2223" s="1">
        <f>Data[[#This Row],[run]]+100*Data[[#This Row],[k]]</f>
        <v>201</v>
      </c>
      <c r="E2223" t="s">
        <v>13</v>
      </c>
      <c r="F2223" t="s">
        <v>39</v>
      </c>
      <c r="G2223" t="s">
        <v>13</v>
      </c>
      <c r="H2223" t="s">
        <v>39</v>
      </c>
      <c r="I2223" t="str">
        <f>IF(Data[[#This Row],[gen_c]]="","o",IF(Data[[#This Row],[gen_e]]=Data[[#This Row],[gen_c]],"+",IF(ISNUMBER(SEARCH(Data[[#This Row],[gen_e]],Data[[#This Row],[gen_c]])),"/","-")))</f>
        <v>+</v>
      </c>
      <c r="J2223" t="str">
        <f>IF(Data[[#This Row],[sp_c]]="","o",IF(Data[[#This Row],[sp_e]]=Data[[#This Row],[sp_c]],"+",IF(ISNUMBER(SEARCH(Data[[#This Row],[sp_e]],Data[[#This Row],[sp_c]])),"/","-")))</f>
        <v>+</v>
      </c>
      <c r="K22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4" spans="1:11" x14ac:dyDescent="0.25">
      <c r="A2224">
        <v>716</v>
      </c>
      <c r="B2224" s="1">
        <v>1</v>
      </c>
      <c r="C2224" s="1">
        <v>2</v>
      </c>
      <c r="D2224" s="1">
        <f>Data[[#This Row],[run]]+100*Data[[#This Row],[k]]</f>
        <v>201</v>
      </c>
      <c r="E2224" t="s">
        <v>13</v>
      </c>
      <c r="F2224" t="s">
        <v>39</v>
      </c>
      <c r="G2224" t="s">
        <v>13</v>
      </c>
      <c r="H2224" t="s">
        <v>39</v>
      </c>
      <c r="I2224" t="str">
        <f>IF(Data[[#This Row],[gen_c]]="","o",IF(Data[[#This Row],[gen_e]]=Data[[#This Row],[gen_c]],"+",IF(ISNUMBER(SEARCH(Data[[#This Row],[gen_e]],Data[[#This Row],[gen_c]])),"/","-")))</f>
        <v>+</v>
      </c>
      <c r="J2224" t="str">
        <f>IF(Data[[#This Row],[sp_c]]="","o",IF(Data[[#This Row],[sp_e]]=Data[[#This Row],[sp_c]],"+",IF(ISNUMBER(SEARCH(Data[[#This Row],[sp_e]],Data[[#This Row],[sp_c]])),"/","-")))</f>
        <v>+</v>
      </c>
      <c r="K22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5" spans="1:11" x14ac:dyDescent="0.25">
      <c r="A2225">
        <v>717</v>
      </c>
      <c r="B2225" s="1">
        <v>1</v>
      </c>
      <c r="C2225" s="1">
        <v>2</v>
      </c>
      <c r="D2225" s="1">
        <f>Data[[#This Row],[run]]+100*Data[[#This Row],[k]]</f>
        <v>201</v>
      </c>
      <c r="E2225" t="s">
        <v>13</v>
      </c>
      <c r="F2225" t="s">
        <v>39</v>
      </c>
      <c r="G2225" t="s">
        <v>13</v>
      </c>
      <c r="H2225" t="s">
        <v>39</v>
      </c>
      <c r="I2225" t="str">
        <f>IF(Data[[#This Row],[gen_c]]="","o",IF(Data[[#This Row],[gen_e]]=Data[[#This Row],[gen_c]],"+",IF(ISNUMBER(SEARCH(Data[[#This Row],[gen_e]],Data[[#This Row],[gen_c]])),"/","-")))</f>
        <v>+</v>
      </c>
      <c r="J2225" t="str">
        <f>IF(Data[[#This Row],[sp_c]]="","o",IF(Data[[#This Row],[sp_e]]=Data[[#This Row],[sp_c]],"+",IF(ISNUMBER(SEARCH(Data[[#This Row],[sp_e]],Data[[#This Row],[sp_c]])),"/","-")))</f>
        <v>+</v>
      </c>
      <c r="K22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6" spans="1:11" x14ac:dyDescent="0.25">
      <c r="A2226">
        <v>718</v>
      </c>
      <c r="B2226" s="1">
        <v>1</v>
      </c>
      <c r="C2226" s="1">
        <v>2</v>
      </c>
      <c r="D2226" s="1">
        <f>Data[[#This Row],[run]]+100*Data[[#This Row],[k]]</f>
        <v>201</v>
      </c>
      <c r="E2226" t="s">
        <v>13</v>
      </c>
      <c r="F2226" t="s">
        <v>39</v>
      </c>
      <c r="G2226" t="s">
        <v>13</v>
      </c>
      <c r="H2226" t="s">
        <v>39</v>
      </c>
      <c r="I2226" t="str">
        <f>IF(Data[[#This Row],[gen_c]]="","o",IF(Data[[#This Row],[gen_e]]=Data[[#This Row],[gen_c]],"+",IF(ISNUMBER(SEARCH(Data[[#This Row],[gen_e]],Data[[#This Row],[gen_c]])),"/","-")))</f>
        <v>+</v>
      </c>
      <c r="J2226" t="str">
        <f>IF(Data[[#This Row],[sp_c]]="","o",IF(Data[[#This Row],[sp_e]]=Data[[#This Row],[sp_c]],"+",IF(ISNUMBER(SEARCH(Data[[#This Row],[sp_e]],Data[[#This Row],[sp_c]])),"/","-")))</f>
        <v>+</v>
      </c>
      <c r="K22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7" spans="1:11" x14ac:dyDescent="0.25">
      <c r="A2227">
        <v>719</v>
      </c>
      <c r="B2227" s="1">
        <v>1</v>
      </c>
      <c r="C2227" s="1">
        <v>2</v>
      </c>
      <c r="D2227" s="1">
        <f>Data[[#This Row],[run]]+100*Data[[#This Row],[k]]</f>
        <v>201</v>
      </c>
      <c r="E2227" t="s">
        <v>13</v>
      </c>
      <c r="F2227" t="s">
        <v>39</v>
      </c>
      <c r="G2227" t="s">
        <v>13</v>
      </c>
      <c r="H2227" t="s">
        <v>39</v>
      </c>
      <c r="I2227" t="str">
        <f>IF(Data[[#This Row],[gen_c]]="","o",IF(Data[[#This Row],[gen_e]]=Data[[#This Row],[gen_c]],"+",IF(ISNUMBER(SEARCH(Data[[#This Row],[gen_e]],Data[[#This Row],[gen_c]])),"/","-")))</f>
        <v>+</v>
      </c>
      <c r="J2227" t="str">
        <f>IF(Data[[#This Row],[sp_c]]="","o",IF(Data[[#This Row],[sp_e]]=Data[[#This Row],[sp_c]],"+",IF(ISNUMBER(SEARCH(Data[[#This Row],[sp_e]],Data[[#This Row],[sp_c]])),"/","-")))</f>
        <v>+</v>
      </c>
      <c r="K22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8" spans="1:11" x14ac:dyDescent="0.25">
      <c r="A2228">
        <v>720</v>
      </c>
      <c r="B2228" s="1">
        <v>1</v>
      </c>
      <c r="C2228" s="1">
        <v>2</v>
      </c>
      <c r="D2228" s="1">
        <f>Data[[#This Row],[run]]+100*Data[[#This Row],[k]]</f>
        <v>201</v>
      </c>
      <c r="E2228" t="s">
        <v>13</v>
      </c>
      <c r="F2228" t="s">
        <v>39</v>
      </c>
      <c r="G2228" t="s">
        <v>13</v>
      </c>
      <c r="H2228" t="s">
        <v>39</v>
      </c>
      <c r="I2228" t="str">
        <f>IF(Data[[#This Row],[gen_c]]="","o",IF(Data[[#This Row],[gen_e]]=Data[[#This Row],[gen_c]],"+",IF(ISNUMBER(SEARCH(Data[[#This Row],[gen_e]],Data[[#This Row],[gen_c]])),"/","-")))</f>
        <v>+</v>
      </c>
      <c r="J2228" t="str">
        <f>IF(Data[[#This Row],[sp_c]]="","o",IF(Data[[#This Row],[sp_e]]=Data[[#This Row],[sp_c]],"+",IF(ISNUMBER(SEARCH(Data[[#This Row],[sp_e]],Data[[#This Row],[sp_c]])),"/","-")))</f>
        <v>+</v>
      </c>
      <c r="K22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29" spans="1:11" x14ac:dyDescent="0.25">
      <c r="A2229">
        <v>721</v>
      </c>
      <c r="B2229" s="1">
        <v>1</v>
      </c>
      <c r="C2229" s="1">
        <v>2</v>
      </c>
      <c r="D2229" s="1">
        <f>Data[[#This Row],[run]]+100*Data[[#This Row],[k]]</f>
        <v>201</v>
      </c>
      <c r="E2229" t="s">
        <v>13</v>
      </c>
      <c r="F2229" t="s">
        <v>39</v>
      </c>
      <c r="G2229" t="s">
        <v>13</v>
      </c>
      <c r="H2229" t="s">
        <v>39</v>
      </c>
      <c r="I2229" t="str">
        <f>IF(Data[[#This Row],[gen_c]]="","o",IF(Data[[#This Row],[gen_e]]=Data[[#This Row],[gen_c]],"+",IF(ISNUMBER(SEARCH(Data[[#This Row],[gen_e]],Data[[#This Row],[gen_c]])),"/","-")))</f>
        <v>+</v>
      </c>
      <c r="J2229" t="str">
        <f>IF(Data[[#This Row],[sp_c]]="","o",IF(Data[[#This Row],[sp_e]]=Data[[#This Row],[sp_c]],"+",IF(ISNUMBER(SEARCH(Data[[#This Row],[sp_e]],Data[[#This Row],[sp_c]])),"/","-")))</f>
        <v>+</v>
      </c>
      <c r="K22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0" spans="1:11" x14ac:dyDescent="0.25">
      <c r="A2230">
        <v>722</v>
      </c>
      <c r="B2230" s="1">
        <v>1</v>
      </c>
      <c r="C2230" s="1">
        <v>2</v>
      </c>
      <c r="D2230" s="1">
        <f>Data[[#This Row],[run]]+100*Data[[#This Row],[k]]</f>
        <v>201</v>
      </c>
      <c r="E2230" t="s">
        <v>13</v>
      </c>
      <c r="F2230" t="s">
        <v>39</v>
      </c>
      <c r="G2230" t="s">
        <v>13</v>
      </c>
      <c r="H2230" t="s">
        <v>39</v>
      </c>
      <c r="I2230" t="str">
        <f>IF(Data[[#This Row],[gen_c]]="","o",IF(Data[[#This Row],[gen_e]]=Data[[#This Row],[gen_c]],"+",IF(ISNUMBER(SEARCH(Data[[#This Row],[gen_e]],Data[[#This Row],[gen_c]])),"/","-")))</f>
        <v>+</v>
      </c>
      <c r="J2230" t="str">
        <f>IF(Data[[#This Row],[sp_c]]="","o",IF(Data[[#This Row],[sp_e]]=Data[[#This Row],[sp_c]],"+",IF(ISNUMBER(SEARCH(Data[[#This Row],[sp_e]],Data[[#This Row],[sp_c]])),"/","-")))</f>
        <v>+</v>
      </c>
      <c r="K22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1" spans="1:11" x14ac:dyDescent="0.25">
      <c r="A2231">
        <v>723</v>
      </c>
      <c r="B2231" s="1">
        <v>1</v>
      </c>
      <c r="C2231" s="1">
        <v>2</v>
      </c>
      <c r="D2231" s="1">
        <f>Data[[#This Row],[run]]+100*Data[[#This Row],[k]]</f>
        <v>201</v>
      </c>
      <c r="E2231" t="s">
        <v>13</v>
      </c>
      <c r="F2231" t="s">
        <v>39</v>
      </c>
      <c r="G2231" t="s">
        <v>13</v>
      </c>
      <c r="H2231" t="s">
        <v>39</v>
      </c>
      <c r="I2231" t="str">
        <f>IF(Data[[#This Row],[gen_c]]="","o",IF(Data[[#This Row],[gen_e]]=Data[[#This Row],[gen_c]],"+",IF(ISNUMBER(SEARCH(Data[[#This Row],[gen_e]],Data[[#This Row],[gen_c]])),"/","-")))</f>
        <v>+</v>
      </c>
      <c r="J2231" t="str">
        <f>IF(Data[[#This Row],[sp_c]]="","o",IF(Data[[#This Row],[sp_e]]=Data[[#This Row],[sp_c]],"+",IF(ISNUMBER(SEARCH(Data[[#This Row],[sp_e]],Data[[#This Row],[sp_c]])),"/","-")))</f>
        <v>+</v>
      </c>
      <c r="K22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2" spans="1:11" x14ac:dyDescent="0.25">
      <c r="A2232">
        <v>724</v>
      </c>
      <c r="B2232" s="1">
        <v>1</v>
      </c>
      <c r="C2232" s="1">
        <v>2</v>
      </c>
      <c r="D2232" s="1">
        <f>Data[[#This Row],[run]]+100*Data[[#This Row],[k]]</f>
        <v>201</v>
      </c>
      <c r="E2232" t="s">
        <v>13</v>
      </c>
      <c r="F2232" t="s">
        <v>39</v>
      </c>
      <c r="G2232" t="s">
        <v>13</v>
      </c>
      <c r="H2232" t="s">
        <v>39</v>
      </c>
      <c r="I2232" t="str">
        <f>IF(Data[[#This Row],[gen_c]]="","o",IF(Data[[#This Row],[gen_e]]=Data[[#This Row],[gen_c]],"+",IF(ISNUMBER(SEARCH(Data[[#This Row],[gen_e]],Data[[#This Row],[gen_c]])),"/","-")))</f>
        <v>+</v>
      </c>
      <c r="J2232" t="str">
        <f>IF(Data[[#This Row],[sp_c]]="","o",IF(Data[[#This Row],[sp_e]]=Data[[#This Row],[sp_c]],"+",IF(ISNUMBER(SEARCH(Data[[#This Row],[sp_e]],Data[[#This Row],[sp_c]])),"/","-")))</f>
        <v>+</v>
      </c>
      <c r="K22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3" spans="1:11" x14ac:dyDescent="0.25">
      <c r="A2233">
        <v>725</v>
      </c>
      <c r="B2233" s="1">
        <v>1</v>
      </c>
      <c r="C2233" s="1">
        <v>2</v>
      </c>
      <c r="D2233" s="1">
        <f>Data[[#This Row],[run]]+100*Data[[#This Row],[k]]</f>
        <v>201</v>
      </c>
      <c r="E2233" t="s">
        <v>13</v>
      </c>
      <c r="F2233" t="s">
        <v>39</v>
      </c>
      <c r="G2233" t="s">
        <v>13</v>
      </c>
      <c r="H2233" t="s">
        <v>39</v>
      </c>
      <c r="I2233" t="str">
        <f>IF(Data[[#This Row],[gen_c]]="","o",IF(Data[[#This Row],[gen_e]]=Data[[#This Row],[gen_c]],"+",IF(ISNUMBER(SEARCH(Data[[#This Row],[gen_e]],Data[[#This Row],[gen_c]])),"/","-")))</f>
        <v>+</v>
      </c>
      <c r="J2233" t="str">
        <f>IF(Data[[#This Row],[sp_c]]="","o",IF(Data[[#This Row],[sp_e]]=Data[[#This Row],[sp_c]],"+",IF(ISNUMBER(SEARCH(Data[[#This Row],[sp_e]],Data[[#This Row],[sp_c]])),"/","-")))</f>
        <v>+</v>
      </c>
      <c r="K22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4" spans="1:11" x14ac:dyDescent="0.25">
      <c r="A2234">
        <v>727</v>
      </c>
      <c r="B2234" s="1">
        <v>1</v>
      </c>
      <c r="C2234" s="1">
        <v>2</v>
      </c>
      <c r="D2234" s="1">
        <f>Data[[#This Row],[run]]+100*Data[[#This Row],[k]]</f>
        <v>201</v>
      </c>
      <c r="E2234" t="s">
        <v>13</v>
      </c>
      <c r="F2234" t="s">
        <v>39</v>
      </c>
      <c r="G2234" t="s">
        <v>13</v>
      </c>
      <c r="H2234" t="s">
        <v>39</v>
      </c>
      <c r="I2234" t="str">
        <f>IF(Data[[#This Row],[gen_c]]="","o",IF(Data[[#This Row],[gen_e]]=Data[[#This Row],[gen_c]],"+",IF(ISNUMBER(SEARCH(Data[[#This Row],[gen_e]],Data[[#This Row],[gen_c]])),"/","-")))</f>
        <v>+</v>
      </c>
      <c r="J2234" t="str">
        <f>IF(Data[[#This Row],[sp_c]]="","o",IF(Data[[#This Row],[sp_e]]=Data[[#This Row],[sp_c]],"+",IF(ISNUMBER(SEARCH(Data[[#This Row],[sp_e]],Data[[#This Row],[sp_c]])),"/","-")))</f>
        <v>+</v>
      </c>
      <c r="K22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5" spans="1:11" x14ac:dyDescent="0.25">
      <c r="A2235">
        <v>728</v>
      </c>
      <c r="B2235" s="1">
        <v>1</v>
      </c>
      <c r="C2235" s="1">
        <v>2</v>
      </c>
      <c r="D2235" s="1">
        <f>Data[[#This Row],[run]]+100*Data[[#This Row],[k]]</f>
        <v>201</v>
      </c>
      <c r="E2235" t="s">
        <v>13</v>
      </c>
      <c r="F2235" t="s">
        <v>39</v>
      </c>
      <c r="G2235" t="s">
        <v>13</v>
      </c>
      <c r="H2235" t="s">
        <v>39</v>
      </c>
      <c r="I2235" t="str">
        <f>IF(Data[[#This Row],[gen_c]]="","o",IF(Data[[#This Row],[gen_e]]=Data[[#This Row],[gen_c]],"+",IF(ISNUMBER(SEARCH(Data[[#This Row],[gen_e]],Data[[#This Row],[gen_c]])),"/","-")))</f>
        <v>+</v>
      </c>
      <c r="J2235" t="str">
        <f>IF(Data[[#This Row],[sp_c]]="","o",IF(Data[[#This Row],[sp_e]]=Data[[#This Row],[sp_c]],"+",IF(ISNUMBER(SEARCH(Data[[#This Row],[sp_e]],Data[[#This Row],[sp_c]])),"/","-")))</f>
        <v>+</v>
      </c>
      <c r="K22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6" spans="1:11" x14ac:dyDescent="0.25">
      <c r="A2236">
        <v>729</v>
      </c>
      <c r="B2236" s="1">
        <v>1</v>
      </c>
      <c r="C2236" s="1">
        <v>2</v>
      </c>
      <c r="D2236" s="1">
        <f>Data[[#This Row],[run]]+100*Data[[#This Row],[k]]</f>
        <v>201</v>
      </c>
      <c r="E2236" t="s">
        <v>13</v>
      </c>
      <c r="F2236" t="s">
        <v>39</v>
      </c>
      <c r="G2236" t="s">
        <v>13</v>
      </c>
      <c r="H2236" t="s">
        <v>39</v>
      </c>
      <c r="I2236" t="str">
        <f>IF(Data[[#This Row],[gen_c]]="","o",IF(Data[[#This Row],[gen_e]]=Data[[#This Row],[gen_c]],"+",IF(ISNUMBER(SEARCH(Data[[#This Row],[gen_e]],Data[[#This Row],[gen_c]])),"/","-")))</f>
        <v>+</v>
      </c>
      <c r="J2236" t="str">
        <f>IF(Data[[#This Row],[sp_c]]="","o",IF(Data[[#This Row],[sp_e]]=Data[[#This Row],[sp_c]],"+",IF(ISNUMBER(SEARCH(Data[[#This Row],[sp_e]],Data[[#This Row],[sp_c]])),"/","-")))</f>
        <v>+</v>
      </c>
      <c r="K22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7" spans="1:11" x14ac:dyDescent="0.25">
      <c r="A2237">
        <v>730</v>
      </c>
      <c r="B2237" s="1">
        <v>1</v>
      </c>
      <c r="C2237" s="1">
        <v>2</v>
      </c>
      <c r="D2237" s="1">
        <f>Data[[#This Row],[run]]+100*Data[[#This Row],[k]]</f>
        <v>201</v>
      </c>
      <c r="E2237" t="s">
        <v>13</v>
      </c>
      <c r="F2237" t="s">
        <v>39</v>
      </c>
      <c r="G2237" t="s">
        <v>13</v>
      </c>
      <c r="H2237" t="s">
        <v>39</v>
      </c>
      <c r="I2237" t="str">
        <f>IF(Data[[#This Row],[gen_c]]="","o",IF(Data[[#This Row],[gen_e]]=Data[[#This Row],[gen_c]],"+",IF(ISNUMBER(SEARCH(Data[[#This Row],[gen_e]],Data[[#This Row],[gen_c]])),"/","-")))</f>
        <v>+</v>
      </c>
      <c r="J2237" t="str">
        <f>IF(Data[[#This Row],[sp_c]]="","o",IF(Data[[#This Row],[sp_e]]=Data[[#This Row],[sp_c]],"+",IF(ISNUMBER(SEARCH(Data[[#This Row],[sp_e]],Data[[#This Row],[sp_c]])),"/","-")))</f>
        <v>+</v>
      </c>
      <c r="K22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8" spans="1:11" x14ac:dyDescent="0.25">
      <c r="A2238">
        <v>731</v>
      </c>
      <c r="B2238" s="1">
        <v>1</v>
      </c>
      <c r="C2238" s="1">
        <v>2</v>
      </c>
      <c r="D2238" s="1">
        <f>Data[[#This Row],[run]]+100*Data[[#This Row],[k]]</f>
        <v>201</v>
      </c>
      <c r="E2238" t="s">
        <v>13</v>
      </c>
      <c r="F2238" t="s">
        <v>39</v>
      </c>
      <c r="G2238" t="s">
        <v>13</v>
      </c>
      <c r="H2238" t="s">
        <v>39</v>
      </c>
      <c r="I2238" t="str">
        <f>IF(Data[[#This Row],[gen_c]]="","o",IF(Data[[#This Row],[gen_e]]=Data[[#This Row],[gen_c]],"+",IF(ISNUMBER(SEARCH(Data[[#This Row],[gen_e]],Data[[#This Row],[gen_c]])),"/","-")))</f>
        <v>+</v>
      </c>
      <c r="J2238" t="str">
        <f>IF(Data[[#This Row],[sp_c]]="","o",IF(Data[[#This Row],[sp_e]]=Data[[#This Row],[sp_c]],"+",IF(ISNUMBER(SEARCH(Data[[#This Row],[sp_e]],Data[[#This Row],[sp_c]])),"/","-")))</f>
        <v>+</v>
      </c>
      <c r="K22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39" spans="1:11" x14ac:dyDescent="0.25">
      <c r="A2239">
        <v>732</v>
      </c>
      <c r="B2239" s="1">
        <v>1</v>
      </c>
      <c r="C2239" s="1">
        <v>2</v>
      </c>
      <c r="D2239" s="1">
        <f>Data[[#This Row],[run]]+100*Data[[#This Row],[k]]</f>
        <v>201</v>
      </c>
      <c r="E2239" t="s">
        <v>13</v>
      </c>
      <c r="F2239" t="s">
        <v>39</v>
      </c>
      <c r="G2239" t="s">
        <v>13</v>
      </c>
      <c r="H2239" t="s">
        <v>39</v>
      </c>
      <c r="I2239" t="str">
        <f>IF(Data[[#This Row],[gen_c]]="","o",IF(Data[[#This Row],[gen_e]]=Data[[#This Row],[gen_c]],"+",IF(ISNUMBER(SEARCH(Data[[#This Row],[gen_e]],Data[[#This Row],[gen_c]])),"/","-")))</f>
        <v>+</v>
      </c>
      <c r="J2239" t="str">
        <f>IF(Data[[#This Row],[sp_c]]="","o",IF(Data[[#This Row],[sp_e]]=Data[[#This Row],[sp_c]],"+",IF(ISNUMBER(SEARCH(Data[[#This Row],[sp_e]],Data[[#This Row],[sp_c]])),"/","-")))</f>
        <v>+</v>
      </c>
      <c r="K22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40" spans="1:11" x14ac:dyDescent="0.25">
      <c r="A2240" s="1">
        <v>690</v>
      </c>
      <c r="B2240" s="1">
        <v>0</v>
      </c>
      <c r="C2240" s="1">
        <v>2</v>
      </c>
      <c r="D2240" s="1">
        <f>Data[[#This Row],[run]]+100*Data[[#This Row],[k]]</f>
        <v>200</v>
      </c>
      <c r="E2240" t="s">
        <v>13</v>
      </c>
      <c r="F2240" t="s">
        <v>39</v>
      </c>
      <c r="G2240" t="s">
        <v>13</v>
      </c>
      <c r="I2240" t="str">
        <f>IF(Data[[#This Row],[gen_c]]="","o",IF(Data[[#This Row],[gen_e]]=Data[[#This Row],[gen_c]],"+",IF(ISNUMBER(SEARCH(Data[[#This Row],[gen_e]],Data[[#This Row],[gen_c]])),"/","-")))</f>
        <v>+</v>
      </c>
      <c r="J2240" t="str">
        <f>IF(Data[[#This Row],[sp_c]]="","o",IF(Data[[#This Row],[sp_e]]=Data[[#This Row],[sp_c]],"+",IF(ISNUMBER(SEARCH(Data[[#This Row],[sp_e]],Data[[#This Row],[sp_c]])),"/","-")))</f>
        <v>o</v>
      </c>
      <c r="K22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41" spans="1:11" x14ac:dyDescent="0.25">
      <c r="A2241" s="1">
        <v>706</v>
      </c>
      <c r="B2241" s="1">
        <v>0</v>
      </c>
      <c r="C2241" s="1">
        <v>2</v>
      </c>
      <c r="D2241" s="1">
        <f>Data[[#This Row],[run]]+100*Data[[#This Row],[k]]</f>
        <v>200</v>
      </c>
      <c r="E2241" t="s">
        <v>13</v>
      </c>
      <c r="F2241" t="s">
        <v>39</v>
      </c>
      <c r="G2241" t="s">
        <v>13</v>
      </c>
      <c r="I2241" t="str">
        <f>IF(Data[[#This Row],[gen_c]]="","o",IF(Data[[#This Row],[gen_e]]=Data[[#This Row],[gen_c]],"+",IF(ISNUMBER(SEARCH(Data[[#This Row],[gen_e]],Data[[#This Row],[gen_c]])),"/","-")))</f>
        <v>+</v>
      </c>
      <c r="J2241" t="str">
        <f>IF(Data[[#This Row],[sp_c]]="","o",IF(Data[[#This Row],[sp_e]]=Data[[#This Row],[sp_c]],"+",IF(ISNUMBER(SEARCH(Data[[#This Row],[sp_e]],Data[[#This Row],[sp_c]])),"/","-")))</f>
        <v>o</v>
      </c>
      <c r="K22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42" spans="1:11" x14ac:dyDescent="0.25">
      <c r="A2242">
        <v>710</v>
      </c>
      <c r="B2242" s="1">
        <v>1</v>
      </c>
      <c r="C2242" s="1">
        <v>2</v>
      </c>
      <c r="D2242" s="1">
        <f>Data[[#This Row],[run]]+100*Data[[#This Row],[k]]</f>
        <v>201</v>
      </c>
      <c r="E2242" t="s">
        <v>13</v>
      </c>
      <c r="F2242" t="s">
        <v>39</v>
      </c>
      <c r="G2242" t="s">
        <v>13</v>
      </c>
      <c r="I2242" t="str">
        <f>IF(Data[[#This Row],[gen_c]]="","o",IF(Data[[#This Row],[gen_e]]=Data[[#This Row],[gen_c]],"+",IF(ISNUMBER(SEARCH(Data[[#This Row],[gen_e]],Data[[#This Row],[gen_c]])),"/","-")))</f>
        <v>+</v>
      </c>
      <c r="J2242" t="str">
        <f>IF(Data[[#This Row],[sp_c]]="","o",IF(Data[[#This Row],[sp_e]]=Data[[#This Row],[sp_c]],"+",IF(ISNUMBER(SEARCH(Data[[#This Row],[sp_e]],Data[[#This Row],[sp_c]])),"/","-")))</f>
        <v>o</v>
      </c>
      <c r="K22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43" spans="1:11" x14ac:dyDescent="0.25">
      <c r="A2243">
        <v>712</v>
      </c>
      <c r="B2243" s="1">
        <v>1</v>
      </c>
      <c r="C2243" s="1">
        <v>2</v>
      </c>
      <c r="D2243" s="1">
        <f>Data[[#This Row],[run]]+100*Data[[#This Row],[k]]</f>
        <v>201</v>
      </c>
      <c r="E2243" t="s">
        <v>13</v>
      </c>
      <c r="F2243" t="s">
        <v>39</v>
      </c>
      <c r="G2243" t="s">
        <v>13</v>
      </c>
      <c r="I2243" t="str">
        <f>IF(Data[[#This Row],[gen_c]]="","o",IF(Data[[#This Row],[gen_e]]=Data[[#This Row],[gen_c]],"+",IF(ISNUMBER(SEARCH(Data[[#This Row],[gen_e]],Data[[#This Row],[gen_c]])),"/","-")))</f>
        <v>+</v>
      </c>
      <c r="J2243" t="str">
        <f>IF(Data[[#This Row],[sp_c]]="","o",IF(Data[[#This Row],[sp_e]]=Data[[#This Row],[sp_c]],"+",IF(ISNUMBER(SEARCH(Data[[#This Row],[sp_e]],Data[[#This Row],[sp_c]])),"/","-")))</f>
        <v>o</v>
      </c>
      <c r="K22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44" spans="1:11" x14ac:dyDescent="0.25">
      <c r="A2244">
        <v>726</v>
      </c>
      <c r="B2244" s="1">
        <v>1</v>
      </c>
      <c r="C2244" s="1">
        <v>2</v>
      </c>
      <c r="D2244" s="1">
        <f>Data[[#This Row],[run]]+100*Data[[#This Row],[k]]</f>
        <v>201</v>
      </c>
      <c r="E2244" t="s">
        <v>13</v>
      </c>
      <c r="F2244" t="s">
        <v>39</v>
      </c>
      <c r="G2244" t="s">
        <v>13</v>
      </c>
      <c r="I2244" t="str">
        <f>IF(Data[[#This Row],[gen_c]]="","o",IF(Data[[#This Row],[gen_e]]=Data[[#This Row],[gen_c]],"+",IF(ISNUMBER(SEARCH(Data[[#This Row],[gen_e]],Data[[#This Row],[gen_c]])),"/","-")))</f>
        <v>+</v>
      </c>
      <c r="J2244" t="str">
        <f>IF(Data[[#This Row],[sp_c]]="","o",IF(Data[[#This Row],[sp_e]]=Data[[#This Row],[sp_c]],"+",IF(ISNUMBER(SEARCH(Data[[#This Row],[sp_e]],Data[[#This Row],[sp_c]])),"/","-")))</f>
        <v>o</v>
      </c>
      <c r="K22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45" spans="1:11" x14ac:dyDescent="0.25">
      <c r="A2245" s="1">
        <v>687</v>
      </c>
      <c r="B2245" s="1">
        <v>0</v>
      </c>
      <c r="C2245" s="1">
        <v>2</v>
      </c>
      <c r="D2245" s="1">
        <f>Data[[#This Row],[run]]+100*Data[[#This Row],[k]]</f>
        <v>200</v>
      </c>
      <c r="E2245" t="s">
        <v>13</v>
      </c>
      <c r="F2245" t="s">
        <v>39</v>
      </c>
      <c r="H2245" t="s">
        <v>39</v>
      </c>
      <c r="I2245" t="str">
        <f>IF(Data[[#This Row],[gen_c]]="","o",IF(Data[[#This Row],[gen_e]]=Data[[#This Row],[gen_c]],"+",IF(ISNUMBER(SEARCH(Data[[#This Row],[gen_e]],Data[[#This Row],[gen_c]])),"/","-")))</f>
        <v>o</v>
      </c>
      <c r="J2245" t="str">
        <f>IF(Data[[#This Row],[sp_c]]="","o",IF(Data[[#This Row],[sp_e]]=Data[[#This Row],[sp_c]],"+",IF(ISNUMBER(SEARCH(Data[[#This Row],[sp_e]],Data[[#This Row],[sp_c]])),"/","-")))</f>
        <v>+</v>
      </c>
      <c r="K22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246" spans="1:11" x14ac:dyDescent="0.25">
      <c r="A2246" s="1">
        <v>691</v>
      </c>
      <c r="B2246" s="1">
        <v>0</v>
      </c>
      <c r="C2246" s="1">
        <v>2</v>
      </c>
      <c r="D2246" s="1">
        <f>Data[[#This Row],[run]]+100*Data[[#This Row],[k]]</f>
        <v>200</v>
      </c>
      <c r="E2246" t="s">
        <v>13</v>
      </c>
      <c r="F2246" t="s">
        <v>39</v>
      </c>
      <c r="H2246" t="s">
        <v>39</v>
      </c>
      <c r="I2246" t="str">
        <f>IF(Data[[#This Row],[gen_c]]="","o",IF(Data[[#This Row],[gen_e]]=Data[[#This Row],[gen_c]],"+",IF(ISNUMBER(SEARCH(Data[[#This Row],[gen_e]],Data[[#This Row],[gen_c]])),"/","-")))</f>
        <v>o</v>
      </c>
      <c r="J2246" t="str">
        <f>IF(Data[[#This Row],[sp_c]]="","o",IF(Data[[#This Row],[sp_e]]=Data[[#This Row],[sp_c]],"+",IF(ISNUMBER(SEARCH(Data[[#This Row],[sp_e]],Data[[#This Row],[sp_c]])),"/","-")))</f>
        <v>+</v>
      </c>
      <c r="K22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247" spans="1:11" x14ac:dyDescent="0.25">
      <c r="A2247" s="1">
        <v>692</v>
      </c>
      <c r="B2247" s="1">
        <v>0</v>
      </c>
      <c r="C2247" s="1">
        <v>2</v>
      </c>
      <c r="D2247" s="1">
        <f>Data[[#This Row],[run]]+100*Data[[#This Row],[k]]</f>
        <v>200</v>
      </c>
      <c r="E2247" t="s">
        <v>13</v>
      </c>
      <c r="F2247" t="s">
        <v>39</v>
      </c>
      <c r="H2247" t="s">
        <v>39</v>
      </c>
      <c r="I2247" t="str">
        <f>IF(Data[[#This Row],[gen_c]]="","o",IF(Data[[#This Row],[gen_e]]=Data[[#This Row],[gen_c]],"+",IF(ISNUMBER(SEARCH(Data[[#This Row],[gen_e]],Data[[#This Row],[gen_c]])),"/","-")))</f>
        <v>o</v>
      </c>
      <c r="J2247" t="str">
        <f>IF(Data[[#This Row],[sp_c]]="","o",IF(Data[[#This Row],[sp_e]]=Data[[#This Row],[sp_c]],"+",IF(ISNUMBER(SEARCH(Data[[#This Row],[sp_e]],Data[[#This Row],[sp_c]])),"/","-")))</f>
        <v>+</v>
      </c>
      <c r="K22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248" spans="1:11" x14ac:dyDescent="0.25">
      <c r="A2248" s="1">
        <v>696</v>
      </c>
      <c r="B2248" s="1">
        <v>0</v>
      </c>
      <c r="C2248" s="1">
        <v>2</v>
      </c>
      <c r="D2248" s="1">
        <f>Data[[#This Row],[run]]+100*Data[[#This Row],[k]]</f>
        <v>200</v>
      </c>
      <c r="E2248" t="s">
        <v>13</v>
      </c>
      <c r="F2248" t="s">
        <v>39</v>
      </c>
      <c r="H2248" t="s">
        <v>39</v>
      </c>
      <c r="I2248" t="str">
        <f>IF(Data[[#This Row],[gen_c]]="","o",IF(Data[[#This Row],[gen_e]]=Data[[#This Row],[gen_c]],"+",IF(ISNUMBER(SEARCH(Data[[#This Row],[gen_e]],Data[[#This Row],[gen_c]])),"/","-")))</f>
        <v>o</v>
      </c>
      <c r="J2248" t="str">
        <f>IF(Data[[#This Row],[sp_c]]="","o",IF(Data[[#This Row],[sp_e]]=Data[[#This Row],[sp_c]],"+",IF(ISNUMBER(SEARCH(Data[[#This Row],[sp_e]],Data[[#This Row],[sp_c]])),"/","-")))</f>
        <v>+</v>
      </c>
      <c r="K22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249" spans="1:11" x14ac:dyDescent="0.25">
      <c r="A2249" s="1">
        <v>704</v>
      </c>
      <c r="B2249" s="1">
        <v>0</v>
      </c>
      <c r="C2249" s="1">
        <v>2</v>
      </c>
      <c r="D2249" s="1">
        <f>Data[[#This Row],[run]]+100*Data[[#This Row],[k]]</f>
        <v>200</v>
      </c>
      <c r="E2249" t="s">
        <v>13</v>
      </c>
      <c r="F2249" t="s">
        <v>39</v>
      </c>
      <c r="H2249" t="s">
        <v>39</v>
      </c>
      <c r="I2249" t="str">
        <f>IF(Data[[#This Row],[gen_c]]="","o",IF(Data[[#This Row],[gen_e]]=Data[[#This Row],[gen_c]],"+",IF(ISNUMBER(SEARCH(Data[[#This Row],[gen_e]],Data[[#This Row],[gen_c]])),"/","-")))</f>
        <v>o</v>
      </c>
      <c r="J2249" t="str">
        <f>IF(Data[[#This Row],[sp_c]]="","o",IF(Data[[#This Row],[sp_e]]=Data[[#This Row],[sp_c]],"+",IF(ISNUMBER(SEARCH(Data[[#This Row],[sp_e]],Data[[#This Row],[sp_c]])),"/","-")))</f>
        <v>+</v>
      </c>
      <c r="K22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250" spans="1:11" x14ac:dyDescent="0.25">
      <c r="A2250" s="1">
        <v>114</v>
      </c>
      <c r="B2250" s="1">
        <v>0</v>
      </c>
      <c r="C2250" s="1">
        <v>2</v>
      </c>
      <c r="D2250" s="1">
        <f>Data[[#This Row],[run]]+100*Data[[#This Row],[k]]</f>
        <v>200</v>
      </c>
      <c r="E2250" t="s">
        <v>11</v>
      </c>
      <c r="F2250" t="s">
        <v>14</v>
      </c>
      <c r="G2250" t="s">
        <v>11</v>
      </c>
      <c r="I2250" t="str">
        <f>IF(Data[[#This Row],[gen_c]]="","o",IF(Data[[#This Row],[gen_e]]=Data[[#This Row],[gen_c]],"+",IF(ISNUMBER(SEARCH(Data[[#This Row],[gen_e]],Data[[#This Row],[gen_c]])),"/","-")))</f>
        <v>+</v>
      </c>
      <c r="J2250" t="str">
        <f>IF(Data[[#This Row],[sp_c]]="","o",IF(Data[[#This Row],[sp_e]]=Data[[#This Row],[sp_c]],"+",IF(ISNUMBER(SEARCH(Data[[#This Row],[sp_e]],Data[[#This Row],[sp_c]])),"/","-")))</f>
        <v>o</v>
      </c>
      <c r="K22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51" spans="1:11" x14ac:dyDescent="0.25">
      <c r="A2251" s="1">
        <v>115</v>
      </c>
      <c r="B2251" s="1">
        <v>0</v>
      </c>
      <c r="C2251" s="1">
        <v>2</v>
      </c>
      <c r="D2251" s="1">
        <f>Data[[#This Row],[run]]+100*Data[[#This Row],[k]]</f>
        <v>200</v>
      </c>
      <c r="E2251" t="s">
        <v>11</v>
      </c>
      <c r="F2251" t="s">
        <v>14</v>
      </c>
      <c r="G2251" t="s">
        <v>11</v>
      </c>
      <c r="I2251" t="str">
        <f>IF(Data[[#This Row],[gen_c]]="","o",IF(Data[[#This Row],[gen_e]]=Data[[#This Row],[gen_c]],"+",IF(ISNUMBER(SEARCH(Data[[#This Row],[gen_e]],Data[[#This Row],[gen_c]])),"/","-")))</f>
        <v>+</v>
      </c>
      <c r="J2251" t="str">
        <f>IF(Data[[#This Row],[sp_c]]="","o",IF(Data[[#This Row],[sp_e]]=Data[[#This Row],[sp_c]],"+",IF(ISNUMBER(SEARCH(Data[[#This Row],[sp_e]],Data[[#This Row],[sp_c]])),"/","-")))</f>
        <v>o</v>
      </c>
      <c r="K22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52" spans="1:11" x14ac:dyDescent="0.25">
      <c r="A2252" s="1">
        <v>116</v>
      </c>
      <c r="B2252" s="1">
        <v>0</v>
      </c>
      <c r="C2252" s="1">
        <v>2</v>
      </c>
      <c r="D2252" s="1">
        <f>Data[[#This Row],[run]]+100*Data[[#This Row],[k]]</f>
        <v>200</v>
      </c>
      <c r="E2252" t="s">
        <v>11</v>
      </c>
      <c r="F2252" t="s">
        <v>14</v>
      </c>
      <c r="G2252" t="s">
        <v>11</v>
      </c>
      <c r="I2252" t="str">
        <f>IF(Data[[#This Row],[gen_c]]="","o",IF(Data[[#This Row],[gen_e]]=Data[[#This Row],[gen_c]],"+",IF(ISNUMBER(SEARCH(Data[[#This Row],[gen_e]],Data[[#This Row],[gen_c]])),"/","-")))</f>
        <v>+</v>
      </c>
      <c r="J2252" t="str">
        <f>IF(Data[[#This Row],[sp_c]]="","o",IF(Data[[#This Row],[sp_e]]=Data[[#This Row],[sp_c]],"+",IF(ISNUMBER(SEARCH(Data[[#This Row],[sp_e]],Data[[#This Row],[sp_c]])),"/","-")))</f>
        <v>o</v>
      </c>
      <c r="K22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53" spans="1:11" x14ac:dyDescent="0.25">
      <c r="A2253" s="1">
        <v>117</v>
      </c>
      <c r="B2253" s="1">
        <v>0</v>
      </c>
      <c r="C2253" s="1">
        <v>2</v>
      </c>
      <c r="D2253" s="1">
        <f>Data[[#This Row],[run]]+100*Data[[#This Row],[k]]</f>
        <v>200</v>
      </c>
      <c r="E2253" t="s">
        <v>11</v>
      </c>
      <c r="F2253" t="s">
        <v>14</v>
      </c>
      <c r="G2253" t="s">
        <v>11</v>
      </c>
      <c r="I2253" t="str">
        <f>IF(Data[[#This Row],[gen_c]]="","o",IF(Data[[#This Row],[gen_e]]=Data[[#This Row],[gen_c]],"+",IF(ISNUMBER(SEARCH(Data[[#This Row],[gen_e]],Data[[#This Row],[gen_c]])),"/","-")))</f>
        <v>+</v>
      </c>
      <c r="J2253" t="str">
        <f>IF(Data[[#This Row],[sp_c]]="","o",IF(Data[[#This Row],[sp_e]]=Data[[#This Row],[sp_c]],"+",IF(ISNUMBER(SEARCH(Data[[#This Row],[sp_e]],Data[[#This Row],[sp_c]])),"/","-")))</f>
        <v>o</v>
      </c>
      <c r="K22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54" spans="1:11" x14ac:dyDescent="0.25">
      <c r="A2254" s="1">
        <v>118</v>
      </c>
      <c r="B2254" s="1">
        <v>0</v>
      </c>
      <c r="C2254" s="1">
        <v>2</v>
      </c>
      <c r="D2254" s="1">
        <f>Data[[#This Row],[run]]+100*Data[[#This Row],[k]]</f>
        <v>200</v>
      </c>
      <c r="E2254" t="s">
        <v>11</v>
      </c>
      <c r="F2254" t="s">
        <v>14</v>
      </c>
      <c r="G2254" t="s">
        <v>11</v>
      </c>
      <c r="I2254" t="str">
        <f>IF(Data[[#This Row],[gen_c]]="","o",IF(Data[[#This Row],[gen_e]]=Data[[#This Row],[gen_c]],"+",IF(ISNUMBER(SEARCH(Data[[#This Row],[gen_e]],Data[[#This Row],[gen_c]])),"/","-")))</f>
        <v>+</v>
      </c>
      <c r="J2254" t="str">
        <f>IF(Data[[#This Row],[sp_c]]="","o",IF(Data[[#This Row],[sp_e]]=Data[[#This Row],[sp_c]],"+",IF(ISNUMBER(SEARCH(Data[[#This Row],[sp_e]],Data[[#This Row],[sp_c]])),"/","-")))</f>
        <v>o</v>
      </c>
      <c r="K22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55" spans="1:11" x14ac:dyDescent="0.25">
      <c r="A2255">
        <v>119</v>
      </c>
      <c r="B2255" s="1">
        <v>1</v>
      </c>
      <c r="C2255" s="1">
        <v>2</v>
      </c>
      <c r="D2255" s="1">
        <f>Data[[#This Row],[run]]+100*Data[[#This Row],[k]]</f>
        <v>201</v>
      </c>
      <c r="E2255" t="s">
        <v>11</v>
      </c>
      <c r="F2255" t="s">
        <v>14</v>
      </c>
      <c r="G2255" t="s">
        <v>11</v>
      </c>
      <c r="I2255" t="str">
        <f>IF(Data[[#This Row],[gen_c]]="","o",IF(Data[[#This Row],[gen_e]]=Data[[#This Row],[gen_c]],"+",IF(ISNUMBER(SEARCH(Data[[#This Row],[gen_e]],Data[[#This Row],[gen_c]])),"/","-")))</f>
        <v>+</v>
      </c>
      <c r="J2255" t="str">
        <f>IF(Data[[#This Row],[sp_c]]="","o",IF(Data[[#This Row],[sp_e]]=Data[[#This Row],[sp_c]],"+",IF(ISNUMBER(SEARCH(Data[[#This Row],[sp_e]],Data[[#This Row],[sp_c]])),"/","-")))</f>
        <v>o</v>
      </c>
      <c r="K22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56" spans="1:11" x14ac:dyDescent="0.25">
      <c r="A2256">
        <v>120</v>
      </c>
      <c r="B2256" s="1">
        <v>1</v>
      </c>
      <c r="C2256" s="1">
        <v>2</v>
      </c>
      <c r="D2256" s="1">
        <f>Data[[#This Row],[run]]+100*Data[[#This Row],[k]]</f>
        <v>201</v>
      </c>
      <c r="E2256" t="s">
        <v>11</v>
      </c>
      <c r="F2256" t="s">
        <v>14</v>
      </c>
      <c r="G2256" t="s">
        <v>11</v>
      </c>
      <c r="I2256" t="str">
        <f>IF(Data[[#This Row],[gen_c]]="","o",IF(Data[[#This Row],[gen_e]]=Data[[#This Row],[gen_c]],"+",IF(ISNUMBER(SEARCH(Data[[#This Row],[gen_e]],Data[[#This Row],[gen_c]])),"/","-")))</f>
        <v>+</v>
      </c>
      <c r="J2256" t="str">
        <f>IF(Data[[#This Row],[sp_c]]="","o",IF(Data[[#This Row],[sp_e]]=Data[[#This Row],[sp_c]],"+",IF(ISNUMBER(SEARCH(Data[[#This Row],[sp_e]],Data[[#This Row],[sp_c]])),"/","-")))</f>
        <v>o</v>
      </c>
      <c r="K22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57" spans="1:11" x14ac:dyDescent="0.25">
      <c r="A2257">
        <v>121</v>
      </c>
      <c r="B2257" s="1">
        <v>1</v>
      </c>
      <c r="C2257" s="1">
        <v>2</v>
      </c>
      <c r="D2257" s="1">
        <f>Data[[#This Row],[run]]+100*Data[[#This Row],[k]]</f>
        <v>201</v>
      </c>
      <c r="E2257" t="s">
        <v>11</v>
      </c>
      <c r="F2257" t="s">
        <v>14</v>
      </c>
      <c r="G2257" t="s">
        <v>11</v>
      </c>
      <c r="I2257" t="str">
        <f>IF(Data[[#This Row],[gen_c]]="","o",IF(Data[[#This Row],[gen_e]]=Data[[#This Row],[gen_c]],"+",IF(ISNUMBER(SEARCH(Data[[#This Row],[gen_e]],Data[[#This Row],[gen_c]])),"/","-")))</f>
        <v>+</v>
      </c>
      <c r="J2257" t="str">
        <f>IF(Data[[#This Row],[sp_c]]="","o",IF(Data[[#This Row],[sp_e]]=Data[[#This Row],[sp_c]],"+",IF(ISNUMBER(SEARCH(Data[[#This Row],[sp_e]],Data[[#This Row],[sp_c]])),"/","-")))</f>
        <v>o</v>
      </c>
      <c r="K22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58" spans="1:11" x14ac:dyDescent="0.25">
      <c r="A2258">
        <v>122</v>
      </c>
      <c r="B2258" s="1">
        <v>1</v>
      </c>
      <c r="C2258" s="1">
        <v>2</v>
      </c>
      <c r="D2258" s="1">
        <f>Data[[#This Row],[run]]+100*Data[[#This Row],[k]]</f>
        <v>201</v>
      </c>
      <c r="E2258" t="s">
        <v>11</v>
      </c>
      <c r="F2258" t="s">
        <v>14</v>
      </c>
      <c r="G2258" t="s">
        <v>11</v>
      </c>
      <c r="I2258" t="str">
        <f>IF(Data[[#This Row],[gen_c]]="","o",IF(Data[[#This Row],[gen_e]]=Data[[#This Row],[gen_c]],"+",IF(ISNUMBER(SEARCH(Data[[#This Row],[gen_e]],Data[[#This Row],[gen_c]])),"/","-")))</f>
        <v>+</v>
      </c>
      <c r="J2258" t="str">
        <f>IF(Data[[#This Row],[sp_c]]="","o",IF(Data[[#This Row],[sp_e]]=Data[[#This Row],[sp_c]],"+",IF(ISNUMBER(SEARCH(Data[[#This Row],[sp_e]],Data[[#This Row],[sp_c]])),"/","-")))</f>
        <v>o</v>
      </c>
      <c r="K22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59" spans="1:11" x14ac:dyDescent="0.25">
      <c r="A2259" s="1">
        <v>195</v>
      </c>
      <c r="B2259" s="1">
        <v>0</v>
      </c>
      <c r="C2259" s="1">
        <v>2</v>
      </c>
      <c r="D2259" s="1">
        <f>Data[[#This Row],[run]]+100*Data[[#This Row],[k]]</f>
        <v>200</v>
      </c>
      <c r="E2259" t="s">
        <v>11</v>
      </c>
      <c r="F2259" t="s">
        <v>17</v>
      </c>
      <c r="G2259" t="s">
        <v>11</v>
      </c>
      <c r="I2259" t="str">
        <f>IF(Data[[#This Row],[gen_c]]="","o",IF(Data[[#This Row],[gen_e]]=Data[[#This Row],[gen_c]],"+",IF(ISNUMBER(SEARCH(Data[[#This Row],[gen_e]],Data[[#This Row],[gen_c]])),"/","-")))</f>
        <v>+</v>
      </c>
      <c r="J2259" t="str">
        <f>IF(Data[[#This Row],[sp_c]]="","o",IF(Data[[#This Row],[sp_e]]=Data[[#This Row],[sp_c]],"+",IF(ISNUMBER(SEARCH(Data[[#This Row],[sp_e]],Data[[#This Row],[sp_c]])),"/","-")))</f>
        <v>o</v>
      </c>
      <c r="K22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60" spans="1:11" x14ac:dyDescent="0.25">
      <c r="A2260" s="1">
        <v>196</v>
      </c>
      <c r="B2260" s="1">
        <v>0</v>
      </c>
      <c r="C2260" s="1">
        <v>2</v>
      </c>
      <c r="D2260" s="1">
        <f>Data[[#This Row],[run]]+100*Data[[#This Row],[k]]</f>
        <v>200</v>
      </c>
      <c r="E2260" t="s">
        <v>11</v>
      </c>
      <c r="F2260" t="s">
        <v>17</v>
      </c>
      <c r="G2260" t="s">
        <v>11</v>
      </c>
      <c r="I2260" t="str">
        <f>IF(Data[[#This Row],[gen_c]]="","o",IF(Data[[#This Row],[gen_e]]=Data[[#This Row],[gen_c]],"+",IF(ISNUMBER(SEARCH(Data[[#This Row],[gen_e]],Data[[#This Row],[gen_c]])),"/","-")))</f>
        <v>+</v>
      </c>
      <c r="J2260" t="str">
        <f>IF(Data[[#This Row],[sp_c]]="","o",IF(Data[[#This Row],[sp_e]]=Data[[#This Row],[sp_c]],"+",IF(ISNUMBER(SEARCH(Data[[#This Row],[sp_e]],Data[[#This Row],[sp_c]])),"/","-")))</f>
        <v>o</v>
      </c>
      <c r="K22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61" spans="1:11" x14ac:dyDescent="0.25">
      <c r="A2261" s="1">
        <v>197</v>
      </c>
      <c r="B2261" s="1">
        <v>0</v>
      </c>
      <c r="C2261" s="1">
        <v>2</v>
      </c>
      <c r="D2261" s="1">
        <f>Data[[#This Row],[run]]+100*Data[[#This Row],[k]]</f>
        <v>200</v>
      </c>
      <c r="E2261" t="s">
        <v>11</v>
      </c>
      <c r="F2261" t="s">
        <v>17</v>
      </c>
      <c r="G2261" t="s">
        <v>11</v>
      </c>
      <c r="I2261" t="str">
        <f>IF(Data[[#This Row],[gen_c]]="","o",IF(Data[[#This Row],[gen_e]]=Data[[#This Row],[gen_c]],"+",IF(ISNUMBER(SEARCH(Data[[#This Row],[gen_e]],Data[[#This Row],[gen_c]])),"/","-")))</f>
        <v>+</v>
      </c>
      <c r="J2261" t="str">
        <f>IF(Data[[#This Row],[sp_c]]="","o",IF(Data[[#This Row],[sp_e]]=Data[[#This Row],[sp_c]],"+",IF(ISNUMBER(SEARCH(Data[[#This Row],[sp_e]],Data[[#This Row],[sp_c]])),"/","-")))</f>
        <v>o</v>
      </c>
      <c r="K22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62" spans="1:11" x14ac:dyDescent="0.25">
      <c r="A2262">
        <v>198</v>
      </c>
      <c r="B2262" s="1">
        <v>1</v>
      </c>
      <c r="C2262" s="1">
        <v>2</v>
      </c>
      <c r="D2262" s="1">
        <f>Data[[#This Row],[run]]+100*Data[[#This Row],[k]]</f>
        <v>201</v>
      </c>
      <c r="E2262" t="s">
        <v>11</v>
      </c>
      <c r="F2262" t="s">
        <v>17</v>
      </c>
      <c r="G2262" t="s">
        <v>11</v>
      </c>
      <c r="I2262" t="str">
        <f>IF(Data[[#This Row],[gen_c]]="","o",IF(Data[[#This Row],[gen_e]]=Data[[#This Row],[gen_c]],"+",IF(ISNUMBER(SEARCH(Data[[#This Row],[gen_e]],Data[[#This Row],[gen_c]])),"/","-")))</f>
        <v>+</v>
      </c>
      <c r="J2262" t="str">
        <f>IF(Data[[#This Row],[sp_c]]="","o",IF(Data[[#This Row],[sp_e]]=Data[[#This Row],[sp_c]],"+",IF(ISNUMBER(SEARCH(Data[[#This Row],[sp_e]],Data[[#This Row],[sp_c]])),"/","-")))</f>
        <v>o</v>
      </c>
      <c r="K22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63" spans="1:11" x14ac:dyDescent="0.25">
      <c r="A2263">
        <v>199</v>
      </c>
      <c r="B2263" s="1">
        <v>1</v>
      </c>
      <c r="C2263" s="1">
        <v>2</v>
      </c>
      <c r="D2263" s="1">
        <f>Data[[#This Row],[run]]+100*Data[[#This Row],[k]]</f>
        <v>201</v>
      </c>
      <c r="E2263" t="s">
        <v>11</v>
      </c>
      <c r="F2263" t="s">
        <v>17</v>
      </c>
      <c r="G2263" t="s">
        <v>11</v>
      </c>
      <c r="I2263" t="str">
        <f>IF(Data[[#This Row],[gen_c]]="","o",IF(Data[[#This Row],[gen_e]]=Data[[#This Row],[gen_c]],"+",IF(ISNUMBER(SEARCH(Data[[#This Row],[gen_e]],Data[[#This Row],[gen_c]])),"/","-")))</f>
        <v>+</v>
      </c>
      <c r="J2263" t="str">
        <f>IF(Data[[#This Row],[sp_c]]="","o",IF(Data[[#This Row],[sp_e]]=Data[[#This Row],[sp_c]],"+",IF(ISNUMBER(SEARCH(Data[[#This Row],[sp_e]],Data[[#This Row],[sp_c]])),"/","-")))</f>
        <v>o</v>
      </c>
      <c r="K22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64" spans="1:11" x14ac:dyDescent="0.25">
      <c r="A2264">
        <v>200</v>
      </c>
      <c r="B2264" s="1">
        <v>1</v>
      </c>
      <c r="C2264" s="1">
        <v>2</v>
      </c>
      <c r="D2264" s="1">
        <f>Data[[#This Row],[run]]+100*Data[[#This Row],[k]]</f>
        <v>201</v>
      </c>
      <c r="E2264" t="s">
        <v>11</v>
      </c>
      <c r="F2264" t="s">
        <v>17</v>
      </c>
      <c r="G2264" t="s">
        <v>11</v>
      </c>
      <c r="I2264" t="str">
        <f>IF(Data[[#This Row],[gen_c]]="","o",IF(Data[[#This Row],[gen_e]]=Data[[#This Row],[gen_c]],"+",IF(ISNUMBER(SEARCH(Data[[#This Row],[gen_e]],Data[[#This Row],[gen_c]])),"/","-")))</f>
        <v>+</v>
      </c>
      <c r="J2264" t="str">
        <f>IF(Data[[#This Row],[sp_c]]="","o",IF(Data[[#This Row],[sp_e]]=Data[[#This Row],[sp_c]],"+",IF(ISNUMBER(SEARCH(Data[[#This Row],[sp_e]],Data[[#This Row],[sp_c]])),"/","-")))</f>
        <v>o</v>
      </c>
      <c r="K22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65" spans="1:11" x14ac:dyDescent="0.25">
      <c r="A2265">
        <v>186</v>
      </c>
      <c r="B2265" s="1">
        <v>1</v>
      </c>
      <c r="C2265" s="1">
        <v>2</v>
      </c>
      <c r="D2265" s="1">
        <f>Data[[#This Row],[run]]+100*Data[[#This Row],[k]]</f>
        <v>201</v>
      </c>
      <c r="E2265" t="s">
        <v>11</v>
      </c>
      <c r="F2265" t="s">
        <v>16</v>
      </c>
      <c r="G2265" t="s">
        <v>11</v>
      </c>
      <c r="H2265" t="s">
        <v>14</v>
      </c>
      <c r="I2265" t="str">
        <f>IF(Data[[#This Row],[gen_c]]="","o",IF(Data[[#This Row],[gen_e]]=Data[[#This Row],[gen_c]],"+",IF(ISNUMBER(SEARCH(Data[[#This Row],[gen_e]],Data[[#This Row],[gen_c]])),"/","-")))</f>
        <v>+</v>
      </c>
      <c r="J2265" t="str">
        <f>IF(Data[[#This Row],[sp_c]]="","o",IF(Data[[#This Row],[sp_e]]=Data[[#This Row],[sp_c]],"+",IF(ISNUMBER(SEARCH(Data[[#This Row],[sp_e]],Data[[#This Row],[sp_c]])),"/","-")))</f>
        <v>-</v>
      </c>
      <c r="K22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266" spans="1:11" x14ac:dyDescent="0.25">
      <c r="A2266">
        <v>184</v>
      </c>
      <c r="B2266" s="1">
        <v>1</v>
      </c>
      <c r="C2266" s="1">
        <v>2</v>
      </c>
      <c r="D2266" s="1">
        <f>Data[[#This Row],[run]]+100*Data[[#This Row],[k]]</f>
        <v>201</v>
      </c>
      <c r="E2266" t="s">
        <v>11</v>
      </c>
      <c r="F2266" t="s">
        <v>16</v>
      </c>
      <c r="G2266" t="s">
        <v>11</v>
      </c>
      <c r="H2266" t="s">
        <v>52</v>
      </c>
      <c r="I2266" t="str">
        <f>IF(Data[[#This Row],[gen_c]]="","o",IF(Data[[#This Row],[gen_e]]=Data[[#This Row],[gen_c]],"+",IF(ISNUMBER(SEARCH(Data[[#This Row],[gen_e]],Data[[#This Row],[gen_c]])),"/","-")))</f>
        <v>+</v>
      </c>
      <c r="J2266" t="str">
        <f>IF(Data[[#This Row],[sp_c]]="","o",IF(Data[[#This Row],[sp_e]]=Data[[#This Row],[sp_c]],"+",IF(ISNUMBER(SEARCH(Data[[#This Row],[sp_e]],Data[[#This Row],[sp_c]])),"/","-")))</f>
        <v>/</v>
      </c>
      <c r="K22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2267" spans="1:11" x14ac:dyDescent="0.25">
      <c r="A2267" s="1">
        <v>153</v>
      </c>
      <c r="B2267" s="1">
        <v>0</v>
      </c>
      <c r="C2267" s="1">
        <v>2</v>
      </c>
      <c r="D2267" s="1">
        <f>Data[[#This Row],[run]]+100*Data[[#This Row],[k]]</f>
        <v>200</v>
      </c>
      <c r="E2267" t="s">
        <v>11</v>
      </c>
      <c r="F2267" t="s">
        <v>16</v>
      </c>
      <c r="G2267" t="s">
        <v>11</v>
      </c>
      <c r="H2267" t="s">
        <v>16</v>
      </c>
      <c r="I2267" t="str">
        <f>IF(Data[[#This Row],[gen_c]]="","o",IF(Data[[#This Row],[gen_e]]=Data[[#This Row],[gen_c]],"+",IF(ISNUMBER(SEARCH(Data[[#This Row],[gen_e]],Data[[#This Row],[gen_c]])),"/","-")))</f>
        <v>+</v>
      </c>
      <c r="J2267" t="str">
        <f>IF(Data[[#This Row],[sp_c]]="","o",IF(Data[[#This Row],[sp_e]]=Data[[#This Row],[sp_c]],"+",IF(ISNUMBER(SEARCH(Data[[#This Row],[sp_e]],Data[[#This Row],[sp_c]])),"/","-")))</f>
        <v>+</v>
      </c>
      <c r="K22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68" spans="1:11" x14ac:dyDescent="0.25">
      <c r="A2268" s="1">
        <v>156</v>
      </c>
      <c r="B2268" s="1">
        <v>0</v>
      </c>
      <c r="C2268" s="1">
        <v>2</v>
      </c>
      <c r="D2268" s="1">
        <f>Data[[#This Row],[run]]+100*Data[[#This Row],[k]]</f>
        <v>200</v>
      </c>
      <c r="E2268" t="s">
        <v>11</v>
      </c>
      <c r="F2268" t="s">
        <v>16</v>
      </c>
      <c r="G2268" t="s">
        <v>11</v>
      </c>
      <c r="H2268" t="s">
        <v>16</v>
      </c>
      <c r="I2268" t="str">
        <f>IF(Data[[#This Row],[gen_c]]="","o",IF(Data[[#This Row],[gen_e]]=Data[[#This Row],[gen_c]],"+",IF(ISNUMBER(SEARCH(Data[[#This Row],[gen_e]],Data[[#This Row],[gen_c]])),"/","-")))</f>
        <v>+</v>
      </c>
      <c r="J2268" t="str">
        <f>IF(Data[[#This Row],[sp_c]]="","o",IF(Data[[#This Row],[sp_e]]=Data[[#This Row],[sp_c]],"+",IF(ISNUMBER(SEARCH(Data[[#This Row],[sp_e]],Data[[#This Row],[sp_c]])),"/","-")))</f>
        <v>+</v>
      </c>
      <c r="K22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69" spans="1:11" x14ac:dyDescent="0.25">
      <c r="A2269" s="1">
        <v>158</v>
      </c>
      <c r="B2269" s="1">
        <v>0</v>
      </c>
      <c r="C2269" s="1">
        <v>2</v>
      </c>
      <c r="D2269" s="1">
        <f>Data[[#This Row],[run]]+100*Data[[#This Row],[k]]</f>
        <v>200</v>
      </c>
      <c r="E2269" t="s">
        <v>11</v>
      </c>
      <c r="F2269" t="s">
        <v>16</v>
      </c>
      <c r="G2269" t="s">
        <v>11</v>
      </c>
      <c r="H2269" t="s">
        <v>16</v>
      </c>
      <c r="I2269" t="str">
        <f>IF(Data[[#This Row],[gen_c]]="","o",IF(Data[[#This Row],[gen_e]]=Data[[#This Row],[gen_c]],"+",IF(ISNUMBER(SEARCH(Data[[#This Row],[gen_e]],Data[[#This Row],[gen_c]])),"/","-")))</f>
        <v>+</v>
      </c>
      <c r="J2269" t="str">
        <f>IF(Data[[#This Row],[sp_c]]="","o",IF(Data[[#This Row],[sp_e]]=Data[[#This Row],[sp_c]],"+",IF(ISNUMBER(SEARCH(Data[[#This Row],[sp_e]],Data[[#This Row],[sp_c]])),"/","-")))</f>
        <v>+</v>
      </c>
      <c r="K22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0" spans="1:11" x14ac:dyDescent="0.25">
      <c r="A2270" s="1">
        <v>160</v>
      </c>
      <c r="B2270" s="1">
        <v>0</v>
      </c>
      <c r="C2270" s="1">
        <v>2</v>
      </c>
      <c r="D2270" s="1">
        <f>Data[[#This Row],[run]]+100*Data[[#This Row],[k]]</f>
        <v>200</v>
      </c>
      <c r="E2270" t="s">
        <v>11</v>
      </c>
      <c r="F2270" t="s">
        <v>16</v>
      </c>
      <c r="G2270" t="s">
        <v>11</v>
      </c>
      <c r="H2270" t="s">
        <v>16</v>
      </c>
      <c r="I2270" t="str">
        <f>IF(Data[[#This Row],[gen_c]]="","o",IF(Data[[#This Row],[gen_e]]=Data[[#This Row],[gen_c]],"+",IF(ISNUMBER(SEARCH(Data[[#This Row],[gen_e]],Data[[#This Row],[gen_c]])),"/","-")))</f>
        <v>+</v>
      </c>
      <c r="J2270" t="str">
        <f>IF(Data[[#This Row],[sp_c]]="","o",IF(Data[[#This Row],[sp_e]]=Data[[#This Row],[sp_c]],"+",IF(ISNUMBER(SEARCH(Data[[#This Row],[sp_e]],Data[[#This Row],[sp_c]])),"/","-")))</f>
        <v>+</v>
      </c>
      <c r="K22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1" spans="1:11" x14ac:dyDescent="0.25">
      <c r="A2271" s="1">
        <v>161</v>
      </c>
      <c r="B2271" s="1">
        <v>0</v>
      </c>
      <c r="C2271" s="1">
        <v>2</v>
      </c>
      <c r="D2271" s="1">
        <f>Data[[#This Row],[run]]+100*Data[[#This Row],[k]]</f>
        <v>200</v>
      </c>
      <c r="E2271" t="s">
        <v>11</v>
      </c>
      <c r="F2271" t="s">
        <v>16</v>
      </c>
      <c r="G2271" t="s">
        <v>11</v>
      </c>
      <c r="H2271" t="s">
        <v>16</v>
      </c>
      <c r="I2271" t="str">
        <f>IF(Data[[#This Row],[gen_c]]="","o",IF(Data[[#This Row],[gen_e]]=Data[[#This Row],[gen_c]],"+",IF(ISNUMBER(SEARCH(Data[[#This Row],[gen_e]],Data[[#This Row],[gen_c]])),"/","-")))</f>
        <v>+</v>
      </c>
      <c r="J2271" t="str">
        <f>IF(Data[[#This Row],[sp_c]]="","o",IF(Data[[#This Row],[sp_e]]=Data[[#This Row],[sp_c]],"+",IF(ISNUMBER(SEARCH(Data[[#This Row],[sp_e]],Data[[#This Row],[sp_c]])),"/","-")))</f>
        <v>+</v>
      </c>
      <c r="K22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2" spans="1:11" x14ac:dyDescent="0.25">
      <c r="A2272" s="1">
        <v>162</v>
      </c>
      <c r="B2272" s="1">
        <v>0</v>
      </c>
      <c r="C2272" s="1">
        <v>2</v>
      </c>
      <c r="D2272" s="1">
        <f>Data[[#This Row],[run]]+100*Data[[#This Row],[k]]</f>
        <v>200</v>
      </c>
      <c r="E2272" t="s">
        <v>11</v>
      </c>
      <c r="F2272" t="s">
        <v>16</v>
      </c>
      <c r="G2272" t="s">
        <v>11</v>
      </c>
      <c r="H2272" t="s">
        <v>16</v>
      </c>
      <c r="I2272" t="str">
        <f>IF(Data[[#This Row],[gen_c]]="","o",IF(Data[[#This Row],[gen_e]]=Data[[#This Row],[gen_c]],"+",IF(ISNUMBER(SEARCH(Data[[#This Row],[gen_e]],Data[[#This Row],[gen_c]])),"/","-")))</f>
        <v>+</v>
      </c>
      <c r="J2272" t="str">
        <f>IF(Data[[#This Row],[sp_c]]="","o",IF(Data[[#This Row],[sp_e]]=Data[[#This Row],[sp_c]],"+",IF(ISNUMBER(SEARCH(Data[[#This Row],[sp_e]],Data[[#This Row],[sp_c]])),"/","-")))</f>
        <v>+</v>
      </c>
      <c r="K22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3" spans="1:11" x14ac:dyDescent="0.25">
      <c r="A2273" s="1">
        <v>164</v>
      </c>
      <c r="B2273" s="1">
        <v>0</v>
      </c>
      <c r="C2273" s="1">
        <v>2</v>
      </c>
      <c r="D2273" s="1">
        <f>Data[[#This Row],[run]]+100*Data[[#This Row],[k]]</f>
        <v>200</v>
      </c>
      <c r="E2273" t="s">
        <v>11</v>
      </c>
      <c r="F2273" t="s">
        <v>16</v>
      </c>
      <c r="G2273" t="s">
        <v>11</v>
      </c>
      <c r="H2273" t="s">
        <v>16</v>
      </c>
      <c r="I2273" t="str">
        <f>IF(Data[[#This Row],[gen_c]]="","o",IF(Data[[#This Row],[gen_e]]=Data[[#This Row],[gen_c]],"+",IF(ISNUMBER(SEARCH(Data[[#This Row],[gen_e]],Data[[#This Row],[gen_c]])),"/","-")))</f>
        <v>+</v>
      </c>
      <c r="J2273" t="str">
        <f>IF(Data[[#This Row],[sp_c]]="","o",IF(Data[[#This Row],[sp_e]]=Data[[#This Row],[sp_c]],"+",IF(ISNUMBER(SEARCH(Data[[#This Row],[sp_e]],Data[[#This Row],[sp_c]])),"/","-")))</f>
        <v>+</v>
      </c>
      <c r="K22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4" spans="1:11" x14ac:dyDescent="0.25">
      <c r="A2274" s="1">
        <v>165</v>
      </c>
      <c r="B2274" s="1">
        <v>0</v>
      </c>
      <c r="C2274" s="1">
        <v>2</v>
      </c>
      <c r="D2274" s="1">
        <f>Data[[#This Row],[run]]+100*Data[[#This Row],[k]]</f>
        <v>200</v>
      </c>
      <c r="E2274" t="s">
        <v>11</v>
      </c>
      <c r="F2274" t="s">
        <v>16</v>
      </c>
      <c r="G2274" t="s">
        <v>11</v>
      </c>
      <c r="H2274" t="s">
        <v>16</v>
      </c>
      <c r="I2274" t="str">
        <f>IF(Data[[#This Row],[gen_c]]="","o",IF(Data[[#This Row],[gen_e]]=Data[[#This Row],[gen_c]],"+",IF(ISNUMBER(SEARCH(Data[[#This Row],[gen_e]],Data[[#This Row],[gen_c]])),"/","-")))</f>
        <v>+</v>
      </c>
      <c r="J2274" t="str">
        <f>IF(Data[[#This Row],[sp_c]]="","o",IF(Data[[#This Row],[sp_e]]=Data[[#This Row],[sp_c]],"+",IF(ISNUMBER(SEARCH(Data[[#This Row],[sp_e]],Data[[#This Row],[sp_c]])),"/","-")))</f>
        <v>+</v>
      </c>
      <c r="K22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5" spans="1:11" x14ac:dyDescent="0.25">
      <c r="A2275" s="1">
        <v>166</v>
      </c>
      <c r="B2275" s="1">
        <v>0</v>
      </c>
      <c r="C2275" s="1">
        <v>2</v>
      </c>
      <c r="D2275" s="1">
        <f>Data[[#This Row],[run]]+100*Data[[#This Row],[k]]</f>
        <v>200</v>
      </c>
      <c r="E2275" t="s">
        <v>11</v>
      </c>
      <c r="F2275" t="s">
        <v>16</v>
      </c>
      <c r="G2275" t="s">
        <v>11</v>
      </c>
      <c r="H2275" t="s">
        <v>16</v>
      </c>
      <c r="I2275" t="str">
        <f>IF(Data[[#This Row],[gen_c]]="","o",IF(Data[[#This Row],[gen_e]]=Data[[#This Row],[gen_c]],"+",IF(ISNUMBER(SEARCH(Data[[#This Row],[gen_e]],Data[[#This Row],[gen_c]])),"/","-")))</f>
        <v>+</v>
      </c>
      <c r="J2275" t="str">
        <f>IF(Data[[#This Row],[sp_c]]="","o",IF(Data[[#This Row],[sp_e]]=Data[[#This Row],[sp_c]],"+",IF(ISNUMBER(SEARCH(Data[[#This Row],[sp_e]],Data[[#This Row],[sp_c]])),"/","-")))</f>
        <v>+</v>
      </c>
      <c r="K22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6" spans="1:11" x14ac:dyDescent="0.25">
      <c r="A2276" s="1">
        <v>167</v>
      </c>
      <c r="B2276" s="1">
        <v>0</v>
      </c>
      <c r="C2276" s="1">
        <v>2</v>
      </c>
      <c r="D2276" s="1">
        <f>Data[[#This Row],[run]]+100*Data[[#This Row],[k]]</f>
        <v>200</v>
      </c>
      <c r="E2276" t="s">
        <v>11</v>
      </c>
      <c r="F2276" t="s">
        <v>16</v>
      </c>
      <c r="G2276" t="s">
        <v>11</v>
      </c>
      <c r="H2276" t="s">
        <v>16</v>
      </c>
      <c r="I2276" t="str">
        <f>IF(Data[[#This Row],[gen_c]]="","o",IF(Data[[#This Row],[gen_e]]=Data[[#This Row],[gen_c]],"+",IF(ISNUMBER(SEARCH(Data[[#This Row],[gen_e]],Data[[#This Row],[gen_c]])),"/","-")))</f>
        <v>+</v>
      </c>
      <c r="J2276" t="str">
        <f>IF(Data[[#This Row],[sp_c]]="","o",IF(Data[[#This Row],[sp_e]]=Data[[#This Row],[sp_c]],"+",IF(ISNUMBER(SEARCH(Data[[#This Row],[sp_e]],Data[[#This Row],[sp_c]])),"/","-")))</f>
        <v>+</v>
      </c>
      <c r="K22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7" spans="1:11" x14ac:dyDescent="0.25">
      <c r="A2277" s="1">
        <v>168</v>
      </c>
      <c r="B2277" s="1">
        <v>0</v>
      </c>
      <c r="C2277" s="1">
        <v>2</v>
      </c>
      <c r="D2277" s="1">
        <f>Data[[#This Row],[run]]+100*Data[[#This Row],[k]]</f>
        <v>200</v>
      </c>
      <c r="E2277" t="s">
        <v>11</v>
      </c>
      <c r="F2277" t="s">
        <v>16</v>
      </c>
      <c r="G2277" t="s">
        <v>11</v>
      </c>
      <c r="H2277" t="s">
        <v>16</v>
      </c>
      <c r="I2277" t="str">
        <f>IF(Data[[#This Row],[gen_c]]="","o",IF(Data[[#This Row],[gen_e]]=Data[[#This Row],[gen_c]],"+",IF(ISNUMBER(SEARCH(Data[[#This Row],[gen_e]],Data[[#This Row],[gen_c]])),"/","-")))</f>
        <v>+</v>
      </c>
      <c r="J2277" t="str">
        <f>IF(Data[[#This Row],[sp_c]]="","o",IF(Data[[#This Row],[sp_e]]=Data[[#This Row],[sp_c]],"+",IF(ISNUMBER(SEARCH(Data[[#This Row],[sp_e]],Data[[#This Row],[sp_c]])),"/","-")))</f>
        <v>+</v>
      </c>
      <c r="K22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8" spans="1:11" x14ac:dyDescent="0.25">
      <c r="A2278" s="1">
        <v>169</v>
      </c>
      <c r="B2278" s="1">
        <v>0</v>
      </c>
      <c r="C2278" s="1">
        <v>2</v>
      </c>
      <c r="D2278" s="1">
        <f>Data[[#This Row],[run]]+100*Data[[#This Row],[k]]</f>
        <v>200</v>
      </c>
      <c r="E2278" t="s">
        <v>11</v>
      </c>
      <c r="F2278" t="s">
        <v>16</v>
      </c>
      <c r="G2278" t="s">
        <v>11</v>
      </c>
      <c r="H2278" t="s">
        <v>16</v>
      </c>
      <c r="I2278" t="str">
        <f>IF(Data[[#This Row],[gen_c]]="","o",IF(Data[[#This Row],[gen_e]]=Data[[#This Row],[gen_c]],"+",IF(ISNUMBER(SEARCH(Data[[#This Row],[gen_e]],Data[[#This Row],[gen_c]])),"/","-")))</f>
        <v>+</v>
      </c>
      <c r="J2278" t="str">
        <f>IF(Data[[#This Row],[sp_c]]="","o",IF(Data[[#This Row],[sp_e]]=Data[[#This Row],[sp_c]],"+",IF(ISNUMBER(SEARCH(Data[[#This Row],[sp_e]],Data[[#This Row],[sp_c]])),"/","-")))</f>
        <v>+</v>
      </c>
      <c r="K22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79" spans="1:11" x14ac:dyDescent="0.25">
      <c r="A2279">
        <v>174</v>
      </c>
      <c r="B2279" s="1">
        <v>1</v>
      </c>
      <c r="C2279" s="1">
        <v>2</v>
      </c>
      <c r="D2279" s="1">
        <f>Data[[#This Row],[run]]+100*Data[[#This Row],[k]]</f>
        <v>201</v>
      </c>
      <c r="E2279" t="s">
        <v>11</v>
      </c>
      <c r="F2279" t="s">
        <v>16</v>
      </c>
      <c r="G2279" t="s">
        <v>11</v>
      </c>
      <c r="H2279" t="s">
        <v>16</v>
      </c>
      <c r="I2279" t="str">
        <f>IF(Data[[#This Row],[gen_c]]="","o",IF(Data[[#This Row],[gen_e]]=Data[[#This Row],[gen_c]],"+",IF(ISNUMBER(SEARCH(Data[[#This Row],[gen_e]],Data[[#This Row],[gen_c]])),"/","-")))</f>
        <v>+</v>
      </c>
      <c r="J2279" t="str">
        <f>IF(Data[[#This Row],[sp_c]]="","o",IF(Data[[#This Row],[sp_e]]=Data[[#This Row],[sp_c]],"+",IF(ISNUMBER(SEARCH(Data[[#This Row],[sp_e]],Data[[#This Row],[sp_c]])),"/","-")))</f>
        <v>+</v>
      </c>
      <c r="K22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0" spans="1:11" x14ac:dyDescent="0.25">
      <c r="A2280">
        <v>175</v>
      </c>
      <c r="B2280" s="1">
        <v>1</v>
      </c>
      <c r="C2280" s="1">
        <v>2</v>
      </c>
      <c r="D2280" s="1">
        <f>Data[[#This Row],[run]]+100*Data[[#This Row],[k]]</f>
        <v>201</v>
      </c>
      <c r="E2280" t="s">
        <v>11</v>
      </c>
      <c r="F2280" t="s">
        <v>16</v>
      </c>
      <c r="G2280" t="s">
        <v>11</v>
      </c>
      <c r="H2280" t="s">
        <v>16</v>
      </c>
      <c r="I2280" t="str">
        <f>IF(Data[[#This Row],[gen_c]]="","o",IF(Data[[#This Row],[gen_e]]=Data[[#This Row],[gen_c]],"+",IF(ISNUMBER(SEARCH(Data[[#This Row],[gen_e]],Data[[#This Row],[gen_c]])),"/","-")))</f>
        <v>+</v>
      </c>
      <c r="J2280" t="str">
        <f>IF(Data[[#This Row],[sp_c]]="","o",IF(Data[[#This Row],[sp_e]]=Data[[#This Row],[sp_c]],"+",IF(ISNUMBER(SEARCH(Data[[#This Row],[sp_e]],Data[[#This Row],[sp_c]])),"/","-")))</f>
        <v>+</v>
      </c>
      <c r="K22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1" spans="1:11" x14ac:dyDescent="0.25">
      <c r="A2281">
        <v>176</v>
      </c>
      <c r="B2281" s="1">
        <v>1</v>
      </c>
      <c r="C2281" s="1">
        <v>2</v>
      </c>
      <c r="D2281" s="1">
        <f>Data[[#This Row],[run]]+100*Data[[#This Row],[k]]</f>
        <v>201</v>
      </c>
      <c r="E2281" t="s">
        <v>11</v>
      </c>
      <c r="F2281" t="s">
        <v>16</v>
      </c>
      <c r="G2281" t="s">
        <v>11</v>
      </c>
      <c r="H2281" t="s">
        <v>16</v>
      </c>
      <c r="I2281" t="str">
        <f>IF(Data[[#This Row],[gen_c]]="","o",IF(Data[[#This Row],[gen_e]]=Data[[#This Row],[gen_c]],"+",IF(ISNUMBER(SEARCH(Data[[#This Row],[gen_e]],Data[[#This Row],[gen_c]])),"/","-")))</f>
        <v>+</v>
      </c>
      <c r="J2281" t="str">
        <f>IF(Data[[#This Row],[sp_c]]="","o",IF(Data[[#This Row],[sp_e]]=Data[[#This Row],[sp_c]],"+",IF(ISNUMBER(SEARCH(Data[[#This Row],[sp_e]],Data[[#This Row],[sp_c]])),"/","-")))</f>
        <v>+</v>
      </c>
      <c r="K22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2" spans="1:11" x14ac:dyDescent="0.25">
      <c r="A2282">
        <v>177</v>
      </c>
      <c r="B2282" s="1">
        <v>1</v>
      </c>
      <c r="C2282" s="1">
        <v>2</v>
      </c>
      <c r="D2282" s="1">
        <f>Data[[#This Row],[run]]+100*Data[[#This Row],[k]]</f>
        <v>201</v>
      </c>
      <c r="E2282" t="s">
        <v>11</v>
      </c>
      <c r="F2282" t="s">
        <v>16</v>
      </c>
      <c r="G2282" t="s">
        <v>11</v>
      </c>
      <c r="H2282" t="s">
        <v>16</v>
      </c>
      <c r="I2282" t="str">
        <f>IF(Data[[#This Row],[gen_c]]="","o",IF(Data[[#This Row],[gen_e]]=Data[[#This Row],[gen_c]],"+",IF(ISNUMBER(SEARCH(Data[[#This Row],[gen_e]],Data[[#This Row],[gen_c]])),"/","-")))</f>
        <v>+</v>
      </c>
      <c r="J2282" t="str">
        <f>IF(Data[[#This Row],[sp_c]]="","o",IF(Data[[#This Row],[sp_e]]=Data[[#This Row],[sp_c]],"+",IF(ISNUMBER(SEARCH(Data[[#This Row],[sp_e]],Data[[#This Row],[sp_c]])),"/","-")))</f>
        <v>+</v>
      </c>
      <c r="K22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3" spans="1:11" x14ac:dyDescent="0.25">
      <c r="A2283">
        <v>180</v>
      </c>
      <c r="B2283" s="1">
        <v>1</v>
      </c>
      <c r="C2283" s="1">
        <v>2</v>
      </c>
      <c r="D2283" s="1">
        <f>Data[[#This Row],[run]]+100*Data[[#This Row],[k]]</f>
        <v>201</v>
      </c>
      <c r="E2283" t="s">
        <v>11</v>
      </c>
      <c r="F2283" t="s">
        <v>16</v>
      </c>
      <c r="G2283" t="s">
        <v>11</v>
      </c>
      <c r="H2283" t="s">
        <v>16</v>
      </c>
      <c r="I2283" t="str">
        <f>IF(Data[[#This Row],[gen_c]]="","o",IF(Data[[#This Row],[gen_e]]=Data[[#This Row],[gen_c]],"+",IF(ISNUMBER(SEARCH(Data[[#This Row],[gen_e]],Data[[#This Row],[gen_c]])),"/","-")))</f>
        <v>+</v>
      </c>
      <c r="J2283" t="str">
        <f>IF(Data[[#This Row],[sp_c]]="","o",IF(Data[[#This Row],[sp_e]]=Data[[#This Row],[sp_c]],"+",IF(ISNUMBER(SEARCH(Data[[#This Row],[sp_e]],Data[[#This Row],[sp_c]])),"/","-")))</f>
        <v>+</v>
      </c>
      <c r="K22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4" spans="1:11" x14ac:dyDescent="0.25">
      <c r="A2284">
        <v>181</v>
      </c>
      <c r="B2284" s="1">
        <v>1</v>
      </c>
      <c r="C2284" s="1">
        <v>2</v>
      </c>
      <c r="D2284" s="1">
        <f>Data[[#This Row],[run]]+100*Data[[#This Row],[k]]</f>
        <v>201</v>
      </c>
      <c r="E2284" t="s">
        <v>11</v>
      </c>
      <c r="F2284" t="s">
        <v>16</v>
      </c>
      <c r="G2284" t="s">
        <v>11</v>
      </c>
      <c r="H2284" t="s">
        <v>16</v>
      </c>
      <c r="I2284" t="str">
        <f>IF(Data[[#This Row],[gen_c]]="","o",IF(Data[[#This Row],[gen_e]]=Data[[#This Row],[gen_c]],"+",IF(ISNUMBER(SEARCH(Data[[#This Row],[gen_e]],Data[[#This Row],[gen_c]])),"/","-")))</f>
        <v>+</v>
      </c>
      <c r="J2284" t="str">
        <f>IF(Data[[#This Row],[sp_c]]="","o",IF(Data[[#This Row],[sp_e]]=Data[[#This Row],[sp_c]],"+",IF(ISNUMBER(SEARCH(Data[[#This Row],[sp_e]],Data[[#This Row],[sp_c]])),"/","-")))</f>
        <v>+</v>
      </c>
      <c r="K22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5" spans="1:11" x14ac:dyDescent="0.25">
      <c r="A2285">
        <v>182</v>
      </c>
      <c r="B2285" s="1">
        <v>1</v>
      </c>
      <c r="C2285" s="1">
        <v>2</v>
      </c>
      <c r="D2285" s="1">
        <f>Data[[#This Row],[run]]+100*Data[[#This Row],[k]]</f>
        <v>201</v>
      </c>
      <c r="E2285" t="s">
        <v>11</v>
      </c>
      <c r="F2285" t="s">
        <v>16</v>
      </c>
      <c r="G2285" t="s">
        <v>11</v>
      </c>
      <c r="H2285" t="s">
        <v>16</v>
      </c>
      <c r="I2285" t="str">
        <f>IF(Data[[#This Row],[gen_c]]="","o",IF(Data[[#This Row],[gen_e]]=Data[[#This Row],[gen_c]],"+",IF(ISNUMBER(SEARCH(Data[[#This Row],[gen_e]],Data[[#This Row],[gen_c]])),"/","-")))</f>
        <v>+</v>
      </c>
      <c r="J2285" t="str">
        <f>IF(Data[[#This Row],[sp_c]]="","o",IF(Data[[#This Row],[sp_e]]=Data[[#This Row],[sp_c]],"+",IF(ISNUMBER(SEARCH(Data[[#This Row],[sp_e]],Data[[#This Row],[sp_c]])),"/","-")))</f>
        <v>+</v>
      </c>
      <c r="K22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6" spans="1:11" x14ac:dyDescent="0.25">
      <c r="A2286">
        <v>183</v>
      </c>
      <c r="B2286" s="1">
        <v>1</v>
      </c>
      <c r="C2286" s="1">
        <v>2</v>
      </c>
      <c r="D2286" s="1">
        <f>Data[[#This Row],[run]]+100*Data[[#This Row],[k]]</f>
        <v>201</v>
      </c>
      <c r="E2286" t="s">
        <v>11</v>
      </c>
      <c r="F2286" t="s">
        <v>16</v>
      </c>
      <c r="G2286" t="s">
        <v>11</v>
      </c>
      <c r="H2286" t="s">
        <v>16</v>
      </c>
      <c r="I2286" t="str">
        <f>IF(Data[[#This Row],[gen_c]]="","o",IF(Data[[#This Row],[gen_e]]=Data[[#This Row],[gen_c]],"+",IF(ISNUMBER(SEARCH(Data[[#This Row],[gen_e]],Data[[#This Row],[gen_c]])),"/","-")))</f>
        <v>+</v>
      </c>
      <c r="J2286" t="str">
        <f>IF(Data[[#This Row],[sp_c]]="","o",IF(Data[[#This Row],[sp_e]]=Data[[#This Row],[sp_c]],"+",IF(ISNUMBER(SEARCH(Data[[#This Row],[sp_e]],Data[[#This Row],[sp_c]])),"/","-")))</f>
        <v>+</v>
      </c>
      <c r="K22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7" spans="1:11" x14ac:dyDescent="0.25">
      <c r="A2287">
        <v>185</v>
      </c>
      <c r="B2287" s="1">
        <v>1</v>
      </c>
      <c r="C2287" s="1">
        <v>2</v>
      </c>
      <c r="D2287" s="1">
        <f>Data[[#This Row],[run]]+100*Data[[#This Row],[k]]</f>
        <v>201</v>
      </c>
      <c r="E2287" t="s">
        <v>11</v>
      </c>
      <c r="F2287" t="s">
        <v>16</v>
      </c>
      <c r="G2287" t="s">
        <v>11</v>
      </c>
      <c r="H2287" t="s">
        <v>16</v>
      </c>
      <c r="I2287" t="str">
        <f>IF(Data[[#This Row],[gen_c]]="","o",IF(Data[[#This Row],[gen_e]]=Data[[#This Row],[gen_c]],"+",IF(ISNUMBER(SEARCH(Data[[#This Row],[gen_e]],Data[[#This Row],[gen_c]])),"/","-")))</f>
        <v>+</v>
      </c>
      <c r="J2287" t="str">
        <f>IF(Data[[#This Row],[sp_c]]="","o",IF(Data[[#This Row],[sp_e]]=Data[[#This Row],[sp_c]],"+",IF(ISNUMBER(SEARCH(Data[[#This Row],[sp_e]],Data[[#This Row],[sp_c]])),"/","-")))</f>
        <v>+</v>
      </c>
      <c r="K22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8" spans="1:11" x14ac:dyDescent="0.25">
      <c r="A2288">
        <v>188</v>
      </c>
      <c r="B2288" s="1">
        <v>1</v>
      </c>
      <c r="C2288" s="1">
        <v>2</v>
      </c>
      <c r="D2288" s="1">
        <f>Data[[#This Row],[run]]+100*Data[[#This Row],[k]]</f>
        <v>201</v>
      </c>
      <c r="E2288" t="s">
        <v>11</v>
      </c>
      <c r="F2288" t="s">
        <v>16</v>
      </c>
      <c r="G2288" t="s">
        <v>11</v>
      </c>
      <c r="H2288" t="s">
        <v>16</v>
      </c>
      <c r="I2288" t="str">
        <f>IF(Data[[#This Row],[gen_c]]="","o",IF(Data[[#This Row],[gen_e]]=Data[[#This Row],[gen_c]],"+",IF(ISNUMBER(SEARCH(Data[[#This Row],[gen_e]],Data[[#This Row],[gen_c]])),"/","-")))</f>
        <v>+</v>
      </c>
      <c r="J2288" t="str">
        <f>IF(Data[[#This Row],[sp_c]]="","o",IF(Data[[#This Row],[sp_e]]=Data[[#This Row],[sp_c]],"+",IF(ISNUMBER(SEARCH(Data[[#This Row],[sp_e]],Data[[#This Row],[sp_c]])),"/","-")))</f>
        <v>+</v>
      </c>
      <c r="K22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89" spans="1:11" x14ac:dyDescent="0.25">
      <c r="A2289">
        <v>189</v>
      </c>
      <c r="B2289" s="1">
        <v>1</v>
      </c>
      <c r="C2289" s="1">
        <v>2</v>
      </c>
      <c r="D2289" s="1">
        <f>Data[[#This Row],[run]]+100*Data[[#This Row],[k]]</f>
        <v>201</v>
      </c>
      <c r="E2289" t="s">
        <v>11</v>
      </c>
      <c r="F2289" t="s">
        <v>16</v>
      </c>
      <c r="G2289" t="s">
        <v>11</v>
      </c>
      <c r="H2289" t="s">
        <v>16</v>
      </c>
      <c r="I2289" t="str">
        <f>IF(Data[[#This Row],[gen_c]]="","o",IF(Data[[#This Row],[gen_e]]=Data[[#This Row],[gen_c]],"+",IF(ISNUMBER(SEARCH(Data[[#This Row],[gen_e]],Data[[#This Row],[gen_c]])),"/","-")))</f>
        <v>+</v>
      </c>
      <c r="J2289" t="str">
        <f>IF(Data[[#This Row],[sp_c]]="","o",IF(Data[[#This Row],[sp_e]]=Data[[#This Row],[sp_c]],"+",IF(ISNUMBER(SEARCH(Data[[#This Row],[sp_e]],Data[[#This Row],[sp_c]])),"/","-")))</f>
        <v>+</v>
      </c>
      <c r="K22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90" spans="1:11" x14ac:dyDescent="0.25">
      <c r="A2290">
        <v>192</v>
      </c>
      <c r="B2290" s="1">
        <v>1</v>
      </c>
      <c r="C2290" s="1">
        <v>2</v>
      </c>
      <c r="D2290" s="1">
        <f>Data[[#This Row],[run]]+100*Data[[#This Row],[k]]</f>
        <v>201</v>
      </c>
      <c r="E2290" t="s">
        <v>11</v>
      </c>
      <c r="F2290" t="s">
        <v>16</v>
      </c>
      <c r="G2290" t="s">
        <v>11</v>
      </c>
      <c r="H2290" t="s">
        <v>16</v>
      </c>
      <c r="I2290" t="str">
        <f>IF(Data[[#This Row],[gen_c]]="","o",IF(Data[[#This Row],[gen_e]]=Data[[#This Row],[gen_c]],"+",IF(ISNUMBER(SEARCH(Data[[#This Row],[gen_e]],Data[[#This Row],[gen_c]])),"/","-")))</f>
        <v>+</v>
      </c>
      <c r="J2290" t="str">
        <f>IF(Data[[#This Row],[sp_c]]="","o",IF(Data[[#This Row],[sp_e]]=Data[[#This Row],[sp_c]],"+",IF(ISNUMBER(SEARCH(Data[[#This Row],[sp_e]],Data[[#This Row],[sp_c]])),"/","-")))</f>
        <v>+</v>
      </c>
      <c r="K22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91" spans="1:11" x14ac:dyDescent="0.25">
      <c r="A2291">
        <v>194</v>
      </c>
      <c r="B2291" s="1">
        <v>1</v>
      </c>
      <c r="C2291" s="1">
        <v>2</v>
      </c>
      <c r="D2291" s="1">
        <f>Data[[#This Row],[run]]+100*Data[[#This Row],[k]]</f>
        <v>201</v>
      </c>
      <c r="E2291" t="s">
        <v>11</v>
      </c>
      <c r="F2291" t="s">
        <v>16</v>
      </c>
      <c r="G2291" t="s">
        <v>11</v>
      </c>
      <c r="H2291" t="s">
        <v>16</v>
      </c>
      <c r="I2291" t="str">
        <f>IF(Data[[#This Row],[gen_c]]="","o",IF(Data[[#This Row],[gen_e]]=Data[[#This Row],[gen_c]],"+",IF(ISNUMBER(SEARCH(Data[[#This Row],[gen_e]],Data[[#This Row],[gen_c]])),"/","-")))</f>
        <v>+</v>
      </c>
      <c r="J2291" t="str">
        <f>IF(Data[[#This Row],[sp_c]]="","o",IF(Data[[#This Row],[sp_e]]=Data[[#This Row],[sp_c]],"+",IF(ISNUMBER(SEARCH(Data[[#This Row],[sp_e]],Data[[#This Row],[sp_c]])),"/","-")))</f>
        <v>+</v>
      </c>
      <c r="K22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292" spans="1:11" x14ac:dyDescent="0.25">
      <c r="A2292" s="1">
        <v>152</v>
      </c>
      <c r="B2292" s="1">
        <v>0</v>
      </c>
      <c r="C2292" s="1">
        <v>2</v>
      </c>
      <c r="D2292" s="1">
        <f>Data[[#This Row],[run]]+100*Data[[#This Row],[k]]</f>
        <v>200</v>
      </c>
      <c r="E2292" t="s">
        <v>11</v>
      </c>
      <c r="F2292" t="s">
        <v>16</v>
      </c>
      <c r="G2292" t="s">
        <v>11</v>
      </c>
      <c r="I2292" t="str">
        <f>IF(Data[[#This Row],[gen_c]]="","o",IF(Data[[#This Row],[gen_e]]=Data[[#This Row],[gen_c]],"+",IF(ISNUMBER(SEARCH(Data[[#This Row],[gen_e]],Data[[#This Row],[gen_c]])),"/","-")))</f>
        <v>+</v>
      </c>
      <c r="J2292" t="str">
        <f>IF(Data[[#This Row],[sp_c]]="","o",IF(Data[[#This Row],[sp_e]]=Data[[#This Row],[sp_c]],"+",IF(ISNUMBER(SEARCH(Data[[#This Row],[sp_e]],Data[[#This Row],[sp_c]])),"/","-")))</f>
        <v>o</v>
      </c>
      <c r="K22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93" spans="1:11" x14ac:dyDescent="0.25">
      <c r="A2293" s="1">
        <v>154</v>
      </c>
      <c r="B2293" s="1">
        <v>0</v>
      </c>
      <c r="C2293" s="1">
        <v>2</v>
      </c>
      <c r="D2293" s="1">
        <f>Data[[#This Row],[run]]+100*Data[[#This Row],[k]]</f>
        <v>200</v>
      </c>
      <c r="E2293" t="s">
        <v>11</v>
      </c>
      <c r="F2293" t="s">
        <v>16</v>
      </c>
      <c r="G2293" t="s">
        <v>11</v>
      </c>
      <c r="I2293" t="str">
        <f>IF(Data[[#This Row],[gen_c]]="","o",IF(Data[[#This Row],[gen_e]]=Data[[#This Row],[gen_c]],"+",IF(ISNUMBER(SEARCH(Data[[#This Row],[gen_e]],Data[[#This Row],[gen_c]])),"/","-")))</f>
        <v>+</v>
      </c>
      <c r="J2293" t="str">
        <f>IF(Data[[#This Row],[sp_c]]="","o",IF(Data[[#This Row],[sp_e]]=Data[[#This Row],[sp_c]],"+",IF(ISNUMBER(SEARCH(Data[[#This Row],[sp_e]],Data[[#This Row],[sp_c]])),"/","-")))</f>
        <v>o</v>
      </c>
      <c r="K22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94" spans="1:11" x14ac:dyDescent="0.25">
      <c r="A2294" s="1">
        <v>155</v>
      </c>
      <c r="B2294" s="1">
        <v>0</v>
      </c>
      <c r="C2294" s="1">
        <v>2</v>
      </c>
      <c r="D2294" s="1">
        <f>Data[[#This Row],[run]]+100*Data[[#This Row],[k]]</f>
        <v>200</v>
      </c>
      <c r="E2294" t="s">
        <v>11</v>
      </c>
      <c r="F2294" t="s">
        <v>16</v>
      </c>
      <c r="G2294" t="s">
        <v>11</v>
      </c>
      <c r="I2294" t="str">
        <f>IF(Data[[#This Row],[gen_c]]="","o",IF(Data[[#This Row],[gen_e]]=Data[[#This Row],[gen_c]],"+",IF(ISNUMBER(SEARCH(Data[[#This Row],[gen_e]],Data[[#This Row],[gen_c]])),"/","-")))</f>
        <v>+</v>
      </c>
      <c r="J2294" t="str">
        <f>IF(Data[[#This Row],[sp_c]]="","o",IF(Data[[#This Row],[sp_e]]=Data[[#This Row],[sp_c]],"+",IF(ISNUMBER(SEARCH(Data[[#This Row],[sp_e]],Data[[#This Row],[sp_c]])),"/","-")))</f>
        <v>o</v>
      </c>
      <c r="K22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95" spans="1:11" x14ac:dyDescent="0.25">
      <c r="A2295" s="1">
        <v>157</v>
      </c>
      <c r="B2295" s="1">
        <v>0</v>
      </c>
      <c r="C2295" s="1">
        <v>2</v>
      </c>
      <c r="D2295" s="1">
        <f>Data[[#This Row],[run]]+100*Data[[#This Row],[k]]</f>
        <v>200</v>
      </c>
      <c r="E2295" t="s">
        <v>11</v>
      </c>
      <c r="F2295" t="s">
        <v>16</v>
      </c>
      <c r="G2295" t="s">
        <v>11</v>
      </c>
      <c r="I2295" t="str">
        <f>IF(Data[[#This Row],[gen_c]]="","o",IF(Data[[#This Row],[gen_e]]=Data[[#This Row],[gen_c]],"+",IF(ISNUMBER(SEARCH(Data[[#This Row],[gen_e]],Data[[#This Row],[gen_c]])),"/","-")))</f>
        <v>+</v>
      </c>
      <c r="J2295" t="str">
        <f>IF(Data[[#This Row],[sp_c]]="","o",IF(Data[[#This Row],[sp_e]]=Data[[#This Row],[sp_c]],"+",IF(ISNUMBER(SEARCH(Data[[#This Row],[sp_e]],Data[[#This Row],[sp_c]])),"/","-")))</f>
        <v>o</v>
      </c>
      <c r="K22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96" spans="1:11" x14ac:dyDescent="0.25">
      <c r="A2296" s="1">
        <v>159</v>
      </c>
      <c r="B2296" s="1">
        <v>0</v>
      </c>
      <c r="C2296" s="1">
        <v>2</v>
      </c>
      <c r="D2296" s="1">
        <f>Data[[#This Row],[run]]+100*Data[[#This Row],[k]]</f>
        <v>200</v>
      </c>
      <c r="E2296" t="s">
        <v>11</v>
      </c>
      <c r="F2296" t="s">
        <v>16</v>
      </c>
      <c r="G2296" t="s">
        <v>11</v>
      </c>
      <c r="I2296" t="str">
        <f>IF(Data[[#This Row],[gen_c]]="","o",IF(Data[[#This Row],[gen_e]]=Data[[#This Row],[gen_c]],"+",IF(ISNUMBER(SEARCH(Data[[#This Row],[gen_e]],Data[[#This Row],[gen_c]])),"/","-")))</f>
        <v>+</v>
      </c>
      <c r="J2296" t="str">
        <f>IF(Data[[#This Row],[sp_c]]="","o",IF(Data[[#This Row],[sp_e]]=Data[[#This Row],[sp_c]],"+",IF(ISNUMBER(SEARCH(Data[[#This Row],[sp_e]],Data[[#This Row],[sp_c]])),"/","-")))</f>
        <v>o</v>
      </c>
      <c r="K22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97" spans="1:11" x14ac:dyDescent="0.25">
      <c r="A2297" s="1">
        <v>163</v>
      </c>
      <c r="B2297" s="1">
        <v>0</v>
      </c>
      <c r="C2297" s="1">
        <v>2</v>
      </c>
      <c r="D2297" s="1">
        <f>Data[[#This Row],[run]]+100*Data[[#This Row],[k]]</f>
        <v>200</v>
      </c>
      <c r="E2297" t="s">
        <v>11</v>
      </c>
      <c r="F2297" t="s">
        <v>16</v>
      </c>
      <c r="G2297" t="s">
        <v>11</v>
      </c>
      <c r="I2297" t="str">
        <f>IF(Data[[#This Row],[gen_c]]="","o",IF(Data[[#This Row],[gen_e]]=Data[[#This Row],[gen_c]],"+",IF(ISNUMBER(SEARCH(Data[[#This Row],[gen_e]],Data[[#This Row],[gen_c]])),"/","-")))</f>
        <v>+</v>
      </c>
      <c r="J2297" t="str">
        <f>IF(Data[[#This Row],[sp_c]]="","o",IF(Data[[#This Row],[sp_e]]=Data[[#This Row],[sp_c]],"+",IF(ISNUMBER(SEARCH(Data[[#This Row],[sp_e]],Data[[#This Row],[sp_c]])),"/","-")))</f>
        <v>o</v>
      </c>
      <c r="K22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98" spans="1:11" x14ac:dyDescent="0.25">
      <c r="A2298" s="1">
        <v>170</v>
      </c>
      <c r="B2298" s="1">
        <v>0</v>
      </c>
      <c r="C2298" s="1">
        <v>2</v>
      </c>
      <c r="D2298" s="1">
        <f>Data[[#This Row],[run]]+100*Data[[#This Row],[k]]</f>
        <v>200</v>
      </c>
      <c r="E2298" t="s">
        <v>11</v>
      </c>
      <c r="F2298" t="s">
        <v>16</v>
      </c>
      <c r="G2298" t="s">
        <v>11</v>
      </c>
      <c r="I2298" t="str">
        <f>IF(Data[[#This Row],[gen_c]]="","o",IF(Data[[#This Row],[gen_e]]=Data[[#This Row],[gen_c]],"+",IF(ISNUMBER(SEARCH(Data[[#This Row],[gen_e]],Data[[#This Row],[gen_c]])),"/","-")))</f>
        <v>+</v>
      </c>
      <c r="J2298" t="str">
        <f>IF(Data[[#This Row],[sp_c]]="","o",IF(Data[[#This Row],[sp_e]]=Data[[#This Row],[sp_c]],"+",IF(ISNUMBER(SEARCH(Data[[#This Row],[sp_e]],Data[[#This Row],[sp_c]])),"/","-")))</f>
        <v>o</v>
      </c>
      <c r="K22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299" spans="1:11" x14ac:dyDescent="0.25">
      <c r="A2299" s="1">
        <v>171</v>
      </c>
      <c r="B2299" s="1">
        <v>0</v>
      </c>
      <c r="C2299" s="1">
        <v>2</v>
      </c>
      <c r="D2299" s="1">
        <f>Data[[#This Row],[run]]+100*Data[[#This Row],[k]]</f>
        <v>200</v>
      </c>
      <c r="E2299" t="s">
        <v>11</v>
      </c>
      <c r="F2299" t="s">
        <v>16</v>
      </c>
      <c r="G2299" t="s">
        <v>11</v>
      </c>
      <c r="I2299" t="str">
        <f>IF(Data[[#This Row],[gen_c]]="","o",IF(Data[[#This Row],[gen_e]]=Data[[#This Row],[gen_c]],"+",IF(ISNUMBER(SEARCH(Data[[#This Row],[gen_e]],Data[[#This Row],[gen_c]])),"/","-")))</f>
        <v>+</v>
      </c>
      <c r="J2299" t="str">
        <f>IF(Data[[#This Row],[sp_c]]="","o",IF(Data[[#This Row],[sp_e]]=Data[[#This Row],[sp_c]],"+",IF(ISNUMBER(SEARCH(Data[[#This Row],[sp_e]],Data[[#This Row],[sp_c]])),"/","-")))</f>
        <v>o</v>
      </c>
      <c r="K22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00" spans="1:11" x14ac:dyDescent="0.25">
      <c r="A2300" s="1">
        <v>172</v>
      </c>
      <c r="B2300" s="1">
        <v>0</v>
      </c>
      <c r="C2300" s="1">
        <v>2</v>
      </c>
      <c r="D2300" s="1">
        <f>Data[[#This Row],[run]]+100*Data[[#This Row],[k]]</f>
        <v>200</v>
      </c>
      <c r="E2300" t="s">
        <v>11</v>
      </c>
      <c r="F2300" t="s">
        <v>16</v>
      </c>
      <c r="G2300" t="s">
        <v>11</v>
      </c>
      <c r="I2300" t="str">
        <f>IF(Data[[#This Row],[gen_c]]="","o",IF(Data[[#This Row],[gen_e]]=Data[[#This Row],[gen_c]],"+",IF(ISNUMBER(SEARCH(Data[[#This Row],[gen_e]],Data[[#This Row],[gen_c]])),"/","-")))</f>
        <v>+</v>
      </c>
      <c r="J2300" t="str">
        <f>IF(Data[[#This Row],[sp_c]]="","o",IF(Data[[#This Row],[sp_e]]=Data[[#This Row],[sp_c]],"+",IF(ISNUMBER(SEARCH(Data[[#This Row],[sp_e]],Data[[#This Row],[sp_c]])),"/","-")))</f>
        <v>o</v>
      </c>
      <c r="K23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01" spans="1:11" x14ac:dyDescent="0.25">
      <c r="A2301" s="1">
        <v>173</v>
      </c>
      <c r="B2301" s="1">
        <v>0</v>
      </c>
      <c r="C2301" s="1">
        <v>2</v>
      </c>
      <c r="D2301" s="1">
        <f>Data[[#This Row],[run]]+100*Data[[#This Row],[k]]</f>
        <v>200</v>
      </c>
      <c r="E2301" t="s">
        <v>11</v>
      </c>
      <c r="F2301" t="s">
        <v>16</v>
      </c>
      <c r="G2301" t="s">
        <v>11</v>
      </c>
      <c r="I2301" t="str">
        <f>IF(Data[[#This Row],[gen_c]]="","o",IF(Data[[#This Row],[gen_e]]=Data[[#This Row],[gen_c]],"+",IF(ISNUMBER(SEARCH(Data[[#This Row],[gen_e]],Data[[#This Row],[gen_c]])),"/","-")))</f>
        <v>+</v>
      </c>
      <c r="J2301" t="str">
        <f>IF(Data[[#This Row],[sp_c]]="","o",IF(Data[[#This Row],[sp_e]]=Data[[#This Row],[sp_c]],"+",IF(ISNUMBER(SEARCH(Data[[#This Row],[sp_e]],Data[[#This Row],[sp_c]])),"/","-")))</f>
        <v>o</v>
      </c>
      <c r="K23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02" spans="1:11" x14ac:dyDescent="0.25">
      <c r="A2302">
        <v>179</v>
      </c>
      <c r="B2302" s="1">
        <v>1</v>
      </c>
      <c r="C2302" s="1">
        <v>2</v>
      </c>
      <c r="D2302" s="1">
        <f>Data[[#This Row],[run]]+100*Data[[#This Row],[k]]</f>
        <v>201</v>
      </c>
      <c r="E2302" t="s">
        <v>11</v>
      </c>
      <c r="F2302" t="s">
        <v>16</v>
      </c>
      <c r="G2302" t="s">
        <v>11</v>
      </c>
      <c r="I2302" t="str">
        <f>IF(Data[[#This Row],[gen_c]]="","o",IF(Data[[#This Row],[gen_e]]=Data[[#This Row],[gen_c]],"+",IF(ISNUMBER(SEARCH(Data[[#This Row],[gen_e]],Data[[#This Row],[gen_c]])),"/","-")))</f>
        <v>+</v>
      </c>
      <c r="J2302" t="str">
        <f>IF(Data[[#This Row],[sp_c]]="","o",IF(Data[[#This Row],[sp_e]]=Data[[#This Row],[sp_c]],"+",IF(ISNUMBER(SEARCH(Data[[#This Row],[sp_e]],Data[[#This Row],[sp_c]])),"/","-")))</f>
        <v>o</v>
      </c>
      <c r="K23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03" spans="1:11" x14ac:dyDescent="0.25">
      <c r="A2303">
        <v>187</v>
      </c>
      <c r="B2303" s="1">
        <v>1</v>
      </c>
      <c r="C2303" s="1">
        <v>2</v>
      </c>
      <c r="D2303" s="1">
        <f>Data[[#This Row],[run]]+100*Data[[#This Row],[k]]</f>
        <v>201</v>
      </c>
      <c r="E2303" t="s">
        <v>11</v>
      </c>
      <c r="F2303" t="s">
        <v>16</v>
      </c>
      <c r="G2303" t="s">
        <v>11</v>
      </c>
      <c r="I2303" t="str">
        <f>IF(Data[[#This Row],[gen_c]]="","o",IF(Data[[#This Row],[gen_e]]=Data[[#This Row],[gen_c]],"+",IF(ISNUMBER(SEARCH(Data[[#This Row],[gen_e]],Data[[#This Row],[gen_c]])),"/","-")))</f>
        <v>+</v>
      </c>
      <c r="J2303" t="str">
        <f>IF(Data[[#This Row],[sp_c]]="","o",IF(Data[[#This Row],[sp_e]]=Data[[#This Row],[sp_c]],"+",IF(ISNUMBER(SEARCH(Data[[#This Row],[sp_e]],Data[[#This Row],[sp_c]])),"/","-")))</f>
        <v>o</v>
      </c>
      <c r="K23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04" spans="1:11" x14ac:dyDescent="0.25">
      <c r="A2304">
        <v>190</v>
      </c>
      <c r="B2304" s="1">
        <v>1</v>
      </c>
      <c r="C2304" s="1">
        <v>2</v>
      </c>
      <c r="D2304" s="1">
        <f>Data[[#This Row],[run]]+100*Data[[#This Row],[k]]</f>
        <v>201</v>
      </c>
      <c r="E2304" t="s">
        <v>11</v>
      </c>
      <c r="F2304" t="s">
        <v>16</v>
      </c>
      <c r="G2304" t="s">
        <v>11</v>
      </c>
      <c r="I2304" t="str">
        <f>IF(Data[[#This Row],[gen_c]]="","o",IF(Data[[#This Row],[gen_e]]=Data[[#This Row],[gen_c]],"+",IF(ISNUMBER(SEARCH(Data[[#This Row],[gen_e]],Data[[#This Row],[gen_c]])),"/","-")))</f>
        <v>+</v>
      </c>
      <c r="J2304" t="str">
        <f>IF(Data[[#This Row],[sp_c]]="","o",IF(Data[[#This Row],[sp_e]]=Data[[#This Row],[sp_c]],"+",IF(ISNUMBER(SEARCH(Data[[#This Row],[sp_e]],Data[[#This Row],[sp_c]])),"/","-")))</f>
        <v>o</v>
      </c>
      <c r="K23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05" spans="1:11" x14ac:dyDescent="0.25">
      <c r="A2305">
        <v>191</v>
      </c>
      <c r="B2305" s="1">
        <v>1</v>
      </c>
      <c r="C2305" s="1">
        <v>2</v>
      </c>
      <c r="D2305" s="1">
        <f>Data[[#This Row],[run]]+100*Data[[#This Row],[k]]</f>
        <v>201</v>
      </c>
      <c r="E2305" t="s">
        <v>11</v>
      </c>
      <c r="F2305" t="s">
        <v>16</v>
      </c>
      <c r="G2305" t="s">
        <v>11</v>
      </c>
      <c r="I2305" t="str">
        <f>IF(Data[[#This Row],[gen_c]]="","o",IF(Data[[#This Row],[gen_e]]=Data[[#This Row],[gen_c]],"+",IF(ISNUMBER(SEARCH(Data[[#This Row],[gen_e]],Data[[#This Row],[gen_c]])),"/","-")))</f>
        <v>+</v>
      </c>
      <c r="J2305" t="str">
        <f>IF(Data[[#This Row],[sp_c]]="","o",IF(Data[[#This Row],[sp_e]]=Data[[#This Row],[sp_c]],"+",IF(ISNUMBER(SEARCH(Data[[#This Row],[sp_e]],Data[[#This Row],[sp_c]])),"/","-")))</f>
        <v>o</v>
      </c>
      <c r="K23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06" spans="1:11" x14ac:dyDescent="0.25">
      <c r="A2306">
        <v>193</v>
      </c>
      <c r="B2306" s="1">
        <v>1</v>
      </c>
      <c r="C2306" s="1">
        <v>2</v>
      </c>
      <c r="D2306" s="1">
        <f>Data[[#This Row],[run]]+100*Data[[#This Row],[k]]</f>
        <v>201</v>
      </c>
      <c r="E2306" t="s">
        <v>11</v>
      </c>
      <c r="F2306" t="s">
        <v>16</v>
      </c>
      <c r="G2306" t="s">
        <v>11</v>
      </c>
      <c r="I2306" t="str">
        <f>IF(Data[[#This Row],[gen_c]]="","o",IF(Data[[#This Row],[gen_e]]=Data[[#This Row],[gen_c]],"+",IF(ISNUMBER(SEARCH(Data[[#This Row],[gen_e]],Data[[#This Row],[gen_c]])),"/","-")))</f>
        <v>+</v>
      </c>
      <c r="J2306" t="str">
        <f>IF(Data[[#This Row],[sp_c]]="","o",IF(Data[[#This Row],[sp_e]]=Data[[#This Row],[sp_c]],"+",IF(ISNUMBER(SEARCH(Data[[#This Row],[sp_e]],Data[[#This Row],[sp_c]])),"/","-")))</f>
        <v>o</v>
      </c>
      <c r="K23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07" spans="1:11" x14ac:dyDescent="0.25">
      <c r="A2307">
        <v>178</v>
      </c>
      <c r="B2307" s="1">
        <v>1</v>
      </c>
      <c r="C2307" s="1">
        <v>2</v>
      </c>
      <c r="D2307" s="1">
        <f>Data[[#This Row],[run]]+100*Data[[#This Row],[k]]</f>
        <v>201</v>
      </c>
      <c r="E2307" t="s">
        <v>11</v>
      </c>
      <c r="F2307" t="s">
        <v>16</v>
      </c>
      <c r="H2307" t="s">
        <v>16</v>
      </c>
      <c r="I2307" t="str">
        <f>IF(Data[[#This Row],[gen_c]]="","o",IF(Data[[#This Row],[gen_e]]=Data[[#This Row],[gen_c]],"+",IF(ISNUMBER(SEARCH(Data[[#This Row],[gen_e]],Data[[#This Row],[gen_c]])),"/","-")))</f>
        <v>o</v>
      </c>
      <c r="J2307" t="str">
        <f>IF(Data[[#This Row],[sp_c]]="","o",IF(Data[[#This Row],[sp_e]]=Data[[#This Row],[sp_c]],"+",IF(ISNUMBER(SEARCH(Data[[#This Row],[sp_e]],Data[[#This Row],[sp_c]])),"/","-")))</f>
        <v>+</v>
      </c>
      <c r="K23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08" spans="1:11" x14ac:dyDescent="0.25">
      <c r="A2308" s="1">
        <v>293</v>
      </c>
      <c r="B2308" s="1">
        <v>0</v>
      </c>
      <c r="C2308" s="1">
        <v>2</v>
      </c>
      <c r="D2308" s="1">
        <f>Data[[#This Row],[run]]+100*Data[[#This Row],[k]]</f>
        <v>200</v>
      </c>
      <c r="E2308" t="s">
        <v>22</v>
      </c>
      <c r="F2308" t="s">
        <v>23</v>
      </c>
      <c r="G2308" t="s">
        <v>22</v>
      </c>
      <c r="H2308" t="s">
        <v>23</v>
      </c>
      <c r="I2308" t="str">
        <f>IF(Data[[#This Row],[gen_c]]="","o",IF(Data[[#This Row],[gen_e]]=Data[[#This Row],[gen_c]],"+",IF(ISNUMBER(SEARCH(Data[[#This Row],[gen_e]],Data[[#This Row],[gen_c]])),"/","-")))</f>
        <v>+</v>
      </c>
      <c r="J2308" t="str">
        <f>IF(Data[[#This Row],[sp_c]]="","o",IF(Data[[#This Row],[sp_e]]=Data[[#This Row],[sp_c]],"+",IF(ISNUMBER(SEARCH(Data[[#This Row],[sp_e]],Data[[#This Row],[sp_c]])),"/","-")))</f>
        <v>+</v>
      </c>
      <c r="K23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09" spans="1:11" x14ac:dyDescent="0.25">
      <c r="A2309" s="1">
        <v>294</v>
      </c>
      <c r="B2309" s="1">
        <v>0</v>
      </c>
      <c r="C2309" s="1">
        <v>2</v>
      </c>
      <c r="D2309" s="1">
        <f>Data[[#This Row],[run]]+100*Data[[#This Row],[k]]</f>
        <v>200</v>
      </c>
      <c r="E2309" t="s">
        <v>22</v>
      </c>
      <c r="F2309" t="s">
        <v>23</v>
      </c>
      <c r="G2309" t="s">
        <v>22</v>
      </c>
      <c r="I2309" t="str">
        <f>IF(Data[[#This Row],[gen_c]]="","o",IF(Data[[#This Row],[gen_e]]=Data[[#This Row],[gen_c]],"+",IF(ISNUMBER(SEARCH(Data[[#This Row],[gen_e]],Data[[#This Row],[gen_c]])),"/","-")))</f>
        <v>+</v>
      </c>
      <c r="J2309" t="str">
        <f>IF(Data[[#This Row],[sp_c]]="","o",IF(Data[[#This Row],[sp_e]]=Data[[#This Row],[sp_c]],"+",IF(ISNUMBER(SEARCH(Data[[#This Row],[sp_e]],Data[[#This Row],[sp_c]])),"/","-")))</f>
        <v>o</v>
      </c>
      <c r="K23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10" spans="1:11" x14ac:dyDescent="0.25">
      <c r="A2310" s="1">
        <v>295</v>
      </c>
      <c r="B2310" s="1">
        <v>0</v>
      </c>
      <c r="C2310" s="1">
        <v>2</v>
      </c>
      <c r="D2310" s="1">
        <f>Data[[#This Row],[run]]+100*Data[[#This Row],[k]]</f>
        <v>200</v>
      </c>
      <c r="E2310" t="s">
        <v>22</v>
      </c>
      <c r="F2310" t="s">
        <v>23</v>
      </c>
      <c r="G2310" t="s">
        <v>22</v>
      </c>
      <c r="I2310" t="str">
        <f>IF(Data[[#This Row],[gen_c]]="","o",IF(Data[[#This Row],[gen_e]]=Data[[#This Row],[gen_c]],"+",IF(ISNUMBER(SEARCH(Data[[#This Row],[gen_e]],Data[[#This Row],[gen_c]])),"/","-")))</f>
        <v>+</v>
      </c>
      <c r="J2310" t="str">
        <f>IF(Data[[#This Row],[sp_c]]="","o",IF(Data[[#This Row],[sp_e]]=Data[[#This Row],[sp_c]],"+",IF(ISNUMBER(SEARCH(Data[[#This Row],[sp_e]],Data[[#This Row],[sp_c]])),"/","-")))</f>
        <v>o</v>
      </c>
      <c r="K23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11" spans="1:11" x14ac:dyDescent="0.25">
      <c r="A2311">
        <v>297</v>
      </c>
      <c r="B2311" s="1">
        <v>1</v>
      </c>
      <c r="C2311" s="1">
        <v>2</v>
      </c>
      <c r="D2311" s="1">
        <f>Data[[#This Row],[run]]+100*Data[[#This Row],[k]]</f>
        <v>201</v>
      </c>
      <c r="E2311" t="s">
        <v>22</v>
      </c>
      <c r="F2311" t="s">
        <v>23</v>
      </c>
      <c r="H2311" t="s">
        <v>23</v>
      </c>
      <c r="I2311" t="str">
        <f>IF(Data[[#This Row],[gen_c]]="","o",IF(Data[[#This Row],[gen_e]]=Data[[#This Row],[gen_c]],"+",IF(ISNUMBER(SEARCH(Data[[#This Row],[gen_e]],Data[[#This Row],[gen_c]])),"/","-")))</f>
        <v>o</v>
      </c>
      <c r="J2311" t="str">
        <f>IF(Data[[#This Row],[sp_c]]="","o",IF(Data[[#This Row],[sp_e]]=Data[[#This Row],[sp_c]],"+",IF(ISNUMBER(SEARCH(Data[[#This Row],[sp_e]],Data[[#This Row],[sp_c]])),"/","-")))</f>
        <v>+</v>
      </c>
      <c r="K23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12" spans="1:11" x14ac:dyDescent="0.25">
      <c r="A2312">
        <v>299</v>
      </c>
      <c r="B2312" s="1">
        <v>1</v>
      </c>
      <c r="C2312" s="1">
        <v>2</v>
      </c>
      <c r="D2312" s="1">
        <f>Data[[#This Row],[run]]+100*Data[[#This Row],[k]]</f>
        <v>201</v>
      </c>
      <c r="E2312" t="s">
        <v>22</v>
      </c>
      <c r="F2312" t="s">
        <v>23</v>
      </c>
      <c r="H2312" t="s">
        <v>23</v>
      </c>
      <c r="I2312" t="str">
        <f>IF(Data[[#This Row],[gen_c]]="","o",IF(Data[[#This Row],[gen_e]]=Data[[#This Row],[gen_c]],"+",IF(ISNUMBER(SEARCH(Data[[#This Row],[gen_e]],Data[[#This Row],[gen_c]])),"/","-")))</f>
        <v>o</v>
      </c>
      <c r="J2312" t="str">
        <f>IF(Data[[#This Row],[sp_c]]="","o",IF(Data[[#This Row],[sp_e]]=Data[[#This Row],[sp_c]],"+",IF(ISNUMBER(SEARCH(Data[[#This Row],[sp_e]],Data[[#This Row],[sp_c]])),"/","-")))</f>
        <v>+</v>
      </c>
      <c r="K23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13" spans="1:11" x14ac:dyDescent="0.25">
      <c r="A2313" s="1">
        <v>296</v>
      </c>
      <c r="B2313" s="1">
        <v>0</v>
      </c>
      <c r="C2313" s="1">
        <v>2</v>
      </c>
      <c r="D2313" s="1">
        <f>Data[[#This Row],[run]]+100*Data[[#This Row],[k]]</f>
        <v>200</v>
      </c>
      <c r="E2313" t="s">
        <v>22</v>
      </c>
      <c r="F2313" t="s">
        <v>23</v>
      </c>
      <c r="I2313" t="str">
        <f>IF(Data[[#This Row],[gen_c]]="","o",IF(Data[[#This Row],[gen_e]]=Data[[#This Row],[gen_c]],"+",IF(ISNUMBER(SEARCH(Data[[#This Row],[gen_e]],Data[[#This Row],[gen_c]])),"/","-")))</f>
        <v>o</v>
      </c>
      <c r="J2313" t="str">
        <f>IF(Data[[#This Row],[sp_c]]="","o",IF(Data[[#This Row],[sp_e]]=Data[[#This Row],[sp_c]],"+",IF(ISNUMBER(SEARCH(Data[[#This Row],[sp_e]],Data[[#This Row],[sp_c]])),"/","-")))</f>
        <v>o</v>
      </c>
      <c r="K23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14" spans="1:11" x14ac:dyDescent="0.25">
      <c r="A2314">
        <v>298</v>
      </c>
      <c r="B2314" s="1">
        <v>1</v>
      </c>
      <c r="C2314" s="1">
        <v>2</v>
      </c>
      <c r="D2314" s="1">
        <f>Data[[#This Row],[run]]+100*Data[[#This Row],[k]]</f>
        <v>201</v>
      </c>
      <c r="E2314" t="s">
        <v>22</v>
      </c>
      <c r="F2314" t="s">
        <v>23</v>
      </c>
      <c r="I2314" t="str">
        <f>IF(Data[[#This Row],[gen_c]]="","o",IF(Data[[#This Row],[gen_e]]=Data[[#This Row],[gen_c]],"+",IF(ISNUMBER(SEARCH(Data[[#This Row],[gen_e]],Data[[#This Row],[gen_c]])),"/","-")))</f>
        <v>o</v>
      </c>
      <c r="J2314" t="str">
        <f>IF(Data[[#This Row],[sp_c]]="","o",IF(Data[[#This Row],[sp_e]]=Data[[#This Row],[sp_c]],"+",IF(ISNUMBER(SEARCH(Data[[#This Row],[sp_e]],Data[[#This Row],[sp_c]])),"/","-")))</f>
        <v>o</v>
      </c>
      <c r="K23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15" spans="1:11" x14ac:dyDescent="0.25">
      <c r="A2315" s="1">
        <v>6</v>
      </c>
      <c r="B2315" s="1">
        <v>0</v>
      </c>
      <c r="C2315" s="1">
        <v>2</v>
      </c>
      <c r="D2315" s="1">
        <f>Data[[#This Row],[run]]+100*Data[[#This Row],[k]]</f>
        <v>200</v>
      </c>
      <c r="E2315" t="s">
        <v>0</v>
      </c>
      <c r="F2315" t="s">
        <v>2</v>
      </c>
      <c r="G2315" t="s">
        <v>0</v>
      </c>
      <c r="H2315" t="s">
        <v>2</v>
      </c>
      <c r="I2315" t="str">
        <f>IF(Data[[#This Row],[gen_c]]="","o",IF(Data[[#This Row],[gen_e]]=Data[[#This Row],[gen_c]],"+",IF(ISNUMBER(SEARCH(Data[[#This Row],[gen_e]],Data[[#This Row],[gen_c]])),"/","-")))</f>
        <v>+</v>
      </c>
      <c r="J2315" t="str">
        <f>IF(Data[[#This Row],[sp_c]]="","o",IF(Data[[#This Row],[sp_e]]=Data[[#This Row],[sp_c]],"+",IF(ISNUMBER(SEARCH(Data[[#This Row],[sp_e]],Data[[#This Row],[sp_c]])),"/","-")))</f>
        <v>+</v>
      </c>
      <c r="K23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16" spans="1:11" x14ac:dyDescent="0.25">
      <c r="A2316" s="1">
        <v>7</v>
      </c>
      <c r="B2316" s="1">
        <v>0</v>
      </c>
      <c r="C2316" s="1">
        <v>2</v>
      </c>
      <c r="D2316" s="1">
        <f>Data[[#This Row],[run]]+100*Data[[#This Row],[k]]</f>
        <v>200</v>
      </c>
      <c r="E2316" t="s">
        <v>0</v>
      </c>
      <c r="F2316" t="s">
        <v>2</v>
      </c>
      <c r="G2316" t="s">
        <v>0</v>
      </c>
      <c r="H2316" t="s">
        <v>2</v>
      </c>
      <c r="I2316" t="str">
        <f>IF(Data[[#This Row],[gen_c]]="","o",IF(Data[[#This Row],[gen_e]]=Data[[#This Row],[gen_c]],"+",IF(ISNUMBER(SEARCH(Data[[#This Row],[gen_e]],Data[[#This Row],[gen_c]])),"/","-")))</f>
        <v>+</v>
      </c>
      <c r="J2316" t="str">
        <f>IF(Data[[#This Row],[sp_c]]="","o",IF(Data[[#This Row],[sp_e]]=Data[[#This Row],[sp_c]],"+",IF(ISNUMBER(SEARCH(Data[[#This Row],[sp_e]],Data[[#This Row],[sp_c]])),"/","-")))</f>
        <v>+</v>
      </c>
      <c r="K23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17" spans="1:11" x14ac:dyDescent="0.25">
      <c r="A2317" s="1">
        <v>8</v>
      </c>
      <c r="B2317" s="1">
        <v>0</v>
      </c>
      <c r="C2317" s="1">
        <v>2</v>
      </c>
      <c r="D2317" s="1">
        <f>Data[[#This Row],[run]]+100*Data[[#This Row],[k]]</f>
        <v>200</v>
      </c>
      <c r="E2317" t="s">
        <v>0</v>
      </c>
      <c r="F2317" t="s">
        <v>2</v>
      </c>
      <c r="G2317" t="s">
        <v>0</v>
      </c>
      <c r="H2317" t="s">
        <v>2</v>
      </c>
      <c r="I2317" t="str">
        <f>IF(Data[[#This Row],[gen_c]]="","o",IF(Data[[#This Row],[gen_e]]=Data[[#This Row],[gen_c]],"+",IF(ISNUMBER(SEARCH(Data[[#This Row],[gen_e]],Data[[#This Row],[gen_c]])),"/","-")))</f>
        <v>+</v>
      </c>
      <c r="J2317" t="str">
        <f>IF(Data[[#This Row],[sp_c]]="","o",IF(Data[[#This Row],[sp_e]]=Data[[#This Row],[sp_c]],"+",IF(ISNUMBER(SEARCH(Data[[#This Row],[sp_e]],Data[[#This Row],[sp_c]])),"/","-")))</f>
        <v>+</v>
      </c>
      <c r="K23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18" spans="1:11" x14ac:dyDescent="0.25">
      <c r="A2318" s="1">
        <v>10</v>
      </c>
      <c r="B2318" s="1">
        <v>0</v>
      </c>
      <c r="C2318" s="1">
        <v>2</v>
      </c>
      <c r="D2318" s="1">
        <f>Data[[#This Row],[run]]+100*Data[[#This Row],[k]]</f>
        <v>200</v>
      </c>
      <c r="E2318" t="s">
        <v>0</v>
      </c>
      <c r="F2318" t="s">
        <v>2</v>
      </c>
      <c r="G2318" t="s">
        <v>0</v>
      </c>
      <c r="H2318" t="s">
        <v>2</v>
      </c>
      <c r="I2318" t="str">
        <f>IF(Data[[#This Row],[gen_c]]="","o",IF(Data[[#This Row],[gen_e]]=Data[[#This Row],[gen_c]],"+",IF(ISNUMBER(SEARCH(Data[[#This Row],[gen_e]],Data[[#This Row],[gen_c]])),"/","-")))</f>
        <v>+</v>
      </c>
      <c r="J2318" t="str">
        <f>IF(Data[[#This Row],[sp_c]]="","o",IF(Data[[#This Row],[sp_e]]=Data[[#This Row],[sp_c]],"+",IF(ISNUMBER(SEARCH(Data[[#This Row],[sp_e]],Data[[#This Row],[sp_c]])),"/","-")))</f>
        <v>+</v>
      </c>
      <c r="K23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19" spans="1:11" x14ac:dyDescent="0.25">
      <c r="A2319" s="1">
        <v>11</v>
      </c>
      <c r="B2319" s="1">
        <v>0</v>
      </c>
      <c r="C2319" s="1">
        <v>2</v>
      </c>
      <c r="D2319" s="1">
        <f>Data[[#This Row],[run]]+100*Data[[#This Row],[k]]</f>
        <v>200</v>
      </c>
      <c r="E2319" t="s">
        <v>0</v>
      </c>
      <c r="F2319" t="s">
        <v>2</v>
      </c>
      <c r="G2319" t="s">
        <v>0</v>
      </c>
      <c r="H2319" t="s">
        <v>2</v>
      </c>
      <c r="I2319" t="str">
        <f>IF(Data[[#This Row],[gen_c]]="","o",IF(Data[[#This Row],[gen_e]]=Data[[#This Row],[gen_c]],"+",IF(ISNUMBER(SEARCH(Data[[#This Row],[gen_e]],Data[[#This Row],[gen_c]])),"/","-")))</f>
        <v>+</v>
      </c>
      <c r="J2319" t="str">
        <f>IF(Data[[#This Row],[sp_c]]="","o",IF(Data[[#This Row],[sp_e]]=Data[[#This Row],[sp_c]],"+",IF(ISNUMBER(SEARCH(Data[[#This Row],[sp_e]],Data[[#This Row],[sp_c]])),"/","-")))</f>
        <v>+</v>
      </c>
      <c r="K23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0" spans="1:11" x14ac:dyDescent="0.25">
      <c r="A2320" s="1">
        <v>12</v>
      </c>
      <c r="B2320" s="1">
        <v>0</v>
      </c>
      <c r="C2320" s="1">
        <v>2</v>
      </c>
      <c r="D2320" s="1">
        <f>Data[[#This Row],[run]]+100*Data[[#This Row],[k]]</f>
        <v>200</v>
      </c>
      <c r="E2320" t="s">
        <v>0</v>
      </c>
      <c r="F2320" t="s">
        <v>2</v>
      </c>
      <c r="G2320" t="s">
        <v>0</v>
      </c>
      <c r="H2320" t="s">
        <v>2</v>
      </c>
      <c r="I2320" t="str">
        <f>IF(Data[[#This Row],[gen_c]]="","o",IF(Data[[#This Row],[gen_e]]=Data[[#This Row],[gen_c]],"+",IF(ISNUMBER(SEARCH(Data[[#This Row],[gen_e]],Data[[#This Row],[gen_c]])),"/","-")))</f>
        <v>+</v>
      </c>
      <c r="J2320" t="str">
        <f>IF(Data[[#This Row],[sp_c]]="","o",IF(Data[[#This Row],[sp_e]]=Data[[#This Row],[sp_c]],"+",IF(ISNUMBER(SEARCH(Data[[#This Row],[sp_e]],Data[[#This Row],[sp_c]])),"/","-")))</f>
        <v>+</v>
      </c>
      <c r="K23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1" spans="1:11" x14ac:dyDescent="0.25">
      <c r="A2321" s="1">
        <v>13</v>
      </c>
      <c r="B2321" s="1">
        <v>0</v>
      </c>
      <c r="C2321" s="1">
        <v>2</v>
      </c>
      <c r="D2321" s="1">
        <f>Data[[#This Row],[run]]+100*Data[[#This Row],[k]]</f>
        <v>200</v>
      </c>
      <c r="E2321" t="s">
        <v>0</v>
      </c>
      <c r="F2321" t="s">
        <v>2</v>
      </c>
      <c r="G2321" t="s">
        <v>0</v>
      </c>
      <c r="H2321" t="s">
        <v>2</v>
      </c>
      <c r="I2321" t="str">
        <f>IF(Data[[#This Row],[gen_c]]="","o",IF(Data[[#This Row],[gen_e]]=Data[[#This Row],[gen_c]],"+",IF(ISNUMBER(SEARCH(Data[[#This Row],[gen_e]],Data[[#This Row],[gen_c]])),"/","-")))</f>
        <v>+</v>
      </c>
      <c r="J2321" t="str">
        <f>IF(Data[[#This Row],[sp_c]]="","o",IF(Data[[#This Row],[sp_e]]=Data[[#This Row],[sp_c]],"+",IF(ISNUMBER(SEARCH(Data[[#This Row],[sp_e]],Data[[#This Row],[sp_c]])),"/","-")))</f>
        <v>+</v>
      </c>
      <c r="K23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2" spans="1:11" x14ac:dyDescent="0.25">
      <c r="A2322" s="1">
        <v>14</v>
      </c>
      <c r="B2322" s="1">
        <v>0</v>
      </c>
      <c r="C2322" s="1">
        <v>2</v>
      </c>
      <c r="D2322" s="1">
        <f>Data[[#This Row],[run]]+100*Data[[#This Row],[k]]</f>
        <v>200</v>
      </c>
      <c r="E2322" t="s">
        <v>0</v>
      </c>
      <c r="F2322" t="s">
        <v>2</v>
      </c>
      <c r="G2322" t="s">
        <v>0</v>
      </c>
      <c r="H2322" t="s">
        <v>2</v>
      </c>
      <c r="I2322" t="str">
        <f>IF(Data[[#This Row],[gen_c]]="","o",IF(Data[[#This Row],[gen_e]]=Data[[#This Row],[gen_c]],"+",IF(ISNUMBER(SEARCH(Data[[#This Row],[gen_e]],Data[[#This Row],[gen_c]])),"/","-")))</f>
        <v>+</v>
      </c>
      <c r="J2322" t="str">
        <f>IF(Data[[#This Row],[sp_c]]="","o",IF(Data[[#This Row],[sp_e]]=Data[[#This Row],[sp_c]],"+",IF(ISNUMBER(SEARCH(Data[[#This Row],[sp_e]],Data[[#This Row],[sp_c]])),"/","-")))</f>
        <v>+</v>
      </c>
      <c r="K23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3" spans="1:11" x14ac:dyDescent="0.25">
      <c r="A2323" s="1">
        <v>15</v>
      </c>
      <c r="B2323" s="1">
        <v>0</v>
      </c>
      <c r="C2323" s="1">
        <v>2</v>
      </c>
      <c r="D2323" s="1">
        <f>Data[[#This Row],[run]]+100*Data[[#This Row],[k]]</f>
        <v>200</v>
      </c>
      <c r="E2323" t="s">
        <v>0</v>
      </c>
      <c r="F2323" t="s">
        <v>2</v>
      </c>
      <c r="G2323" t="s">
        <v>0</v>
      </c>
      <c r="H2323" t="s">
        <v>2</v>
      </c>
      <c r="I2323" t="str">
        <f>IF(Data[[#This Row],[gen_c]]="","o",IF(Data[[#This Row],[gen_e]]=Data[[#This Row],[gen_c]],"+",IF(ISNUMBER(SEARCH(Data[[#This Row],[gen_e]],Data[[#This Row],[gen_c]])),"/","-")))</f>
        <v>+</v>
      </c>
      <c r="J2323" t="str">
        <f>IF(Data[[#This Row],[sp_c]]="","o",IF(Data[[#This Row],[sp_e]]=Data[[#This Row],[sp_c]],"+",IF(ISNUMBER(SEARCH(Data[[#This Row],[sp_e]],Data[[#This Row],[sp_c]])),"/","-")))</f>
        <v>+</v>
      </c>
      <c r="K23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4" spans="1:11" x14ac:dyDescent="0.25">
      <c r="A2324" s="1">
        <v>16</v>
      </c>
      <c r="B2324" s="1">
        <v>0</v>
      </c>
      <c r="C2324" s="1">
        <v>2</v>
      </c>
      <c r="D2324" s="1">
        <f>Data[[#This Row],[run]]+100*Data[[#This Row],[k]]</f>
        <v>200</v>
      </c>
      <c r="E2324" t="s">
        <v>0</v>
      </c>
      <c r="F2324" t="s">
        <v>2</v>
      </c>
      <c r="G2324" t="s">
        <v>0</v>
      </c>
      <c r="H2324" t="s">
        <v>2</v>
      </c>
      <c r="I2324" t="str">
        <f>IF(Data[[#This Row],[gen_c]]="","o",IF(Data[[#This Row],[gen_e]]=Data[[#This Row],[gen_c]],"+",IF(ISNUMBER(SEARCH(Data[[#This Row],[gen_e]],Data[[#This Row],[gen_c]])),"/","-")))</f>
        <v>+</v>
      </c>
      <c r="J2324" t="str">
        <f>IF(Data[[#This Row],[sp_c]]="","o",IF(Data[[#This Row],[sp_e]]=Data[[#This Row],[sp_c]],"+",IF(ISNUMBER(SEARCH(Data[[#This Row],[sp_e]],Data[[#This Row],[sp_c]])),"/","-")))</f>
        <v>+</v>
      </c>
      <c r="K23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5" spans="1:11" x14ac:dyDescent="0.25">
      <c r="A2325">
        <v>18</v>
      </c>
      <c r="B2325" s="1">
        <v>1</v>
      </c>
      <c r="C2325" s="1">
        <v>2</v>
      </c>
      <c r="D2325" s="1">
        <f>Data[[#This Row],[run]]+100*Data[[#This Row],[k]]</f>
        <v>201</v>
      </c>
      <c r="E2325" t="s">
        <v>0</v>
      </c>
      <c r="F2325" t="s">
        <v>2</v>
      </c>
      <c r="G2325" t="s">
        <v>0</v>
      </c>
      <c r="H2325" t="s">
        <v>2</v>
      </c>
      <c r="I2325" t="str">
        <f>IF(Data[[#This Row],[gen_c]]="","o",IF(Data[[#This Row],[gen_e]]=Data[[#This Row],[gen_c]],"+",IF(ISNUMBER(SEARCH(Data[[#This Row],[gen_e]],Data[[#This Row],[gen_c]])),"/","-")))</f>
        <v>+</v>
      </c>
      <c r="J2325" t="str">
        <f>IF(Data[[#This Row],[sp_c]]="","o",IF(Data[[#This Row],[sp_e]]=Data[[#This Row],[sp_c]],"+",IF(ISNUMBER(SEARCH(Data[[#This Row],[sp_e]],Data[[#This Row],[sp_c]])),"/","-")))</f>
        <v>+</v>
      </c>
      <c r="K23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6" spans="1:11" x14ac:dyDescent="0.25">
      <c r="A2326">
        <v>24</v>
      </c>
      <c r="B2326" s="1">
        <v>1</v>
      </c>
      <c r="C2326" s="1">
        <v>2</v>
      </c>
      <c r="D2326" s="1">
        <f>Data[[#This Row],[run]]+100*Data[[#This Row],[k]]</f>
        <v>201</v>
      </c>
      <c r="E2326" t="s">
        <v>0</v>
      </c>
      <c r="F2326" t="s">
        <v>2</v>
      </c>
      <c r="G2326" t="s">
        <v>0</v>
      </c>
      <c r="H2326" t="s">
        <v>2</v>
      </c>
      <c r="I2326" t="str">
        <f>IF(Data[[#This Row],[gen_c]]="","o",IF(Data[[#This Row],[gen_e]]=Data[[#This Row],[gen_c]],"+",IF(ISNUMBER(SEARCH(Data[[#This Row],[gen_e]],Data[[#This Row],[gen_c]])),"/","-")))</f>
        <v>+</v>
      </c>
      <c r="J2326" t="str">
        <f>IF(Data[[#This Row],[sp_c]]="","o",IF(Data[[#This Row],[sp_e]]=Data[[#This Row],[sp_c]],"+",IF(ISNUMBER(SEARCH(Data[[#This Row],[sp_e]],Data[[#This Row],[sp_c]])),"/","-")))</f>
        <v>+</v>
      </c>
      <c r="K23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7" spans="1:11" x14ac:dyDescent="0.25">
      <c r="A2327">
        <v>26</v>
      </c>
      <c r="B2327" s="1">
        <v>1</v>
      </c>
      <c r="C2327" s="1">
        <v>2</v>
      </c>
      <c r="D2327" s="1">
        <f>Data[[#This Row],[run]]+100*Data[[#This Row],[k]]</f>
        <v>201</v>
      </c>
      <c r="E2327" t="s">
        <v>0</v>
      </c>
      <c r="F2327" t="s">
        <v>2</v>
      </c>
      <c r="G2327" t="s">
        <v>0</v>
      </c>
      <c r="H2327" t="s">
        <v>2</v>
      </c>
      <c r="I2327" t="str">
        <f>IF(Data[[#This Row],[gen_c]]="","o",IF(Data[[#This Row],[gen_e]]=Data[[#This Row],[gen_c]],"+",IF(ISNUMBER(SEARCH(Data[[#This Row],[gen_e]],Data[[#This Row],[gen_c]])),"/","-")))</f>
        <v>+</v>
      </c>
      <c r="J2327" t="str">
        <f>IF(Data[[#This Row],[sp_c]]="","o",IF(Data[[#This Row],[sp_e]]=Data[[#This Row],[sp_c]],"+",IF(ISNUMBER(SEARCH(Data[[#This Row],[sp_e]],Data[[#This Row],[sp_c]])),"/","-")))</f>
        <v>+</v>
      </c>
      <c r="K23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28" spans="1:11" x14ac:dyDescent="0.25">
      <c r="A2328">
        <v>19</v>
      </c>
      <c r="B2328" s="1">
        <v>1</v>
      </c>
      <c r="C2328" s="1">
        <v>2</v>
      </c>
      <c r="D2328" s="1">
        <f>Data[[#This Row],[run]]+100*Data[[#This Row],[k]]</f>
        <v>201</v>
      </c>
      <c r="E2328" t="s">
        <v>0</v>
      </c>
      <c r="F2328" t="s">
        <v>2</v>
      </c>
      <c r="G2328" t="s">
        <v>11</v>
      </c>
      <c r="H2328" t="s">
        <v>2</v>
      </c>
      <c r="I2328" t="str">
        <f>IF(Data[[#This Row],[gen_c]]="","o",IF(Data[[#This Row],[gen_e]]=Data[[#This Row],[gen_c]],"+",IF(ISNUMBER(SEARCH(Data[[#This Row],[gen_e]],Data[[#This Row],[gen_c]])),"/","-")))</f>
        <v>-</v>
      </c>
      <c r="J2328" t="str">
        <f>IF(Data[[#This Row],[sp_c]]="","o",IF(Data[[#This Row],[sp_e]]=Data[[#This Row],[sp_c]],"+",IF(ISNUMBER(SEARCH(Data[[#This Row],[sp_e]],Data[[#This Row],[sp_c]])),"/","-")))</f>
        <v>+</v>
      </c>
      <c r="K23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329" spans="1:11" x14ac:dyDescent="0.25">
      <c r="A2329" s="1">
        <v>9</v>
      </c>
      <c r="B2329" s="1">
        <v>0</v>
      </c>
      <c r="C2329" s="1">
        <v>2</v>
      </c>
      <c r="D2329" s="1">
        <f>Data[[#This Row],[run]]+100*Data[[#This Row],[k]]</f>
        <v>200</v>
      </c>
      <c r="E2329" t="s">
        <v>0</v>
      </c>
      <c r="F2329" t="s">
        <v>2</v>
      </c>
      <c r="H2329" t="s">
        <v>2</v>
      </c>
      <c r="I2329" t="str">
        <f>IF(Data[[#This Row],[gen_c]]="","o",IF(Data[[#This Row],[gen_e]]=Data[[#This Row],[gen_c]],"+",IF(ISNUMBER(SEARCH(Data[[#This Row],[gen_e]],Data[[#This Row],[gen_c]])),"/","-")))</f>
        <v>o</v>
      </c>
      <c r="J2329" t="str">
        <f>IF(Data[[#This Row],[sp_c]]="","o",IF(Data[[#This Row],[sp_e]]=Data[[#This Row],[sp_c]],"+",IF(ISNUMBER(SEARCH(Data[[#This Row],[sp_e]],Data[[#This Row],[sp_c]])),"/","-")))</f>
        <v>+</v>
      </c>
      <c r="K23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30" spans="1:11" x14ac:dyDescent="0.25">
      <c r="A2330">
        <v>17</v>
      </c>
      <c r="B2330" s="1">
        <v>1</v>
      </c>
      <c r="C2330" s="1">
        <v>2</v>
      </c>
      <c r="D2330" s="1">
        <f>Data[[#This Row],[run]]+100*Data[[#This Row],[k]]</f>
        <v>201</v>
      </c>
      <c r="E2330" t="s">
        <v>0</v>
      </c>
      <c r="F2330" t="s">
        <v>2</v>
      </c>
      <c r="H2330" t="s">
        <v>2</v>
      </c>
      <c r="I2330" t="str">
        <f>IF(Data[[#This Row],[gen_c]]="","o",IF(Data[[#This Row],[gen_e]]=Data[[#This Row],[gen_c]],"+",IF(ISNUMBER(SEARCH(Data[[#This Row],[gen_e]],Data[[#This Row],[gen_c]])),"/","-")))</f>
        <v>o</v>
      </c>
      <c r="J2330" t="str">
        <f>IF(Data[[#This Row],[sp_c]]="","o",IF(Data[[#This Row],[sp_e]]=Data[[#This Row],[sp_c]],"+",IF(ISNUMBER(SEARCH(Data[[#This Row],[sp_e]],Data[[#This Row],[sp_c]])),"/","-")))</f>
        <v>+</v>
      </c>
      <c r="K23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31" spans="1:11" x14ac:dyDescent="0.25">
      <c r="A2331">
        <v>20</v>
      </c>
      <c r="B2331" s="1">
        <v>1</v>
      </c>
      <c r="C2331" s="1">
        <v>2</v>
      </c>
      <c r="D2331" s="1">
        <f>Data[[#This Row],[run]]+100*Data[[#This Row],[k]]</f>
        <v>201</v>
      </c>
      <c r="E2331" t="s">
        <v>0</v>
      </c>
      <c r="F2331" t="s">
        <v>2</v>
      </c>
      <c r="H2331" t="s">
        <v>2</v>
      </c>
      <c r="I2331" t="str">
        <f>IF(Data[[#This Row],[gen_c]]="","o",IF(Data[[#This Row],[gen_e]]=Data[[#This Row],[gen_c]],"+",IF(ISNUMBER(SEARCH(Data[[#This Row],[gen_e]],Data[[#This Row],[gen_c]])),"/","-")))</f>
        <v>o</v>
      </c>
      <c r="J2331" t="str">
        <f>IF(Data[[#This Row],[sp_c]]="","o",IF(Data[[#This Row],[sp_e]]=Data[[#This Row],[sp_c]],"+",IF(ISNUMBER(SEARCH(Data[[#This Row],[sp_e]],Data[[#This Row],[sp_c]])),"/","-")))</f>
        <v>+</v>
      </c>
      <c r="K23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32" spans="1:11" x14ac:dyDescent="0.25">
      <c r="A2332">
        <v>21</v>
      </c>
      <c r="B2332" s="1">
        <v>1</v>
      </c>
      <c r="C2332" s="1">
        <v>2</v>
      </c>
      <c r="D2332" s="1">
        <f>Data[[#This Row],[run]]+100*Data[[#This Row],[k]]</f>
        <v>201</v>
      </c>
      <c r="E2332" t="s">
        <v>0</v>
      </c>
      <c r="F2332" t="s">
        <v>2</v>
      </c>
      <c r="H2332" t="s">
        <v>2</v>
      </c>
      <c r="I2332" t="str">
        <f>IF(Data[[#This Row],[gen_c]]="","o",IF(Data[[#This Row],[gen_e]]=Data[[#This Row],[gen_c]],"+",IF(ISNUMBER(SEARCH(Data[[#This Row],[gen_e]],Data[[#This Row],[gen_c]])),"/","-")))</f>
        <v>o</v>
      </c>
      <c r="J2332" t="str">
        <f>IF(Data[[#This Row],[sp_c]]="","o",IF(Data[[#This Row],[sp_e]]=Data[[#This Row],[sp_c]],"+",IF(ISNUMBER(SEARCH(Data[[#This Row],[sp_e]],Data[[#This Row],[sp_c]])),"/","-")))</f>
        <v>+</v>
      </c>
      <c r="K23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33" spans="1:11" x14ac:dyDescent="0.25">
      <c r="A2333">
        <v>22</v>
      </c>
      <c r="B2333" s="1">
        <v>1</v>
      </c>
      <c r="C2333" s="1">
        <v>2</v>
      </c>
      <c r="D2333" s="1">
        <f>Data[[#This Row],[run]]+100*Data[[#This Row],[k]]</f>
        <v>201</v>
      </c>
      <c r="E2333" t="s">
        <v>0</v>
      </c>
      <c r="F2333" t="s">
        <v>2</v>
      </c>
      <c r="H2333" t="s">
        <v>2</v>
      </c>
      <c r="I2333" t="str">
        <f>IF(Data[[#This Row],[gen_c]]="","o",IF(Data[[#This Row],[gen_e]]=Data[[#This Row],[gen_c]],"+",IF(ISNUMBER(SEARCH(Data[[#This Row],[gen_e]],Data[[#This Row],[gen_c]])),"/","-")))</f>
        <v>o</v>
      </c>
      <c r="J2333" t="str">
        <f>IF(Data[[#This Row],[sp_c]]="","o",IF(Data[[#This Row],[sp_e]]=Data[[#This Row],[sp_c]],"+",IF(ISNUMBER(SEARCH(Data[[#This Row],[sp_e]],Data[[#This Row],[sp_c]])),"/","-")))</f>
        <v>+</v>
      </c>
      <c r="K23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34" spans="1:11" x14ac:dyDescent="0.25">
      <c r="A2334">
        <v>23</v>
      </c>
      <c r="B2334" s="1">
        <v>1</v>
      </c>
      <c r="C2334" s="1">
        <v>2</v>
      </c>
      <c r="D2334" s="1">
        <f>Data[[#This Row],[run]]+100*Data[[#This Row],[k]]</f>
        <v>201</v>
      </c>
      <c r="E2334" t="s">
        <v>0</v>
      </c>
      <c r="F2334" t="s">
        <v>2</v>
      </c>
      <c r="H2334" t="s">
        <v>2</v>
      </c>
      <c r="I2334" t="str">
        <f>IF(Data[[#This Row],[gen_c]]="","o",IF(Data[[#This Row],[gen_e]]=Data[[#This Row],[gen_c]],"+",IF(ISNUMBER(SEARCH(Data[[#This Row],[gen_e]],Data[[#This Row],[gen_c]])),"/","-")))</f>
        <v>o</v>
      </c>
      <c r="J2334" t="str">
        <f>IF(Data[[#This Row],[sp_c]]="","o",IF(Data[[#This Row],[sp_e]]=Data[[#This Row],[sp_c]],"+",IF(ISNUMBER(SEARCH(Data[[#This Row],[sp_e]],Data[[#This Row],[sp_c]])),"/","-")))</f>
        <v>+</v>
      </c>
      <c r="K23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35" spans="1:11" x14ac:dyDescent="0.25">
      <c r="A2335">
        <v>25</v>
      </c>
      <c r="B2335" s="1">
        <v>1</v>
      </c>
      <c r="C2335" s="1">
        <v>2</v>
      </c>
      <c r="D2335" s="1">
        <f>Data[[#This Row],[run]]+100*Data[[#This Row],[k]]</f>
        <v>201</v>
      </c>
      <c r="E2335" t="s">
        <v>0</v>
      </c>
      <c r="F2335" t="s">
        <v>2</v>
      </c>
      <c r="H2335" t="s">
        <v>2</v>
      </c>
      <c r="I2335" t="str">
        <f>IF(Data[[#This Row],[gen_c]]="","o",IF(Data[[#This Row],[gen_e]]=Data[[#This Row],[gen_c]],"+",IF(ISNUMBER(SEARCH(Data[[#This Row],[gen_e]],Data[[#This Row],[gen_c]])),"/","-")))</f>
        <v>o</v>
      </c>
      <c r="J2335" t="str">
        <f>IF(Data[[#This Row],[sp_c]]="","o",IF(Data[[#This Row],[sp_e]]=Data[[#This Row],[sp_c]],"+",IF(ISNUMBER(SEARCH(Data[[#This Row],[sp_e]],Data[[#This Row],[sp_c]])),"/","-")))</f>
        <v>+</v>
      </c>
      <c r="K23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36" spans="1:11" x14ac:dyDescent="0.25">
      <c r="A2336">
        <v>27</v>
      </c>
      <c r="B2336" s="1">
        <v>1</v>
      </c>
      <c r="C2336" s="1">
        <v>2</v>
      </c>
      <c r="D2336" s="1">
        <f>Data[[#This Row],[run]]+100*Data[[#This Row],[k]]</f>
        <v>201</v>
      </c>
      <c r="E2336" t="s">
        <v>0</v>
      </c>
      <c r="F2336" t="s">
        <v>2</v>
      </c>
      <c r="H2336" t="s">
        <v>2</v>
      </c>
      <c r="I2336" t="str">
        <f>IF(Data[[#This Row],[gen_c]]="","o",IF(Data[[#This Row],[gen_e]]=Data[[#This Row],[gen_c]],"+",IF(ISNUMBER(SEARCH(Data[[#This Row],[gen_e]],Data[[#This Row],[gen_c]])),"/","-")))</f>
        <v>o</v>
      </c>
      <c r="J2336" t="str">
        <f>IF(Data[[#This Row],[sp_c]]="","o",IF(Data[[#This Row],[sp_e]]=Data[[#This Row],[sp_c]],"+",IF(ISNUMBER(SEARCH(Data[[#This Row],[sp_e]],Data[[#This Row],[sp_c]])),"/","-")))</f>
        <v>+</v>
      </c>
      <c r="K23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337" spans="1:11" x14ac:dyDescent="0.25">
      <c r="A2337" s="1">
        <v>609</v>
      </c>
      <c r="B2337" s="1">
        <v>0</v>
      </c>
      <c r="C2337" s="1">
        <v>2</v>
      </c>
      <c r="D2337" s="1">
        <f>Data[[#This Row],[run]]+100*Data[[#This Row],[k]]</f>
        <v>200</v>
      </c>
      <c r="E2337" t="s">
        <v>13</v>
      </c>
      <c r="F2337" t="s">
        <v>36</v>
      </c>
      <c r="G2337" t="s">
        <v>13</v>
      </c>
      <c r="H2337" t="s">
        <v>36</v>
      </c>
      <c r="I2337" t="str">
        <f>IF(Data[[#This Row],[gen_c]]="","o",IF(Data[[#This Row],[gen_e]]=Data[[#This Row],[gen_c]],"+",IF(ISNUMBER(SEARCH(Data[[#This Row],[gen_e]],Data[[#This Row],[gen_c]])),"/","-")))</f>
        <v>+</v>
      </c>
      <c r="J2337" t="str">
        <f>IF(Data[[#This Row],[sp_c]]="","o",IF(Data[[#This Row],[sp_e]]=Data[[#This Row],[sp_c]],"+",IF(ISNUMBER(SEARCH(Data[[#This Row],[sp_e]],Data[[#This Row],[sp_c]])),"/","-")))</f>
        <v>+</v>
      </c>
      <c r="K23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38" spans="1:11" x14ac:dyDescent="0.25">
      <c r="A2338" s="1">
        <v>610</v>
      </c>
      <c r="B2338" s="1">
        <v>0</v>
      </c>
      <c r="C2338" s="1">
        <v>2</v>
      </c>
      <c r="D2338" s="1">
        <f>Data[[#This Row],[run]]+100*Data[[#This Row],[k]]</f>
        <v>200</v>
      </c>
      <c r="E2338" t="s">
        <v>13</v>
      </c>
      <c r="F2338" t="s">
        <v>36</v>
      </c>
      <c r="G2338" t="s">
        <v>13</v>
      </c>
      <c r="H2338" t="s">
        <v>36</v>
      </c>
      <c r="I2338" t="str">
        <f>IF(Data[[#This Row],[gen_c]]="","o",IF(Data[[#This Row],[gen_e]]=Data[[#This Row],[gen_c]],"+",IF(ISNUMBER(SEARCH(Data[[#This Row],[gen_e]],Data[[#This Row],[gen_c]])),"/","-")))</f>
        <v>+</v>
      </c>
      <c r="J2338" t="str">
        <f>IF(Data[[#This Row],[sp_c]]="","o",IF(Data[[#This Row],[sp_e]]=Data[[#This Row],[sp_c]],"+",IF(ISNUMBER(SEARCH(Data[[#This Row],[sp_e]],Data[[#This Row],[sp_c]])),"/","-")))</f>
        <v>+</v>
      </c>
      <c r="K23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39" spans="1:11" x14ac:dyDescent="0.25">
      <c r="A2339" s="1">
        <v>611</v>
      </c>
      <c r="B2339" s="1">
        <v>0</v>
      </c>
      <c r="C2339" s="1">
        <v>2</v>
      </c>
      <c r="D2339" s="1">
        <f>Data[[#This Row],[run]]+100*Data[[#This Row],[k]]</f>
        <v>200</v>
      </c>
      <c r="E2339" t="s">
        <v>13</v>
      </c>
      <c r="F2339" t="s">
        <v>36</v>
      </c>
      <c r="G2339" t="s">
        <v>13</v>
      </c>
      <c r="H2339" t="s">
        <v>36</v>
      </c>
      <c r="I2339" t="str">
        <f>IF(Data[[#This Row],[gen_c]]="","o",IF(Data[[#This Row],[gen_e]]=Data[[#This Row],[gen_c]],"+",IF(ISNUMBER(SEARCH(Data[[#This Row],[gen_e]],Data[[#This Row],[gen_c]])),"/","-")))</f>
        <v>+</v>
      </c>
      <c r="J2339" t="str">
        <f>IF(Data[[#This Row],[sp_c]]="","o",IF(Data[[#This Row],[sp_e]]=Data[[#This Row],[sp_c]],"+",IF(ISNUMBER(SEARCH(Data[[#This Row],[sp_e]],Data[[#This Row],[sp_c]])),"/","-")))</f>
        <v>+</v>
      </c>
      <c r="K23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0" spans="1:11" x14ac:dyDescent="0.25">
      <c r="A2340" s="1">
        <v>613</v>
      </c>
      <c r="B2340" s="1">
        <v>0</v>
      </c>
      <c r="C2340" s="1">
        <v>2</v>
      </c>
      <c r="D2340" s="1">
        <f>Data[[#This Row],[run]]+100*Data[[#This Row],[k]]</f>
        <v>200</v>
      </c>
      <c r="E2340" t="s">
        <v>13</v>
      </c>
      <c r="F2340" t="s">
        <v>36</v>
      </c>
      <c r="G2340" t="s">
        <v>13</v>
      </c>
      <c r="H2340" t="s">
        <v>36</v>
      </c>
      <c r="I2340" t="str">
        <f>IF(Data[[#This Row],[gen_c]]="","o",IF(Data[[#This Row],[gen_e]]=Data[[#This Row],[gen_c]],"+",IF(ISNUMBER(SEARCH(Data[[#This Row],[gen_e]],Data[[#This Row],[gen_c]])),"/","-")))</f>
        <v>+</v>
      </c>
      <c r="J2340" t="str">
        <f>IF(Data[[#This Row],[sp_c]]="","o",IF(Data[[#This Row],[sp_e]]=Data[[#This Row],[sp_c]],"+",IF(ISNUMBER(SEARCH(Data[[#This Row],[sp_e]],Data[[#This Row],[sp_c]])),"/","-")))</f>
        <v>+</v>
      </c>
      <c r="K23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1" spans="1:11" x14ac:dyDescent="0.25">
      <c r="A2341" s="1">
        <v>614</v>
      </c>
      <c r="B2341" s="1">
        <v>0</v>
      </c>
      <c r="C2341" s="1">
        <v>2</v>
      </c>
      <c r="D2341" s="1">
        <f>Data[[#This Row],[run]]+100*Data[[#This Row],[k]]</f>
        <v>200</v>
      </c>
      <c r="E2341" t="s">
        <v>13</v>
      </c>
      <c r="F2341" t="s">
        <v>36</v>
      </c>
      <c r="G2341" t="s">
        <v>13</v>
      </c>
      <c r="H2341" t="s">
        <v>36</v>
      </c>
      <c r="I2341" t="str">
        <f>IF(Data[[#This Row],[gen_c]]="","o",IF(Data[[#This Row],[gen_e]]=Data[[#This Row],[gen_c]],"+",IF(ISNUMBER(SEARCH(Data[[#This Row],[gen_e]],Data[[#This Row],[gen_c]])),"/","-")))</f>
        <v>+</v>
      </c>
      <c r="J2341" t="str">
        <f>IF(Data[[#This Row],[sp_c]]="","o",IF(Data[[#This Row],[sp_e]]=Data[[#This Row],[sp_c]],"+",IF(ISNUMBER(SEARCH(Data[[#This Row],[sp_e]],Data[[#This Row],[sp_c]])),"/","-")))</f>
        <v>+</v>
      </c>
      <c r="K23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2" spans="1:11" x14ac:dyDescent="0.25">
      <c r="A2342" s="1">
        <v>615</v>
      </c>
      <c r="B2342" s="1">
        <v>0</v>
      </c>
      <c r="C2342" s="1">
        <v>2</v>
      </c>
      <c r="D2342" s="1">
        <f>Data[[#This Row],[run]]+100*Data[[#This Row],[k]]</f>
        <v>200</v>
      </c>
      <c r="E2342" t="s">
        <v>13</v>
      </c>
      <c r="F2342" t="s">
        <v>36</v>
      </c>
      <c r="G2342" t="s">
        <v>13</v>
      </c>
      <c r="H2342" t="s">
        <v>36</v>
      </c>
      <c r="I2342" t="str">
        <f>IF(Data[[#This Row],[gen_c]]="","o",IF(Data[[#This Row],[gen_e]]=Data[[#This Row],[gen_c]],"+",IF(ISNUMBER(SEARCH(Data[[#This Row],[gen_e]],Data[[#This Row],[gen_c]])),"/","-")))</f>
        <v>+</v>
      </c>
      <c r="J2342" t="str">
        <f>IF(Data[[#This Row],[sp_c]]="","o",IF(Data[[#This Row],[sp_e]]=Data[[#This Row],[sp_c]],"+",IF(ISNUMBER(SEARCH(Data[[#This Row],[sp_e]],Data[[#This Row],[sp_c]])),"/","-")))</f>
        <v>+</v>
      </c>
      <c r="K23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3" spans="1:11" x14ac:dyDescent="0.25">
      <c r="A2343" s="1">
        <v>616</v>
      </c>
      <c r="B2343" s="1">
        <v>0</v>
      </c>
      <c r="C2343" s="1">
        <v>2</v>
      </c>
      <c r="D2343" s="1">
        <f>Data[[#This Row],[run]]+100*Data[[#This Row],[k]]</f>
        <v>200</v>
      </c>
      <c r="E2343" t="s">
        <v>13</v>
      </c>
      <c r="F2343" t="s">
        <v>36</v>
      </c>
      <c r="G2343" t="s">
        <v>13</v>
      </c>
      <c r="H2343" t="s">
        <v>36</v>
      </c>
      <c r="I2343" t="str">
        <f>IF(Data[[#This Row],[gen_c]]="","o",IF(Data[[#This Row],[gen_e]]=Data[[#This Row],[gen_c]],"+",IF(ISNUMBER(SEARCH(Data[[#This Row],[gen_e]],Data[[#This Row],[gen_c]])),"/","-")))</f>
        <v>+</v>
      </c>
      <c r="J2343" t="str">
        <f>IF(Data[[#This Row],[sp_c]]="","o",IF(Data[[#This Row],[sp_e]]=Data[[#This Row],[sp_c]],"+",IF(ISNUMBER(SEARCH(Data[[#This Row],[sp_e]],Data[[#This Row],[sp_c]])),"/","-")))</f>
        <v>+</v>
      </c>
      <c r="K23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4" spans="1:11" x14ac:dyDescent="0.25">
      <c r="A2344" s="1">
        <v>617</v>
      </c>
      <c r="B2344" s="1">
        <v>0</v>
      </c>
      <c r="C2344" s="1">
        <v>2</v>
      </c>
      <c r="D2344" s="1">
        <f>Data[[#This Row],[run]]+100*Data[[#This Row],[k]]</f>
        <v>200</v>
      </c>
      <c r="E2344" t="s">
        <v>13</v>
      </c>
      <c r="F2344" t="s">
        <v>36</v>
      </c>
      <c r="G2344" t="s">
        <v>13</v>
      </c>
      <c r="H2344" t="s">
        <v>36</v>
      </c>
      <c r="I2344" t="str">
        <f>IF(Data[[#This Row],[gen_c]]="","o",IF(Data[[#This Row],[gen_e]]=Data[[#This Row],[gen_c]],"+",IF(ISNUMBER(SEARCH(Data[[#This Row],[gen_e]],Data[[#This Row],[gen_c]])),"/","-")))</f>
        <v>+</v>
      </c>
      <c r="J2344" t="str">
        <f>IF(Data[[#This Row],[sp_c]]="","o",IF(Data[[#This Row],[sp_e]]=Data[[#This Row],[sp_c]],"+",IF(ISNUMBER(SEARCH(Data[[#This Row],[sp_e]],Data[[#This Row],[sp_c]])),"/","-")))</f>
        <v>+</v>
      </c>
      <c r="K23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5" spans="1:11" x14ac:dyDescent="0.25">
      <c r="A2345" s="1">
        <v>618</v>
      </c>
      <c r="B2345" s="1">
        <v>0</v>
      </c>
      <c r="C2345" s="1">
        <v>2</v>
      </c>
      <c r="D2345" s="1">
        <f>Data[[#This Row],[run]]+100*Data[[#This Row],[k]]</f>
        <v>200</v>
      </c>
      <c r="E2345" t="s">
        <v>13</v>
      </c>
      <c r="F2345" t="s">
        <v>36</v>
      </c>
      <c r="G2345" t="s">
        <v>13</v>
      </c>
      <c r="H2345" t="s">
        <v>36</v>
      </c>
      <c r="I2345" t="str">
        <f>IF(Data[[#This Row],[gen_c]]="","o",IF(Data[[#This Row],[gen_e]]=Data[[#This Row],[gen_c]],"+",IF(ISNUMBER(SEARCH(Data[[#This Row],[gen_e]],Data[[#This Row],[gen_c]])),"/","-")))</f>
        <v>+</v>
      </c>
      <c r="J2345" t="str">
        <f>IF(Data[[#This Row],[sp_c]]="","o",IF(Data[[#This Row],[sp_e]]=Data[[#This Row],[sp_c]],"+",IF(ISNUMBER(SEARCH(Data[[#This Row],[sp_e]],Data[[#This Row],[sp_c]])),"/","-")))</f>
        <v>+</v>
      </c>
      <c r="K23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6" spans="1:11" x14ac:dyDescent="0.25">
      <c r="A2346" s="1">
        <v>620</v>
      </c>
      <c r="B2346" s="1">
        <v>0</v>
      </c>
      <c r="C2346" s="1">
        <v>2</v>
      </c>
      <c r="D2346" s="1">
        <f>Data[[#This Row],[run]]+100*Data[[#This Row],[k]]</f>
        <v>200</v>
      </c>
      <c r="E2346" t="s">
        <v>13</v>
      </c>
      <c r="F2346" t="s">
        <v>36</v>
      </c>
      <c r="G2346" t="s">
        <v>13</v>
      </c>
      <c r="H2346" t="s">
        <v>36</v>
      </c>
      <c r="I2346" t="str">
        <f>IF(Data[[#This Row],[gen_c]]="","o",IF(Data[[#This Row],[gen_e]]=Data[[#This Row],[gen_c]],"+",IF(ISNUMBER(SEARCH(Data[[#This Row],[gen_e]],Data[[#This Row],[gen_c]])),"/","-")))</f>
        <v>+</v>
      </c>
      <c r="J2346" t="str">
        <f>IF(Data[[#This Row],[sp_c]]="","o",IF(Data[[#This Row],[sp_e]]=Data[[#This Row],[sp_c]],"+",IF(ISNUMBER(SEARCH(Data[[#This Row],[sp_e]],Data[[#This Row],[sp_c]])),"/","-")))</f>
        <v>+</v>
      </c>
      <c r="K23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7" spans="1:11" x14ac:dyDescent="0.25">
      <c r="A2347" s="1">
        <v>621</v>
      </c>
      <c r="B2347" s="1">
        <v>0</v>
      </c>
      <c r="C2347" s="1">
        <v>2</v>
      </c>
      <c r="D2347" s="1">
        <f>Data[[#This Row],[run]]+100*Data[[#This Row],[k]]</f>
        <v>200</v>
      </c>
      <c r="E2347" t="s">
        <v>13</v>
      </c>
      <c r="F2347" t="s">
        <v>36</v>
      </c>
      <c r="G2347" t="s">
        <v>13</v>
      </c>
      <c r="H2347" t="s">
        <v>36</v>
      </c>
      <c r="I2347" t="str">
        <f>IF(Data[[#This Row],[gen_c]]="","o",IF(Data[[#This Row],[gen_e]]=Data[[#This Row],[gen_c]],"+",IF(ISNUMBER(SEARCH(Data[[#This Row],[gen_e]],Data[[#This Row],[gen_c]])),"/","-")))</f>
        <v>+</v>
      </c>
      <c r="J2347" t="str">
        <f>IF(Data[[#This Row],[sp_c]]="","o",IF(Data[[#This Row],[sp_e]]=Data[[#This Row],[sp_c]],"+",IF(ISNUMBER(SEARCH(Data[[#This Row],[sp_e]],Data[[#This Row],[sp_c]])),"/","-")))</f>
        <v>+</v>
      </c>
      <c r="K23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8" spans="1:11" x14ac:dyDescent="0.25">
      <c r="A2348" s="1">
        <v>622</v>
      </c>
      <c r="B2348" s="1">
        <v>0</v>
      </c>
      <c r="C2348" s="1">
        <v>2</v>
      </c>
      <c r="D2348" s="1">
        <f>Data[[#This Row],[run]]+100*Data[[#This Row],[k]]</f>
        <v>200</v>
      </c>
      <c r="E2348" t="s">
        <v>13</v>
      </c>
      <c r="F2348" t="s">
        <v>36</v>
      </c>
      <c r="G2348" t="s">
        <v>13</v>
      </c>
      <c r="H2348" t="s">
        <v>36</v>
      </c>
      <c r="I2348" t="str">
        <f>IF(Data[[#This Row],[gen_c]]="","o",IF(Data[[#This Row],[gen_e]]=Data[[#This Row],[gen_c]],"+",IF(ISNUMBER(SEARCH(Data[[#This Row],[gen_e]],Data[[#This Row],[gen_c]])),"/","-")))</f>
        <v>+</v>
      </c>
      <c r="J2348" t="str">
        <f>IF(Data[[#This Row],[sp_c]]="","o",IF(Data[[#This Row],[sp_e]]=Data[[#This Row],[sp_c]],"+",IF(ISNUMBER(SEARCH(Data[[#This Row],[sp_e]],Data[[#This Row],[sp_c]])),"/","-")))</f>
        <v>+</v>
      </c>
      <c r="K23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49" spans="1:11" x14ac:dyDescent="0.25">
      <c r="A2349" s="1">
        <v>623</v>
      </c>
      <c r="B2349" s="1">
        <v>0</v>
      </c>
      <c r="C2349" s="1">
        <v>2</v>
      </c>
      <c r="D2349" s="1">
        <f>Data[[#This Row],[run]]+100*Data[[#This Row],[k]]</f>
        <v>200</v>
      </c>
      <c r="E2349" t="s">
        <v>13</v>
      </c>
      <c r="F2349" t="s">
        <v>36</v>
      </c>
      <c r="G2349" t="s">
        <v>13</v>
      </c>
      <c r="H2349" t="s">
        <v>36</v>
      </c>
      <c r="I2349" t="str">
        <f>IF(Data[[#This Row],[gen_c]]="","o",IF(Data[[#This Row],[gen_e]]=Data[[#This Row],[gen_c]],"+",IF(ISNUMBER(SEARCH(Data[[#This Row],[gen_e]],Data[[#This Row],[gen_c]])),"/","-")))</f>
        <v>+</v>
      </c>
      <c r="J2349" t="str">
        <f>IF(Data[[#This Row],[sp_c]]="","o",IF(Data[[#This Row],[sp_e]]=Data[[#This Row],[sp_c]],"+",IF(ISNUMBER(SEARCH(Data[[#This Row],[sp_e]],Data[[#This Row],[sp_c]])),"/","-")))</f>
        <v>+</v>
      </c>
      <c r="K23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0" spans="1:11" x14ac:dyDescent="0.25">
      <c r="A2350" s="1">
        <v>624</v>
      </c>
      <c r="B2350" s="1">
        <v>0</v>
      </c>
      <c r="C2350" s="1">
        <v>2</v>
      </c>
      <c r="D2350" s="1">
        <f>Data[[#This Row],[run]]+100*Data[[#This Row],[k]]</f>
        <v>200</v>
      </c>
      <c r="E2350" t="s">
        <v>13</v>
      </c>
      <c r="F2350" t="s">
        <v>36</v>
      </c>
      <c r="G2350" t="s">
        <v>13</v>
      </c>
      <c r="H2350" t="s">
        <v>36</v>
      </c>
      <c r="I2350" t="str">
        <f>IF(Data[[#This Row],[gen_c]]="","o",IF(Data[[#This Row],[gen_e]]=Data[[#This Row],[gen_c]],"+",IF(ISNUMBER(SEARCH(Data[[#This Row],[gen_e]],Data[[#This Row],[gen_c]])),"/","-")))</f>
        <v>+</v>
      </c>
      <c r="J2350" t="str">
        <f>IF(Data[[#This Row],[sp_c]]="","o",IF(Data[[#This Row],[sp_e]]=Data[[#This Row],[sp_c]],"+",IF(ISNUMBER(SEARCH(Data[[#This Row],[sp_e]],Data[[#This Row],[sp_c]])),"/","-")))</f>
        <v>+</v>
      </c>
      <c r="K23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1" spans="1:11" x14ac:dyDescent="0.25">
      <c r="A2351" s="1">
        <v>625</v>
      </c>
      <c r="B2351" s="1">
        <v>0</v>
      </c>
      <c r="C2351" s="1">
        <v>2</v>
      </c>
      <c r="D2351" s="1">
        <f>Data[[#This Row],[run]]+100*Data[[#This Row],[k]]</f>
        <v>200</v>
      </c>
      <c r="E2351" t="s">
        <v>13</v>
      </c>
      <c r="F2351" t="s">
        <v>36</v>
      </c>
      <c r="G2351" t="s">
        <v>13</v>
      </c>
      <c r="H2351" t="s">
        <v>36</v>
      </c>
      <c r="I2351" t="str">
        <f>IF(Data[[#This Row],[gen_c]]="","o",IF(Data[[#This Row],[gen_e]]=Data[[#This Row],[gen_c]],"+",IF(ISNUMBER(SEARCH(Data[[#This Row],[gen_e]],Data[[#This Row],[gen_c]])),"/","-")))</f>
        <v>+</v>
      </c>
      <c r="J2351" t="str">
        <f>IF(Data[[#This Row],[sp_c]]="","o",IF(Data[[#This Row],[sp_e]]=Data[[#This Row],[sp_c]],"+",IF(ISNUMBER(SEARCH(Data[[#This Row],[sp_e]],Data[[#This Row],[sp_c]])),"/","-")))</f>
        <v>+</v>
      </c>
      <c r="K23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2" spans="1:11" x14ac:dyDescent="0.25">
      <c r="A2352" s="1">
        <v>626</v>
      </c>
      <c r="B2352" s="1">
        <v>0</v>
      </c>
      <c r="C2352" s="1">
        <v>2</v>
      </c>
      <c r="D2352" s="1">
        <f>Data[[#This Row],[run]]+100*Data[[#This Row],[k]]</f>
        <v>200</v>
      </c>
      <c r="E2352" t="s">
        <v>13</v>
      </c>
      <c r="F2352" t="s">
        <v>36</v>
      </c>
      <c r="G2352" t="s">
        <v>13</v>
      </c>
      <c r="H2352" t="s">
        <v>36</v>
      </c>
      <c r="I2352" t="str">
        <f>IF(Data[[#This Row],[gen_c]]="","o",IF(Data[[#This Row],[gen_e]]=Data[[#This Row],[gen_c]],"+",IF(ISNUMBER(SEARCH(Data[[#This Row],[gen_e]],Data[[#This Row],[gen_c]])),"/","-")))</f>
        <v>+</v>
      </c>
      <c r="J2352" t="str">
        <f>IF(Data[[#This Row],[sp_c]]="","o",IF(Data[[#This Row],[sp_e]]=Data[[#This Row],[sp_c]],"+",IF(ISNUMBER(SEARCH(Data[[#This Row],[sp_e]],Data[[#This Row],[sp_c]])),"/","-")))</f>
        <v>+</v>
      </c>
      <c r="K23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3" spans="1:11" x14ac:dyDescent="0.25">
      <c r="A2353" s="1">
        <v>628</v>
      </c>
      <c r="B2353" s="1">
        <v>0</v>
      </c>
      <c r="C2353" s="1">
        <v>2</v>
      </c>
      <c r="D2353" s="1">
        <f>Data[[#This Row],[run]]+100*Data[[#This Row],[k]]</f>
        <v>200</v>
      </c>
      <c r="E2353" t="s">
        <v>13</v>
      </c>
      <c r="F2353" t="s">
        <v>36</v>
      </c>
      <c r="G2353" t="s">
        <v>13</v>
      </c>
      <c r="H2353" t="s">
        <v>36</v>
      </c>
      <c r="I2353" t="str">
        <f>IF(Data[[#This Row],[gen_c]]="","o",IF(Data[[#This Row],[gen_e]]=Data[[#This Row],[gen_c]],"+",IF(ISNUMBER(SEARCH(Data[[#This Row],[gen_e]],Data[[#This Row],[gen_c]])),"/","-")))</f>
        <v>+</v>
      </c>
      <c r="J2353" t="str">
        <f>IF(Data[[#This Row],[sp_c]]="","o",IF(Data[[#This Row],[sp_e]]=Data[[#This Row],[sp_c]],"+",IF(ISNUMBER(SEARCH(Data[[#This Row],[sp_e]],Data[[#This Row],[sp_c]])),"/","-")))</f>
        <v>+</v>
      </c>
      <c r="K23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4" spans="1:11" x14ac:dyDescent="0.25">
      <c r="A2354" s="1">
        <v>629</v>
      </c>
      <c r="B2354" s="1">
        <v>0</v>
      </c>
      <c r="C2354" s="1">
        <v>2</v>
      </c>
      <c r="D2354" s="1">
        <f>Data[[#This Row],[run]]+100*Data[[#This Row],[k]]</f>
        <v>200</v>
      </c>
      <c r="E2354" t="s">
        <v>13</v>
      </c>
      <c r="F2354" t="s">
        <v>36</v>
      </c>
      <c r="G2354" t="s">
        <v>13</v>
      </c>
      <c r="H2354" t="s">
        <v>36</v>
      </c>
      <c r="I2354" t="str">
        <f>IF(Data[[#This Row],[gen_c]]="","o",IF(Data[[#This Row],[gen_e]]=Data[[#This Row],[gen_c]],"+",IF(ISNUMBER(SEARCH(Data[[#This Row],[gen_e]],Data[[#This Row],[gen_c]])),"/","-")))</f>
        <v>+</v>
      </c>
      <c r="J2354" t="str">
        <f>IF(Data[[#This Row],[sp_c]]="","o",IF(Data[[#This Row],[sp_e]]=Data[[#This Row],[sp_c]],"+",IF(ISNUMBER(SEARCH(Data[[#This Row],[sp_e]],Data[[#This Row],[sp_c]])),"/","-")))</f>
        <v>+</v>
      </c>
      <c r="K23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5" spans="1:11" x14ac:dyDescent="0.25">
      <c r="A2355" s="1">
        <v>630</v>
      </c>
      <c r="B2355" s="1">
        <v>0</v>
      </c>
      <c r="C2355" s="1">
        <v>2</v>
      </c>
      <c r="D2355" s="1">
        <f>Data[[#This Row],[run]]+100*Data[[#This Row],[k]]</f>
        <v>200</v>
      </c>
      <c r="E2355" t="s">
        <v>13</v>
      </c>
      <c r="F2355" t="s">
        <v>36</v>
      </c>
      <c r="G2355" t="s">
        <v>13</v>
      </c>
      <c r="H2355" t="s">
        <v>36</v>
      </c>
      <c r="I2355" t="str">
        <f>IF(Data[[#This Row],[gen_c]]="","o",IF(Data[[#This Row],[gen_e]]=Data[[#This Row],[gen_c]],"+",IF(ISNUMBER(SEARCH(Data[[#This Row],[gen_e]],Data[[#This Row],[gen_c]])),"/","-")))</f>
        <v>+</v>
      </c>
      <c r="J2355" t="str">
        <f>IF(Data[[#This Row],[sp_c]]="","o",IF(Data[[#This Row],[sp_e]]=Data[[#This Row],[sp_c]],"+",IF(ISNUMBER(SEARCH(Data[[#This Row],[sp_e]],Data[[#This Row],[sp_c]])),"/","-")))</f>
        <v>+</v>
      </c>
      <c r="K23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6" spans="1:11" x14ac:dyDescent="0.25">
      <c r="A2356" s="1">
        <v>632</v>
      </c>
      <c r="B2356" s="1">
        <v>0</v>
      </c>
      <c r="C2356" s="1">
        <v>2</v>
      </c>
      <c r="D2356" s="1">
        <f>Data[[#This Row],[run]]+100*Data[[#This Row],[k]]</f>
        <v>200</v>
      </c>
      <c r="E2356" t="s">
        <v>13</v>
      </c>
      <c r="F2356" t="s">
        <v>36</v>
      </c>
      <c r="G2356" t="s">
        <v>13</v>
      </c>
      <c r="H2356" t="s">
        <v>36</v>
      </c>
      <c r="I2356" t="str">
        <f>IF(Data[[#This Row],[gen_c]]="","o",IF(Data[[#This Row],[gen_e]]=Data[[#This Row],[gen_c]],"+",IF(ISNUMBER(SEARCH(Data[[#This Row],[gen_e]],Data[[#This Row],[gen_c]])),"/","-")))</f>
        <v>+</v>
      </c>
      <c r="J2356" t="str">
        <f>IF(Data[[#This Row],[sp_c]]="","o",IF(Data[[#This Row],[sp_e]]=Data[[#This Row],[sp_c]],"+",IF(ISNUMBER(SEARCH(Data[[#This Row],[sp_e]],Data[[#This Row],[sp_c]])),"/","-")))</f>
        <v>+</v>
      </c>
      <c r="K23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7" spans="1:11" x14ac:dyDescent="0.25">
      <c r="A2357" s="1">
        <v>633</v>
      </c>
      <c r="B2357" s="1">
        <v>0</v>
      </c>
      <c r="C2357" s="1">
        <v>2</v>
      </c>
      <c r="D2357" s="1">
        <f>Data[[#This Row],[run]]+100*Data[[#This Row],[k]]</f>
        <v>200</v>
      </c>
      <c r="E2357" t="s">
        <v>13</v>
      </c>
      <c r="F2357" t="s">
        <v>36</v>
      </c>
      <c r="G2357" t="s">
        <v>13</v>
      </c>
      <c r="H2357" t="s">
        <v>36</v>
      </c>
      <c r="I2357" t="str">
        <f>IF(Data[[#This Row],[gen_c]]="","o",IF(Data[[#This Row],[gen_e]]=Data[[#This Row],[gen_c]],"+",IF(ISNUMBER(SEARCH(Data[[#This Row],[gen_e]],Data[[#This Row],[gen_c]])),"/","-")))</f>
        <v>+</v>
      </c>
      <c r="J2357" t="str">
        <f>IF(Data[[#This Row],[sp_c]]="","o",IF(Data[[#This Row],[sp_e]]=Data[[#This Row],[sp_c]],"+",IF(ISNUMBER(SEARCH(Data[[#This Row],[sp_e]],Data[[#This Row],[sp_c]])),"/","-")))</f>
        <v>+</v>
      </c>
      <c r="K23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8" spans="1:11" x14ac:dyDescent="0.25">
      <c r="A2358">
        <v>634</v>
      </c>
      <c r="B2358" s="1">
        <v>1</v>
      </c>
      <c r="C2358" s="1">
        <v>2</v>
      </c>
      <c r="D2358" s="1">
        <f>Data[[#This Row],[run]]+100*Data[[#This Row],[k]]</f>
        <v>201</v>
      </c>
      <c r="E2358" t="s">
        <v>13</v>
      </c>
      <c r="F2358" t="s">
        <v>36</v>
      </c>
      <c r="G2358" t="s">
        <v>13</v>
      </c>
      <c r="H2358" t="s">
        <v>36</v>
      </c>
      <c r="I2358" t="str">
        <f>IF(Data[[#This Row],[gen_c]]="","o",IF(Data[[#This Row],[gen_e]]=Data[[#This Row],[gen_c]],"+",IF(ISNUMBER(SEARCH(Data[[#This Row],[gen_e]],Data[[#This Row],[gen_c]])),"/","-")))</f>
        <v>+</v>
      </c>
      <c r="J2358" t="str">
        <f>IF(Data[[#This Row],[sp_c]]="","o",IF(Data[[#This Row],[sp_e]]=Data[[#This Row],[sp_c]],"+",IF(ISNUMBER(SEARCH(Data[[#This Row],[sp_e]],Data[[#This Row],[sp_c]])),"/","-")))</f>
        <v>+</v>
      </c>
      <c r="K23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59" spans="1:11" x14ac:dyDescent="0.25">
      <c r="A2359">
        <v>635</v>
      </c>
      <c r="B2359" s="1">
        <v>1</v>
      </c>
      <c r="C2359" s="1">
        <v>2</v>
      </c>
      <c r="D2359" s="1">
        <f>Data[[#This Row],[run]]+100*Data[[#This Row],[k]]</f>
        <v>201</v>
      </c>
      <c r="E2359" t="s">
        <v>13</v>
      </c>
      <c r="F2359" t="s">
        <v>36</v>
      </c>
      <c r="G2359" t="s">
        <v>13</v>
      </c>
      <c r="H2359" t="s">
        <v>36</v>
      </c>
      <c r="I2359" t="str">
        <f>IF(Data[[#This Row],[gen_c]]="","o",IF(Data[[#This Row],[gen_e]]=Data[[#This Row],[gen_c]],"+",IF(ISNUMBER(SEARCH(Data[[#This Row],[gen_e]],Data[[#This Row],[gen_c]])),"/","-")))</f>
        <v>+</v>
      </c>
      <c r="J2359" t="str">
        <f>IF(Data[[#This Row],[sp_c]]="","o",IF(Data[[#This Row],[sp_e]]=Data[[#This Row],[sp_c]],"+",IF(ISNUMBER(SEARCH(Data[[#This Row],[sp_e]],Data[[#This Row],[sp_c]])),"/","-")))</f>
        <v>+</v>
      </c>
      <c r="K23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0" spans="1:11" x14ac:dyDescent="0.25">
      <c r="A2360">
        <v>636</v>
      </c>
      <c r="B2360" s="1">
        <v>1</v>
      </c>
      <c r="C2360" s="1">
        <v>2</v>
      </c>
      <c r="D2360" s="1">
        <f>Data[[#This Row],[run]]+100*Data[[#This Row],[k]]</f>
        <v>201</v>
      </c>
      <c r="E2360" t="s">
        <v>13</v>
      </c>
      <c r="F2360" t="s">
        <v>36</v>
      </c>
      <c r="G2360" t="s">
        <v>13</v>
      </c>
      <c r="H2360" t="s">
        <v>36</v>
      </c>
      <c r="I2360" t="str">
        <f>IF(Data[[#This Row],[gen_c]]="","o",IF(Data[[#This Row],[gen_e]]=Data[[#This Row],[gen_c]],"+",IF(ISNUMBER(SEARCH(Data[[#This Row],[gen_e]],Data[[#This Row],[gen_c]])),"/","-")))</f>
        <v>+</v>
      </c>
      <c r="J2360" t="str">
        <f>IF(Data[[#This Row],[sp_c]]="","o",IF(Data[[#This Row],[sp_e]]=Data[[#This Row],[sp_c]],"+",IF(ISNUMBER(SEARCH(Data[[#This Row],[sp_e]],Data[[#This Row],[sp_c]])),"/","-")))</f>
        <v>+</v>
      </c>
      <c r="K23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1" spans="1:11" x14ac:dyDescent="0.25">
      <c r="A2361">
        <v>639</v>
      </c>
      <c r="B2361" s="1">
        <v>1</v>
      </c>
      <c r="C2361" s="1">
        <v>2</v>
      </c>
      <c r="D2361" s="1">
        <f>Data[[#This Row],[run]]+100*Data[[#This Row],[k]]</f>
        <v>201</v>
      </c>
      <c r="E2361" t="s">
        <v>13</v>
      </c>
      <c r="F2361" t="s">
        <v>36</v>
      </c>
      <c r="G2361" t="s">
        <v>13</v>
      </c>
      <c r="H2361" t="s">
        <v>36</v>
      </c>
      <c r="I2361" t="str">
        <f>IF(Data[[#This Row],[gen_c]]="","o",IF(Data[[#This Row],[gen_e]]=Data[[#This Row],[gen_c]],"+",IF(ISNUMBER(SEARCH(Data[[#This Row],[gen_e]],Data[[#This Row],[gen_c]])),"/","-")))</f>
        <v>+</v>
      </c>
      <c r="J2361" t="str">
        <f>IF(Data[[#This Row],[sp_c]]="","o",IF(Data[[#This Row],[sp_e]]=Data[[#This Row],[sp_c]],"+",IF(ISNUMBER(SEARCH(Data[[#This Row],[sp_e]],Data[[#This Row],[sp_c]])),"/","-")))</f>
        <v>+</v>
      </c>
      <c r="K23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2" spans="1:11" x14ac:dyDescent="0.25">
      <c r="A2362">
        <v>640</v>
      </c>
      <c r="B2362" s="1">
        <v>1</v>
      </c>
      <c r="C2362" s="1">
        <v>2</v>
      </c>
      <c r="D2362" s="1">
        <f>Data[[#This Row],[run]]+100*Data[[#This Row],[k]]</f>
        <v>201</v>
      </c>
      <c r="E2362" t="s">
        <v>13</v>
      </c>
      <c r="F2362" t="s">
        <v>36</v>
      </c>
      <c r="G2362" t="s">
        <v>13</v>
      </c>
      <c r="H2362" t="s">
        <v>36</v>
      </c>
      <c r="I2362" t="str">
        <f>IF(Data[[#This Row],[gen_c]]="","o",IF(Data[[#This Row],[gen_e]]=Data[[#This Row],[gen_c]],"+",IF(ISNUMBER(SEARCH(Data[[#This Row],[gen_e]],Data[[#This Row],[gen_c]])),"/","-")))</f>
        <v>+</v>
      </c>
      <c r="J2362" t="str">
        <f>IF(Data[[#This Row],[sp_c]]="","o",IF(Data[[#This Row],[sp_e]]=Data[[#This Row],[sp_c]],"+",IF(ISNUMBER(SEARCH(Data[[#This Row],[sp_e]],Data[[#This Row],[sp_c]])),"/","-")))</f>
        <v>+</v>
      </c>
      <c r="K23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3" spans="1:11" x14ac:dyDescent="0.25">
      <c r="A2363">
        <v>641</v>
      </c>
      <c r="B2363" s="1">
        <v>1</v>
      </c>
      <c r="C2363" s="1">
        <v>2</v>
      </c>
      <c r="D2363" s="1">
        <f>Data[[#This Row],[run]]+100*Data[[#This Row],[k]]</f>
        <v>201</v>
      </c>
      <c r="E2363" t="s">
        <v>13</v>
      </c>
      <c r="F2363" t="s">
        <v>36</v>
      </c>
      <c r="G2363" t="s">
        <v>13</v>
      </c>
      <c r="H2363" t="s">
        <v>36</v>
      </c>
      <c r="I2363" t="str">
        <f>IF(Data[[#This Row],[gen_c]]="","o",IF(Data[[#This Row],[gen_e]]=Data[[#This Row],[gen_c]],"+",IF(ISNUMBER(SEARCH(Data[[#This Row],[gen_e]],Data[[#This Row],[gen_c]])),"/","-")))</f>
        <v>+</v>
      </c>
      <c r="J2363" t="str">
        <f>IF(Data[[#This Row],[sp_c]]="","o",IF(Data[[#This Row],[sp_e]]=Data[[#This Row],[sp_c]],"+",IF(ISNUMBER(SEARCH(Data[[#This Row],[sp_e]],Data[[#This Row],[sp_c]])),"/","-")))</f>
        <v>+</v>
      </c>
      <c r="K23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4" spans="1:11" x14ac:dyDescent="0.25">
      <c r="A2364">
        <v>642</v>
      </c>
      <c r="B2364" s="1">
        <v>1</v>
      </c>
      <c r="C2364" s="1">
        <v>2</v>
      </c>
      <c r="D2364" s="1">
        <f>Data[[#This Row],[run]]+100*Data[[#This Row],[k]]</f>
        <v>201</v>
      </c>
      <c r="E2364" t="s">
        <v>13</v>
      </c>
      <c r="F2364" t="s">
        <v>36</v>
      </c>
      <c r="G2364" t="s">
        <v>13</v>
      </c>
      <c r="H2364" t="s">
        <v>36</v>
      </c>
      <c r="I2364" t="str">
        <f>IF(Data[[#This Row],[gen_c]]="","o",IF(Data[[#This Row],[gen_e]]=Data[[#This Row],[gen_c]],"+",IF(ISNUMBER(SEARCH(Data[[#This Row],[gen_e]],Data[[#This Row],[gen_c]])),"/","-")))</f>
        <v>+</v>
      </c>
      <c r="J2364" t="str">
        <f>IF(Data[[#This Row],[sp_c]]="","o",IF(Data[[#This Row],[sp_e]]=Data[[#This Row],[sp_c]],"+",IF(ISNUMBER(SEARCH(Data[[#This Row],[sp_e]],Data[[#This Row],[sp_c]])),"/","-")))</f>
        <v>+</v>
      </c>
      <c r="K23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5" spans="1:11" x14ac:dyDescent="0.25">
      <c r="A2365">
        <v>643</v>
      </c>
      <c r="B2365" s="1">
        <v>1</v>
      </c>
      <c r="C2365" s="1">
        <v>2</v>
      </c>
      <c r="D2365" s="1">
        <f>Data[[#This Row],[run]]+100*Data[[#This Row],[k]]</f>
        <v>201</v>
      </c>
      <c r="E2365" t="s">
        <v>13</v>
      </c>
      <c r="F2365" t="s">
        <v>36</v>
      </c>
      <c r="G2365" t="s">
        <v>13</v>
      </c>
      <c r="H2365" t="s">
        <v>36</v>
      </c>
      <c r="I2365" t="str">
        <f>IF(Data[[#This Row],[gen_c]]="","o",IF(Data[[#This Row],[gen_e]]=Data[[#This Row],[gen_c]],"+",IF(ISNUMBER(SEARCH(Data[[#This Row],[gen_e]],Data[[#This Row],[gen_c]])),"/","-")))</f>
        <v>+</v>
      </c>
      <c r="J2365" t="str">
        <f>IF(Data[[#This Row],[sp_c]]="","o",IF(Data[[#This Row],[sp_e]]=Data[[#This Row],[sp_c]],"+",IF(ISNUMBER(SEARCH(Data[[#This Row],[sp_e]],Data[[#This Row],[sp_c]])),"/","-")))</f>
        <v>+</v>
      </c>
      <c r="K23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6" spans="1:11" x14ac:dyDescent="0.25">
      <c r="A2366">
        <v>644</v>
      </c>
      <c r="B2366" s="1">
        <v>1</v>
      </c>
      <c r="C2366" s="1">
        <v>2</v>
      </c>
      <c r="D2366" s="1">
        <f>Data[[#This Row],[run]]+100*Data[[#This Row],[k]]</f>
        <v>201</v>
      </c>
      <c r="E2366" t="s">
        <v>13</v>
      </c>
      <c r="F2366" t="s">
        <v>36</v>
      </c>
      <c r="G2366" t="s">
        <v>13</v>
      </c>
      <c r="H2366" t="s">
        <v>36</v>
      </c>
      <c r="I2366" t="str">
        <f>IF(Data[[#This Row],[gen_c]]="","o",IF(Data[[#This Row],[gen_e]]=Data[[#This Row],[gen_c]],"+",IF(ISNUMBER(SEARCH(Data[[#This Row],[gen_e]],Data[[#This Row],[gen_c]])),"/","-")))</f>
        <v>+</v>
      </c>
      <c r="J2366" t="str">
        <f>IF(Data[[#This Row],[sp_c]]="","o",IF(Data[[#This Row],[sp_e]]=Data[[#This Row],[sp_c]],"+",IF(ISNUMBER(SEARCH(Data[[#This Row],[sp_e]],Data[[#This Row],[sp_c]])),"/","-")))</f>
        <v>+</v>
      </c>
      <c r="K23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7" spans="1:11" x14ac:dyDescent="0.25">
      <c r="A2367">
        <v>645</v>
      </c>
      <c r="B2367" s="1">
        <v>1</v>
      </c>
      <c r="C2367" s="1">
        <v>2</v>
      </c>
      <c r="D2367" s="1">
        <f>Data[[#This Row],[run]]+100*Data[[#This Row],[k]]</f>
        <v>201</v>
      </c>
      <c r="E2367" t="s">
        <v>13</v>
      </c>
      <c r="F2367" t="s">
        <v>36</v>
      </c>
      <c r="G2367" t="s">
        <v>13</v>
      </c>
      <c r="H2367" t="s">
        <v>36</v>
      </c>
      <c r="I2367" t="str">
        <f>IF(Data[[#This Row],[gen_c]]="","o",IF(Data[[#This Row],[gen_e]]=Data[[#This Row],[gen_c]],"+",IF(ISNUMBER(SEARCH(Data[[#This Row],[gen_e]],Data[[#This Row],[gen_c]])),"/","-")))</f>
        <v>+</v>
      </c>
      <c r="J2367" t="str">
        <f>IF(Data[[#This Row],[sp_c]]="","o",IF(Data[[#This Row],[sp_e]]=Data[[#This Row],[sp_c]],"+",IF(ISNUMBER(SEARCH(Data[[#This Row],[sp_e]],Data[[#This Row],[sp_c]])),"/","-")))</f>
        <v>+</v>
      </c>
      <c r="K23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8" spans="1:11" x14ac:dyDescent="0.25">
      <c r="A2368">
        <v>646</v>
      </c>
      <c r="B2368" s="1">
        <v>1</v>
      </c>
      <c r="C2368" s="1">
        <v>2</v>
      </c>
      <c r="D2368" s="1">
        <f>Data[[#This Row],[run]]+100*Data[[#This Row],[k]]</f>
        <v>201</v>
      </c>
      <c r="E2368" t="s">
        <v>13</v>
      </c>
      <c r="F2368" t="s">
        <v>36</v>
      </c>
      <c r="G2368" t="s">
        <v>13</v>
      </c>
      <c r="H2368" t="s">
        <v>36</v>
      </c>
      <c r="I2368" t="str">
        <f>IF(Data[[#This Row],[gen_c]]="","o",IF(Data[[#This Row],[gen_e]]=Data[[#This Row],[gen_c]],"+",IF(ISNUMBER(SEARCH(Data[[#This Row],[gen_e]],Data[[#This Row],[gen_c]])),"/","-")))</f>
        <v>+</v>
      </c>
      <c r="J2368" t="str">
        <f>IF(Data[[#This Row],[sp_c]]="","o",IF(Data[[#This Row],[sp_e]]=Data[[#This Row],[sp_c]],"+",IF(ISNUMBER(SEARCH(Data[[#This Row],[sp_e]],Data[[#This Row],[sp_c]])),"/","-")))</f>
        <v>+</v>
      </c>
      <c r="K23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69" spans="1:11" x14ac:dyDescent="0.25">
      <c r="A2369">
        <v>647</v>
      </c>
      <c r="B2369" s="1">
        <v>1</v>
      </c>
      <c r="C2369" s="1">
        <v>2</v>
      </c>
      <c r="D2369" s="1">
        <f>Data[[#This Row],[run]]+100*Data[[#This Row],[k]]</f>
        <v>201</v>
      </c>
      <c r="E2369" t="s">
        <v>13</v>
      </c>
      <c r="F2369" t="s">
        <v>36</v>
      </c>
      <c r="G2369" t="s">
        <v>13</v>
      </c>
      <c r="H2369" t="s">
        <v>36</v>
      </c>
      <c r="I2369" t="str">
        <f>IF(Data[[#This Row],[gen_c]]="","o",IF(Data[[#This Row],[gen_e]]=Data[[#This Row],[gen_c]],"+",IF(ISNUMBER(SEARCH(Data[[#This Row],[gen_e]],Data[[#This Row],[gen_c]])),"/","-")))</f>
        <v>+</v>
      </c>
      <c r="J2369" t="str">
        <f>IF(Data[[#This Row],[sp_c]]="","o",IF(Data[[#This Row],[sp_e]]=Data[[#This Row],[sp_c]],"+",IF(ISNUMBER(SEARCH(Data[[#This Row],[sp_e]],Data[[#This Row],[sp_c]])),"/","-")))</f>
        <v>+</v>
      </c>
      <c r="K23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0" spans="1:11" x14ac:dyDescent="0.25">
      <c r="A2370">
        <v>648</v>
      </c>
      <c r="B2370" s="1">
        <v>1</v>
      </c>
      <c r="C2370" s="1">
        <v>2</v>
      </c>
      <c r="D2370" s="1">
        <f>Data[[#This Row],[run]]+100*Data[[#This Row],[k]]</f>
        <v>201</v>
      </c>
      <c r="E2370" t="s">
        <v>13</v>
      </c>
      <c r="F2370" t="s">
        <v>36</v>
      </c>
      <c r="G2370" t="s">
        <v>13</v>
      </c>
      <c r="H2370" t="s">
        <v>36</v>
      </c>
      <c r="I2370" t="str">
        <f>IF(Data[[#This Row],[gen_c]]="","o",IF(Data[[#This Row],[gen_e]]=Data[[#This Row],[gen_c]],"+",IF(ISNUMBER(SEARCH(Data[[#This Row],[gen_e]],Data[[#This Row],[gen_c]])),"/","-")))</f>
        <v>+</v>
      </c>
      <c r="J2370" t="str">
        <f>IF(Data[[#This Row],[sp_c]]="","o",IF(Data[[#This Row],[sp_e]]=Data[[#This Row],[sp_c]],"+",IF(ISNUMBER(SEARCH(Data[[#This Row],[sp_e]],Data[[#This Row],[sp_c]])),"/","-")))</f>
        <v>+</v>
      </c>
      <c r="K23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1" spans="1:11" x14ac:dyDescent="0.25">
      <c r="A2371">
        <v>650</v>
      </c>
      <c r="B2371" s="1">
        <v>1</v>
      </c>
      <c r="C2371" s="1">
        <v>2</v>
      </c>
      <c r="D2371" s="1">
        <f>Data[[#This Row],[run]]+100*Data[[#This Row],[k]]</f>
        <v>201</v>
      </c>
      <c r="E2371" t="s">
        <v>13</v>
      </c>
      <c r="F2371" t="s">
        <v>36</v>
      </c>
      <c r="G2371" t="s">
        <v>13</v>
      </c>
      <c r="H2371" t="s">
        <v>36</v>
      </c>
      <c r="I2371" t="str">
        <f>IF(Data[[#This Row],[gen_c]]="","o",IF(Data[[#This Row],[gen_e]]=Data[[#This Row],[gen_c]],"+",IF(ISNUMBER(SEARCH(Data[[#This Row],[gen_e]],Data[[#This Row],[gen_c]])),"/","-")))</f>
        <v>+</v>
      </c>
      <c r="J2371" t="str">
        <f>IF(Data[[#This Row],[sp_c]]="","o",IF(Data[[#This Row],[sp_e]]=Data[[#This Row],[sp_c]],"+",IF(ISNUMBER(SEARCH(Data[[#This Row],[sp_e]],Data[[#This Row],[sp_c]])),"/","-")))</f>
        <v>+</v>
      </c>
      <c r="K23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2" spans="1:11" x14ac:dyDescent="0.25">
      <c r="A2372">
        <v>651</v>
      </c>
      <c r="B2372" s="1">
        <v>1</v>
      </c>
      <c r="C2372" s="1">
        <v>2</v>
      </c>
      <c r="D2372" s="1">
        <f>Data[[#This Row],[run]]+100*Data[[#This Row],[k]]</f>
        <v>201</v>
      </c>
      <c r="E2372" t="s">
        <v>13</v>
      </c>
      <c r="F2372" t="s">
        <v>36</v>
      </c>
      <c r="G2372" t="s">
        <v>13</v>
      </c>
      <c r="H2372" t="s">
        <v>36</v>
      </c>
      <c r="I2372" t="str">
        <f>IF(Data[[#This Row],[gen_c]]="","o",IF(Data[[#This Row],[gen_e]]=Data[[#This Row],[gen_c]],"+",IF(ISNUMBER(SEARCH(Data[[#This Row],[gen_e]],Data[[#This Row],[gen_c]])),"/","-")))</f>
        <v>+</v>
      </c>
      <c r="J2372" t="str">
        <f>IF(Data[[#This Row],[sp_c]]="","o",IF(Data[[#This Row],[sp_e]]=Data[[#This Row],[sp_c]],"+",IF(ISNUMBER(SEARCH(Data[[#This Row],[sp_e]],Data[[#This Row],[sp_c]])),"/","-")))</f>
        <v>+</v>
      </c>
      <c r="K23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3" spans="1:11" x14ac:dyDescent="0.25">
      <c r="A2373">
        <v>652</v>
      </c>
      <c r="B2373" s="1">
        <v>1</v>
      </c>
      <c r="C2373" s="1">
        <v>2</v>
      </c>
      <c r="D2373" s="1">
        <f>Data[[#This Row],[run]]+100*Data[[#This Row],[k]]</f>
        <v>201</v>
      </c>
      <c r="E2373" t="s">
        <v>13</v>
      </c>
      <c r="F2373" t="s">
        <v>36</v>
      </c>
      <c r="G2373" t="s">
        <v>13</v>
      </c>
      <c r="H2373" t="s">
        <v>36</v>
      </c>
      <c r="I2373" t="str">
        <f>IF(Data[[#This Row],[gen_c]]="","o",IF(Data[[#This Row],[gen_e]]=Data[[#This Row],[gen_c]],"+",IF(ISNUMBER(SEARCH(Data[[#This Row],[gen_e]],Data[[#This Row],[gen_c]])),"/","-")))</f>
        <v>+</v>
      </c>
      <c r="J2373" t="str">
        <f>IF(Data[[#This Row],[sp_c]]="","o",IF(Data[[#This Row],[sp_e]]=Data[[#This Row],[sp_c]],"+",IF(ISNUMBER(SEARCH(Data[[#This Row],[sp_e]],Data[[#This Row],[sp_c]])),"/","-")))</f>
        <v>+</v>
      </c>
      <c r="K23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4" spans="1:11" x14ac:dyDescent="0.25">
      <c r="A2374">
        <v>653</v>
      </c>
      <c r="B2374" s="1">
        <v>1</v>
      </c>
      <c r="C2374" s="1">
        <v>2</v>
      </c>
      <c r="D2374" s="1">
        <f>Data[[#This Row],[run]]+100*Data[[#This Row],[k]]</f>
        <v>201</v>
      </c>
      <c r="E2374" t="s">
        <v>13</v>
      </c>
      <c r="F2374" t="s">
        <v>36</v>
      </c>
      <c r="G2374" t="s">
        <v>13</v>
      </c>
      <c r="H2374" t="s">
        <v>36</v>
      </c>
      <c r="I2374" t="str">
        <f>IF(Data[[#This Row],[gen_c]]="","o",IF(Data[[#This Row],[gen_e]]=Data[[#This Row],[gen_c]],"+",IF(ISNUMBER(SEARCH(Data[[#This Row],[gen_e]],Data[[#This Row],[gen_c]])),"/","-")))</f>
        <v>+</v>
      </c>
      <c r="J2374" t="str">
        <f>IF(Data[[#This Row],[sp_c]]="","o",IF(Data[[#This Row],[sp_e]]=Data[[#This Row],[sp_c]],"+",IF(ISNUMBER(SEARCH(Data[[#This Row],[sp_e]],Data[[#This Row],[sp_c]])),"/","-")))</f>
        <v>+</v>
      </c>
      <c r="K23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5" spans="1:11" x14ac:dyDescent="0.25">
      <c r="A2375">
        <v>654</v>
      </c>
      <c r="B2375" s="1">
        <v>1</v>
      </c>
      <c r="C2375" s="1">
        <v>2</v>
      </c>
      <c r="D2375" s="1">
        <f>Data[[#This Row],[run]]+100*Data[[#This Row],[k]]</f>
        <v>201</v>
      </c>
      <c r="E2375" t="s">
        <v>13</v>
      </c>
      <c r="F2375" t="s">
        <v>36</v>
      </c>
      <c r="G2375" t="s">
        <v>13</v>
      </c>
      <c r="H2375" t="s">
        <v>36</v>
      </c>
      <c r="I2375" t="str">
        <f>IF(Data[[#This Row],[gen_c]]="","o",IF(Data[[#This Row],[gen_e]]=Data[[#This Row],[gen_c]],"+",IF(ISNUMBER(SEARCH(Data[[#This Row],[gen_e]],Data[[#This Row],[gen_c]])),"/","-")))</f>
        <v>+</v>
      </c>
      <c r="J2375" t="str">
        <f>IF(Data[[#This Row],[sp_c]]="","o",IF(Data[[#This Row],[sp_e]]=Data[[#This Row],[sp_c]],"+",IF(ISNUMBER(SEARCH(Data[[#This Row],[sp_e]],Data[[#This Row],[sp_c]])),"/","-")))</f>
        <v>+</v>
      </c>
      <c r="K23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6" spans="1:11" x14ac:dyDescent="0.25">
      <c r="A2376">
        <v>655</v>
      </c>
      <c r="B2376" s="1">
        <v>1</v>
      </c>
      <c r="C2376" s="1">
        <v>2</v>
      </c>
      <c r="D2376" s="1">
        <f>Data[[#This Row],[run]]+100*Data[[#This Row],[k]]</f>
        <v>201</v>
      </c>
      <c r="E2376" t="s">
        <v>13</v>
      </c>
      <c r="F2376" t="s">
        <v>36</v>
      </c>
      <c r="G2376" t="s">
        <v>13</v>
      </c>
      <c r="H2376" t="s">
        <v>36</v>
      </c>
      <c r="I2376" t="str">
        <f>IF(Data[[#This Row],[gen_c]]="","o",IF(Data[[#This Row],[gen_e]]=Data[[#This Row],[gen_c]],"+",IF(ISNUMBER(SEARCH(Data[[#This Row],[gen_e]],Data[[#This Row],[gen_c]])),"/","-")))</f>
        <v>+</v>
      </c>
      <c r="J2376" t="str">
        <f>IF(Data[[#This Row],[sp_c]]="","o",IF(Data[[#This Row],[sp_e]]=Data[[#This Row],[sp_c]],"+",IF(ISNUMBER(SEARCH(Data[[#This Row],[sp_e]],Data[[#This Row],[sp_c]])),"/","-")))</f>
        <v>+</v>
      </c>
      <c r="K23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7" spans="1:11" x14ac:dyDescent="0.25">
      <c r="A2377">
        <v>656</v>
      </c>
      <c r="B2377" s="1">
        <v>1</v>
      </c>
      <c r="C2377" s="1">
        <v>2</v>
      </c>
      <c r="D2377" s="1">
        <f>Data[[#This Row],[run]]+100*Data[[#This Row],[k]]</f>
        <v>201</v>
      </c>
      <c r="E2377" t="s">
        <v>13</v>
      </c>
      <c r="F2377" t="s">
        <v>36</v>
      </c>
      <c r="G2377" t="s">
        <v>13</v>
      </c>
      <c r="H2377" t="s">
        <v>36</v>
      </c>
      <c r="I2377" t="str">
        <f>IF(Data[[#This Row],[gen_c]]="","o",IF(Data[[#This Row],[gen_e]]=Data[[#This Row],[gen_c]],"+",IF(ISNUMBER(SEARCH(Data[[#This Row],[gen_e]],Data[[#This Row],[gen_c]])),"/","-")))</f>
        <v>+</v>
      </c>
      <c r="J2377" t="str">
        <f>IF(Data[[#This Row],[sp_c]]="","o",IF(Data[[#This Row],[sp_e]]=Data[[#This Row],[sp_c]],"+",IF(ISNUMBER(SEARCH(Data[[#This Row],[sp_e]],Data[[#This Row],[sp_c]])),"/","-")))</f>
        <v>+</v>
      </c>
      <c r="K23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8" spans="1:11" x14ac:dyDescent="0.25">
      <c r="A2378">
        <v>657</v>
      </c>
      <c r="B2378" s="1">
        <v>1</v>
      </c>
      <c r="C2378" s="1">
        <v>2</v>
      </c>
      <c r="D2378" s="1">
        <f>Data[[#This Row],[run]]+100*Data[[#This Row],[k]]</f>
        <v>201</v>
      </c>
      <c r="E2378" t="s">
        <v>13</v>
      </c>
      <c r="F2378" t="s">
        <v>36</v>
      </c>
      <c r="G2378" t="s">
        <v>13</v>
      </c>
      <c r="H2378" t="s">
        <v>36</v>
      </c>
      <c r="I2378" t="str">
        <f>IF(Data[[#This Row],[gen_c]]="","o",IF(Data[[#This Row],[gen_e]]=Data[[#This Row],[gen_c]],"+",IF(ISNUMBER(SEARCH(Data[[#This Row],[gen_e]],Data[[#This Row],[gen_c]])),"/","-")))</f>
        <v>+</v>
      </c>
      <c r="J2378" t="str">
        <f>IF(Data[[#This Row],[sp_c]]="","o",IF(Data[[#This Row],[sp_e]]=Data[[#This Row],[sp_c]],"+",IF(ISNUMBER(SEARCH(Data[[#This Row],[sp_e]],Data[[#This Row],[sp_c]])),"/","-")))</f>
        <v>+</v>
      </c>
      <c r="K23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79" spans="1:11" x14ac:dyDescent="0.25">
      <c r="A2379">
        <v>658</v>
      </c>
      <c r="B2379" s="1">
        <v>1</v>
      </c>
      <c r="C2379" s="1">
        <v>2</v>
      </c>
      <c r="D2379" s="1">
        <f>Data[[#This Row],[run]]+100*Data[[#This Row],[k]]</f>
        <v>201</v>
      </c>
      <c r="E2379" t="s">
        <v>13</v>
      </c>
      <c r="F2379" t="s">
        <v>36</v>
      </c>
      <c r="G2379" t="s">
        <v>13</v>
      </c>
      <c r="H2379" t="s">
        <v>36</v>
      </c>
      <c r="I2379" t="str">
        <f>IF(Data[[#This Row],[gen_c]]="","o",IF(Data[[#This Row],[gen_e]]=Data[[#This Row],[gen_c]],"+",IF(ISNUMBER(SEARCH(Data[[#This Row],[gen_e]],Data[[#This Row],[gen_c]])),"/","-")))</f>
        <v>+</v>
      </c>
      <c r="J2379" t="str">
        <f>IF(Data[[#This Row],[sp_c]]="","o",IF(Data[[#This Row],[sp_e]]=Data[[#This Row],[sp_c]],"+",IF(ISNUMBER(SEARCH(Data[[#This Row],[sp_e]],Data[[#This Row],[sp_c]])),"/","-")))</f>
        <v>+</v>
      </c>
      <c r="K23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80" spans="1:11" x14ac:dyDescent="0.25">
      <c r="A2380" s="1">
        <v>612</v>
      </c>
      <c r="B2380" s="1">
        <v>0</v>
      </c>
      <c r="C2380" s="1">
        <v>2</v>
      </c>
      <c r="D2380" s="1">
        <f>Data[[#This Row],[run]]+100*Data[[#This Row],[k]]</f>
        <v>200</v>
      </c>
      <c r="E2380" t="s">
        <v>13</v>
      </c>
      <c r="F2380" t="s">
        <v>36</v>
      </c>
      <c r="G2380" t="s">
        <v>13</v>
      </c>
      <c r="I2380" t="str">
        <f>IF(Data[[#This Row],[gen_c]]="","o",IF(Data[[#This Row],[gen_e]]=Data[[#This Row],[gen_c]],"+",IF(ISNUMBER(SEARCH(Data[[#This Row],[gen_e]],Data[[#This Row],[gen_c]])),"/","-")))</f>
        <v>+</v>
      </c>
      <c r="J2380" t="str">
        <f>IF(Data[[#This Row],[sp_c]]="","o",IF(Data[[#This Row],[sp_e]]=Data[[#This Row],[sp_c]],"+",IF(ISNUMBER(SEARCH(Data[[#This Row],[sp_e]],Data[[#This Row],[sp_c]])),"/","-")))</f>
        <v>o</v>
      </c>
      <c r="K23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81" spans="1:11" x14ac:dyDescent="0.25">
      <c r="A2381" s="1">
        <v>619</v>
      </c>
      <c r="B2381" s="1">
        <v>0</v>
      </c>
      <c r="C2381" s="1">
        <v>2</v>
      </c>
      <c r="D2381" s="1">
        <f>Data[[#This Row],[run]]+100*Data[[#This Row],[k]]</f>
        <v>200</v>
      </c>
      <c r="E2381" t="s">
        <v>13</v>
      </c>
      <c r="F2381" t="s">
        <v>36</v>
      </c>
      <c r="G2381" t="s">
        <v>13</v>
      </c>
      <c r="I2381" t="str">
        <f>IF(Data[[#This Row],[gen_c]]="","o",IF(Data[[#This Row],[gen_e]]=Data[[#This Row],[gen_c]],"+",IF(ISNUMBER(SEARCH(Data[[#This Row],[gen_e]],Data[[#This Row],[gen_c]])),"/","-")))</f>
        <v>+</v>
      </c>
      <c r="J2381" t="str">
        <f>IF(Data[[#This Row],[sp_c]]="","o",IF(Data[[#This Row],[sp_e]]=Data[[#This Row],[sp_c]],"+",IF(ISNUMBER(SEARCH(Data[[#This Row],[sp_e]],Data[[#This Row],[sp_c]])),"/","-")))</f>
        <v>o</v>
      </c>
      <c r="K23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82" spans="1:11" x14ac:dyDescent="0.25">
      <c r="A2382" s="1">
        <v>627</v>
      </c>
      <c r="B2382" s="1">
        <v>0</v>
      </c>
      <c r="C2382" s="1">
        <v>2</v>
      </c>
      <c r="D2382" s="1">
        <f>Data[[#This Row],[run]]+100*Data[[#This Row],[k]]</f>
        <v>200</v>
      </c>
      <c r="E2382" t="s">
        <v>13</v>
      </c>
      <c r="F2382" t="s">
        <v>36</v>
      </c>
      <c r="G2382" t="s">
        <v>13</v>
      </c>
      <c r="I2382" t="str">
        <f>IF(Data[[#This Row],[gen_c]]="","o",IF(Data[[#This Row],[gen_e]]=Data[[#This Row],[gen_c]],"+",IF(ISNUMBER(SEARCH(Data[[#This Row],[gen_e]],Data[[#This Row],[gen_c]])),"/","-")))</f>
        <v>+</v>
      </c>
      <c r="J2382" t="str">
        <f>IF(Data[[#This Row],[sp_c]]="","o",IF(Data[[#This Row],[sp_e]]=Data[[#This Row],[sp_c]],"+",IF(ISNUMBER(SEARCH(Data[[#This Row],[sp_e]],Data[[#This Row],[sp_c]])),"/","-")))</f>
        <v>o</v>
      </c>
      <c r="K23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83" spans="1:11" x14ac:dyDescent="0.25">
      <c r="A2383" s="1">
        <v>631</v>
      </c>
      <c r="B2383" s="1">
        <v>0</v>
      </c>
      <c r="C2383" s="1">
        <v>2</v>
      </c>
      <c r="D2383" s="1">
        <f>Data[[#This Row],[run]]+100*Data[[#This Row],[k]]</f>
        <v>200</v>
      </c>
      <c r="E2383" t="s">
        <v>13</v>
      </c>
      <c r="F2383" t="s">
        <v>36</v>
      </c>
      <c r="G2383" t="s">
        <v>13</v>
      </c>
      <c r="I2383" t="str">
        <f>IF(Data[[#This Row],[gen_c]]="","o",IF(Data[[#This Row],[gen_e]]=Data[[#This Row],[gen_c]],"+",IF(ISNUMBER(SEARCH(Data[[#This Row],[gen_e]],Data[[#This Row],[gen_c]])),"/","-")))</f>
        <v>+</v>
      </c>
      <c r="J2383" t="str">
        <f>IF(Data[[#This Row],[sp_c]]="","o",IF(Data[[#This Row],[sp_e]]=Data[[#This Row],[sp_c]],"+",IF(ISNUMBER(SEARCH(Data[[#This Row],[sp_e]],Data[[#This Row],[sp_c]])),"/","-")))</f>
        <v>o</v>
      </c>
      <c r="K23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84" spans="1:11" x14ac:dyDescent="0.25">
      <c r="A2384">
        <v>637</v>
      </c>
      <c r="B2384" s="1">
        <v>1</v>
      </c>
      <c r="C2384" s="1">
        <v>2</v>
      </c>
      <c r="D2384" s="1">
        <f>Data[[#This Row],[run]]+100*Data[[#This Row],[k]]</f>
        <v>201</v>
      </c>
      <c r="E2384" t="s">
        <v>13</v>
      </c>
      <c r="F2384" t="s">
        <v>36</v>
      </c>
      <c r="G2384" t="s">
        <v>13</v>
      </c>
      <c r="I2384" t="str">
        <f>IF(Data[[#This Row],[gen_c]]="","o",IF(Data[[#This Row],[gen_e]]=Data[[#This Row],[gen_c]],"+",IF(ISNUMBER(SEARCH(Data[[#This Row],[gen_e]],Data[[#This Row],[gen_c]])),"/","-")))</f>
        <v>+</v>
      </c>
      <c r="J2384" t="str">
        <f>IF(Data[[#This Row],[sp_c]]="","o",IF(Data[[#This Row],[sp_e]]=Data[[#This Row],[sp_c]],"+",IF(ISNUMBER(SEARCH(Data[[#This Row],[sp_e]],Data[[#This Row],[sp_c]])),"/","-")))</f>
        <v>o</v>
      </c>
      <c r="K23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85" spans="1:11" x14ac:dyDescent="0.25">
      <c r="A2385">
        <v>638</v>
      </c>
      <c r="B2385" s="1">
        <v>1</v>
      </c>
      <c r="C2385" s="1">
        <v>2</v>
      </c>
      <c r="D2385" s="1">
        <f>Data[[#This Row],[run]]+100*Data[[#This Row],[k]]</f>
        <v>201</v>
      </c>
      <c r="E2385" t="s">
        <v>13</v>
      </c>
      <c r="F2385" t="s">
        <v>36</v>
      </c>
      <c r="G2385" t="s">
        <v>13</v>
      </c>
      <c r="I2385" t="str">
        <f>IF(Data[[#This Row],[gen_c]]="","o",IF(Data[[#This Row],[gen_e]]=Data[[#This Row],[gen_c]],"+",IF(ISNUMBER(SEARCH(Data[[#This Row],[gen_e]],Data[[#This Row],[gen_c]])),"/","-")))</f>
        <v>+</v>
      </c>
      <c r="J2385" t="str">
        <f>IF(Data[[#This Row],[sp_c]]="","o",IF(Data[[#This Row],[sp_e]]=Data[[#This Row],[sp_c]],"+",IF(ISNUMBER(SEARCH(Data[[#This Row],[sp_e]],Data[[#This Row],[sp_c]])),"/","-")))</f>
        <v>o</v>
      </c>
      <c r="K23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86" spans="1:11" x14ac:dyDescent="0.25">
      <c r="A2386">
        <v>649</v>
      </c>
      <c r="B2386" s="1">
        <v>1</v>
      </c>
      <c r="C2386" s="1">
        <v>2</v>
      </c>
      <c r="D2386" s="1">
        <f>Data[[#This Row],[run]]+100*Data[[#This Row],[k]]</f>
        <v>201</v>
      </c>
      <c r="E2386" t="s">
        <v>13</v>
      </c>
      <c r="F2386" t="s">
        <v>36</v>
      </c>
      <c r="G2386" t="s">
        <v>13</v>
      </c>
      <c r="I2386" t="str">
        <f>IF(Data[[#This Row],[gen_c]]="","o",IF(Data[[#This Row],[gen_e]]=Data[[#This Row],[gen_c]],"+",IF(ISNUMBER(SEARCH(Data[[#This Row],[gen_e]],Data[[#This Row],[gen_c]])),"/","-")))</f>
        <v>+</v>
      </c>
      <c r="J2386" t="str">
        <f>IF(Data[[#This Row],[sp_c]]="","o",IF(Data[[#This Row],[sp_e]]=Data[[#This Row],[sp_c]],"+",IF(ISNUMBER(SEARCH(Data[[#This Row],[sp_e]],Data[[#This Row],[sp_c]])),"/","-")))</f>
        <v>o</v>
      </c>
      <c r="K23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87" spans="1:11" x14ac:dyDescent="0.25">
      <c r="A2387">
        <v>607</v>
      </c>
      <c r="B2387" s="1">
        <v>1</v>
      </c>
      <c r="C2387" s="1">
        <v>2</v>
      </c>
      <c r="D2387" s="1">
        <f>Data[[#This Row],[run]]+100*Data[[#This Row],[k]]</f>
        <v>201</v>
      </c>
      <c r="E2387" t="s">
        <v>13</v>
      </c>
      <c r="F2387" t="s">
        <v>38</v>
      </c>
      <c r="G2387" t="s">
        <v>13</v>
      </c>
      <c r="H2387" t="s">
        <v>36</v>
      </c>
      <c r="I2387" t="str">
        <f>IF(Data[[#This Row],[gen_c]]="","o",IF(Data[[#This Row],[gen_e]]=Data[[#This Row],[gen_c]],"+",IF(ISNUMBER(SEARCH(Data[[#This Row],[gen_e]],Data[[#This Row],[gen_c]])),"/","-")))</f>
        <v>+</v>
      </c>
      <c r="J2387" t="str">
        <f>IF(Data[[#This Row],[sp_c]]="","o",IF(Data[[#This Row],[sp_e]]=Data[[#This Row],[sp_c]],"+",IF(ISNUMBER(SEARCH(Data[[#This Row],[sp_e]],Data[[#This Row],[sp_c]])),"/","-")))</f>
        <v>-</v>
      </c>
      <c r="K23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388" spans="1:11" x14ac:dyDescent="0.25">
      <c r="A2388" s="1">
        <v>600</v>
      </c>
      <c r="B2388" s="1">
        <v>0</v>
      </c>
      <c r="C2388" s="1">
        <v>2</v>
      </c>
      <c r="D2388" s="1">
        <f>Data[[#This Row],[run]]+100*Data[[#This Row],[k]]</f>
        <v>200</v>
      </c>
      <c r="E2388" t="s">
        <v>13</v>
      </c>
      <c r="F2388" t="s">
        <v>38</v>
      </c>
      <c r="G2388" t="s">
        <v>13</v>
      </c>
      <c r="H2388" t="s">
        <v>38</v>
      </c>
      <c r="I2388" t="str">
        <f>IF(Data[[#This Row],[gen_c]]="","o",IF(Data[[#This Row],[gen_e]]=Data[[#This Row],[gen_c]],"+",IF(ISNUMBER(SEARCH(Data[[#This Row],[gen_e]],Data[[#This Row],[gen_c]])),"/","-")))</f>
        <v>+</v>
      </c>
      <c r="J2388" t="str">
        <f>IF(Data[[#This Row],[sp_c]]="","o",IF(Data[[#This Row],[sp_e]]=Data[[#This Row],[sp_c]],"+",IF(ISNUMBER(SEARCH(Data[[#This Row],[sp_e]],Data[[#This Row],[sp_c]])),"/","-")))</f>
        <v>+</v>
      </c>
      <c r="K23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89" spans="1:11" x14ac:dyDescent="0.25">
      <c r="A2389" s="1">
        <v>603</v>
      </c>
      <c r="B2389" s="1">
        <v>0</v>
      </c>
      <c r="C2389" s="1">
        <v>2</v>
      </c>
      <c r="D2389" s="1">
        <f>Data[[#This Row],[run]]+100*Data[[#This Row],[k]]</f>
        <v>200</v>
      </c>
      <c r="E2389" t="s">
        <v>13</v>
      </c>
      <c r="F2389" t="s">
        <v>38</v>
      </c>
      <c r="G2389" t="s">
        <v>13</v>
      </c>
      <c r="H2389" t="s">
        <v>38</v>
      </c>
      <c r="I2389" t="str">
        <f>IF(Data[[#This Row],[gen_c]]="","o",IF(Data[[#This Row],[gen_e]]=Data[[#This Row],[gen_c]],"+",IF(ISNUMBER(SEARCH(Data[[#This Row],[gen_e]],Data[[#This Row],[gen_c]])),"/","-")))</f>
        <v>+</v>
      </c>
      <c r="J2389" t="str">
        <f>IF(Data[[#This Row],[sp_c]]="","o",IF(Data[[#This Row],[sp_e]]=Data[[#This Row],[sp_c]],"+",IF(ISNUMBER(SEARCH(Data[[#This Row],[sp_e]],Data[[#This Row],[sp_c]])),"/","-")))</f>
        <v>+</v>
      </c>
      <c r="K23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90" spans="1:11" x14ac:dyDescent="0.25">
      <c r="A2390">
        <v>606</v>
      </c>
      <c r="B2390" s="1">
        <v>1</v>
      </c>
      <c r="C2390" s="1">
        <v>2</v>
      </c>
      <c r="D2390" s="1">
        <f>Data[[#This Row],[run]]+100*Data[[#This Row],[k]]</f>
        <v>201</v>
      </c>
      <c r="E2390" t="s">
        <v>13</v>
      </c>
      <c r="F2390" t="s">
        <v>38</v>
      </c>
      <c r="G2390" t="s">
        <v>13</v>
      </c>
      <c r="H2390" t="s">
        <v>38</v>
      </c>
      <c r="I2390" t="str">
        <f>IF(Data[[#This Row],[gen_c]]="","o",IF(Data[[#This Row],[gen_e]]=Data[[#This Row],[gen_c]],"+",IF(ISNUMBER(SEARCH(Data[[#This Row],[gen_e]],Data[[#This Row],[gen_c]])),"/","-")))</f>
        <v>+</v>
      </c>
      <c r="J2390" t="str">
        <f>IF(Data[[#This Row],[sp_c]]="","o",IF(Data[[#This Row],[sp_e]]=Data[[#This Row],[sp_c]],"+",IF(ISNUMBER(SEARCH(Data[[#This Row],[sp_e]],Data[[#This Row],[sp_c]])),"/","-")))</f>
        <v>+</v>
      </c>
      <c r="K23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91" spans="1:11" x14ac:dyDescent="0.25">
      <c r="A2391" s="1">
        <v>601</v>
      </c>
      <c r="B2391" s="1">
        <v>0</v>
      </c>
      <c r="C2391" s="1">
        <v>2</v>
      </c>
      <c r="D2391" s="1">
        <f>Data[[#This Row],[run]]+100*Data[[#This Row],[k]]</f>
        <v>200</v>
      </c>
      <c r="E2391" t="s">
        <v>13</v>
      </c>
      <c r="F2391" t="s">
        <v>38</v>
      </c>
      <c r="G2391" t="s">
        <v>13</v>
      </c>
      <c r="I2391" t="str">
        <f>IF(Data[[#This Row],[gen_c]]="","o",IF(Data[[#This Row],[gen_e]]=Data[[#This Row],[gen_c]],"+",IF(ISNUMBER(SEARCH(Data[[#This Row],[gen_e]],Data[[#This Row],[gen_c]])),"/","-")))</f>
        <v>+</v>
      </c>
      <c r="J2391" t="str">
        <f>IF(Data[[#This Row],[sp_c]]="","o",IF(Data[[#This Row],[sp_e]]=Data[[#This Row],[sp_c]],"+",IF(ISNUMBER(SEARCH(Data[[#This Row],[sp_e]],Data[[#This Row],[sp_c]])),"/","-")))</f>
        <v>o</v>
      </c>
      <c r="K23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92" spans="1:11" x14ac:dyDescent="0.25">
      <c r="A2392" s="1">
        <v>602</v>
      </c>
      <c r="B2392" s="1">
        <v>0</v>
      </c>
      <c r="C2392" s="1">
        <v>2</v>
      </c>
      <c r="D2392" s="1">
        <f>Data[[#This Row],[run]]+100*Data[[#This Row],[k]]</f>
        <v>200</v>
      </c>
      <c r="E2392" t="s">
        <v>13</v>
      </c>
      <c r="F2392" t="s">
        <v>38</v>
      </c>
      <c r="G2392" t="s">
        <v>13</v>
      </c>
      <c r="I2392" t="str">
        <f>IF(Data[[#This Row],[gen_c]]="","o",IF(Data[[#This Row],[gen_e]]=Data[[#This Row],[gen_c]],"+",IF(ISNUMBER(SEARCH(Data[[#This Row],[gen_e]],Data[[#This Row],[gen_c]])),"/","-")))</f>
        <v>+</v>
      </c>
      <c r="J2392" t="str">
        <f>IF(Data[[#This Row],[sp_c]]="","o",IF(Data[[#This Row],[sp_e]]=Data[[#This Row],[sp_c]],"+",IF(ISNUMBER(SEARCH(Data[[#This Row],[sp_e]],Data[[#This Row],[sp_c]])),"/","-")))</f>
        <v>o</v>
      </c>
      <c r="K23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93" spans="1:11" x14ac:dyDescent="0.25">
      <c r="A2393" s="1">
        <v>604</v>
      </c>
      <c r="B2393" s="1">
        <v>0</v>
      </c>
      <c r="C2393" s="1">
        <v>2</v>
      </c>
      <c r="D2393" s="1">
        <f>Data[[#This Row],[run]]+100*Data[[#This Row],[k]]</f>
        <v>200</v>
      </c>
      <c r="E2393" t="s">
        <v>13</v>
      </c>
      <c r="F2393" t="s">
        <v>38</v>
      </c>
      <c r="G2393" t="s">
        <v>13</v>
      </c>
      <c r="I2393" t="str">
        <f>IF(Data[[#This Row],[gen_c]]="","o",IF(Data[[#This Row],[gen_e]]=Data[[#This Row],[gen_c]],"+",IF(ISNUMBER(SEARCH(Data[[#This Row],[gen_e]],Data[[#This Row],[gen_c]])),"/","-")))</f>
        <v>+</v>
      </c>
      <c r="J2393" t="str">
        <f>IF(Data[[#This Row],[sp_c]]="","o",IF(Data[[#This Row],[sp_e]]=Data[[#This Row],[sp_c]],"+",IF(ISNUMBER(SEARCH(Data[[#This Row],[sp_e]],Data[[#This Row],[sp_c]])),"/","-")))</f>
        <v>o</v>
      </c>
      <c r="K23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94" spans="1:11" x14ac:dyDescent="0.25">
      <c r="A2394">
        <v>605</v>
      </c>
      <c r="B2394" s="1">
        <v>1</v>
      </c>
      <c r="C2394" s="1">
        <v>2</v>
      </c>
      <c r="D2394" s="1">
        <f>Data[[#This Row],[run]]+100*Data[[#This Row],[k]]</f>
        <v>201</v>
      </c>
      <c r="E2394" t="s">
        <v>13</v>
      </c>
      <c r="F2394" t="s">
        <v>38</v>
      </c>
      <c r="G2394" t="s">
        <v>13</v>
      </c>
      <c r="I2394" t="str">
        <f>IF(Data[[#This Row],[gen_c]]="","o",IF(Data[[#This Row],[gen_e]]=Data[[#This Row],[gen_c]],"+",IF(ISNUMBER(SEARCH(Data[[#This Row],[gen_e]],Data[[#This Row],[gen_c]])),"/","-")))</f>
        <v>+</v>
      </c>
      <c r="J2394" t="str">
        <f>IF(Data[[#This Row],[sp_c]]="","o",IF(Data[[#This Row],[sp_e]]=Data[[#This Row],[sp_c]],"+",IF(ISNUMBER(SEARCH(Data[[#This Row],[sp_e]],Data[[#This Row],[sp_c]])),"/","-")))</f>
        <v>o</v>
      </c>
      <c r="K23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95" spans="1:11" x14ac:dyDescent="0.25">
      <c r="A2395">
        <v>608</v>
      </c>
      <c r="B2395" s="1">
        <v>1</v>
      </c>
      <c r="C2395" s="1">
        <v>2</v>
      </c>
      <c r="D2395" s="1">
        <f>Data[[#This Row],[run]]+100*Data[[#This Row],[k]]</f>
        <v>201</v>
      </c>
      <c r="E2395" t="s">
        <v>13</v>
      </c>
      <c r="F2395" t="s">
        <v>38</v>
      </c>
      <c r="G2395" t="s">
        <v>13</v>
      </c>
      <c r="I2395" t="str">
        <f>IF(Data[[#This Row],[gen_c]]="","o",IF(Data[[#This Row],[gen_e]]=Data[[#This Row],[gen_c]],"+",IF(ISNUMBER(SEARCH(Data[[#This Row],[gen_e]],Data[[#This Row],[gen_c]])),"/","-")))</f>
        <v>+</v>
      </c>
      <c r="J2395" t="str">
        <f>IF(Data[[#This Row],[sp_c]]="","o",IF(Data[[#This Row],[sp_e]]=Data[[#This Row],[sp_c]],"+",IF(ISNUMBER(SEARCH(Data[[#This Row],[sp_e]],Data[[#This Row],[sp_c]])),"/","-")))</f>
        <v>o</v>
      </c>
      <c r="K23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396" spans="1:11" x14ac:dyDescent="0.25">
      <c r="A2396" s="1">
        <v>202</v>
      </c>
      <c r="B2396" s="1">
        <v>0</v>
      </c>
      <c r="C2396" s="1">
        <v>2</v>
      </c>
      <c r="D2396" s="1">
        <f>Data[[#This Row],[run]]+100*Data[[#This Row],[k]]</f>
        <v>200</v>
      </c>
      <c r="E2396" t="s">
        <v>11</v>
      </c>
      <c r="F2396" t="s">
        <v>18</v>
      </c>
      <c r="G2396" t="s">
        <v>11</v>
      </c>
      <c r="H2396" t="s">
        <v>18</v>
      </c>
      <c r="I2396" t="str">
        <f>IF(Data[[#This Row],[gen_c]]="","o",IF(Data[[#This Row],[gen_e]]=Data[[#This Row],[gen_c]],"+",IF(ISNUMBER(SEARCH(Data[[#This Row],[gen_e]],Data[[#This Row],[gen_c]])),"/","-")))</f>
        <v>+</v>
      </c>
      <c r="J2396" t="str">
        <f>IF(Data[[#This Row],[sp_c]]="","o",IF(Data[[#This Row],[sp_e]]=Data[[#This Row],[sp_c]],"+",IF(ISNUMBER(SEARCH(Data[[#This Row],[sp_e]],Data[[#This Row],[sp_c]])),"/","-")))</f>
        <v>+</v>
      </c>
      <c r="K23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97" spans="1:11" x14ac:dyDescent="0.25">
      <c r="A2397" s="1">
        <v>205</v>
      </c>
      <c r="B2397" s="1">
        <v>0</v>
      </c>
      <c r="C2397" s="1">
        <v>2</v>
      </c>
      <c r="D2397" s="1">
        <f>Data[[#This Row],[run]]+100*Data[[#This Row],[k]]</f>
        <v>200</v>
      </c>
      <c r="E2397" t="s">
        <v>11</v>
      </c>
      <c r="F2397" t="s">
        <v>18</v>
      </c>
      <c r="G2397" t="s">
        <v>11</v>
      </c>
      <c r="H2397" t="s">
        <v>18</v>
      </c>
      <c r="I2397" t="str">
        <f>IF(Data[[#This Row],[gen_c]]="","o",IF(Data[[#This Row],[gen_e]]=Data[[#This Row],[gen_c]],"+",IF(ISNUMBER(SEARCH(Data[[#This Row],[gen_e]],Data[[#This Row],[gen_c]])),"/","-")))</f>
        <v>+</v>
      </c>
      <c r="J2397" t="str">
        <f>IF(Data[[#This Row],[sp_c]]="","o",IF(Data[[#This Row],[sp_e]]=Data[[#This Row],[sp_c]],"+",IF(ISNUMBER(SEARCH(Data[[#This Row],[sp_e]],Data[[#This Row],[sp_c]])),"/","-")))</f>
        <v>+</v>
      </c>
      <c r="K23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98" spans="1:11" x14ac:dyDescent="0.25">
      <c r="A2398" s="1">
        <v>206</v>
      </c>
      <c r="B2398" s="1">
        <v>0</v>
      </c>
      <c r="C2398" s="1">
        <v>2</v>
      </c>
      <c r="D2398" s="1">
        <f>Data[[#This Row],[run]]+100*Data[[#This Row],[k]]</f>
        <v>200</v>
      </c>
      <c r="E2398" t="s">
        <v>11</v>
      </c>
      <c r="F2398" t="s">
        <v>18</v>
      </c>
      <c r="G2398" t="s">
        <v>11</v>
      </c>
      <c r="H2398" t="s">
        <v>18</v>
      </c>
      <c r="I2398" t="str">
        <f>IF(Data[[#This Row],[gen_c]]="","o",IF(Data[[#This Row],[gen_e]]=Data[[#This Row],[gen_c]],"+",IF(ISNUMBER(SEARCH(Data[[#This Row],[gen_e]],Data[[#This Row],[gen_c]])),"/","-")))</f>
        <v>+</v>
      </c>
      <c r="J2398" t="str">
        <f>IF(Data[[#This Row],[sp_c]]="","o",IF(Data[[#This Row],[sp_e]]=Data[[#This Row],[sp_c]],"+",IF(ISNUMBER(SEARCH(Data[[#This Row],[sp_e]],Data[[#This Row],[sp_c]])),"/","-")))</f>
        <v>+</v>
      </c>
      <c r="K23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399" spans="1:11" x14ac:dyDescent="0.25">
      <c r="A2399" s="1">
        <v>207</v>
      </c>
      <c r="B2399" s="1">
        <v>0</v>
      </c>
      <c r="C2399" s="1">
        <v>2</v>
      </c>
      <c r="D2399" s="1">
        <f>Data[[#This Row],[run]]+100*Data[[#This Row],[k]]</f>
        <v>200</v>
      </c>
      <c r="E2399" t="s">
        <v>11</v>
      </c>
      <c r="F2399" t="s">
        <v>18</v>
      </c>
      <c r="G2399" t="s">
        <v>11</v>
      </c>
      <c r="H2399" t="s">
        <v>18</v>
      </c>
      <c r="I2399" t="str">
        <f>IF(Data[[#This Row],[gen_c]]="","o",IF(Data[[#This Row],[gen_e]]=Data[[#This Row],[gen_c]],"+",IF(ISNUMBER(SEARCH(Data[[#This Row],[gen_e]],Data[[#This Row],[gen_c]])),"/","-")))</f>
        <v>+</v>
      </c>
      <c r="J2399" t="str">
        <f>IF(Data[[#This Row],[sp_c]]="","o",IF(Data[[#This Row],[sp_e]]=Data[[#This Row],[sp_c]],"+",IF(ISNUMBER(SEARCH(Data[[#This Row],[sp_e]],Data[[#This Row],[sp_c]])),"/","-")))</f>
        <v>+</v>
      </c>
      <c r="K23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0" spans="1:11" x14ac:dyDescent="0.25">
      <c r="A2400" s="1">
        <v>208</v>
      </c>
      <c r="B2400" s="1">
        <v>0</v>
      </c>
      <c r="C2400" s="1">
        <v>2</v>
      </c>
      <c r="D2400" s="1">
        <f>Data[[#This Row],[run]]+100*Data[[#This Row],[k]]</f>
        <v>200</v>
      </c>
      <c r="E2400" t="s">
        <v>11</v>
      </c>
      <c r="F2400" t="s">
        <v>18</v>
      </c>
      <c r="G2400" t="s">
        <v>11</v>
      </c>
      <c r="H2400" t="s">
        <v>18</v>
      </c>
      <c r="I2400" t="str">
        <f>IF(Data[[#This Row],[gen_c]]="","o",IF(Data[[#This Row],[gen_e]]=Data[[#This Row],[gen_c]],"+",IF(ISNUMBER(SEARCH(Data[[#This Row],[gen_e]],Data[[#This Row],[gen_c]])),"/","-")))</f>
        <v>+</v>
      </c>
      <c r="J2400" t="str">
        <f>IF(Data[[#This Row],[sp_c]]="","o",IF(Data[[#This Row],[sp_e]]=Data[[#This Row],[sp_c]],"+",IF(ISNUMBER(SEARCH(Data[[#This Row],[sp_e]],Data[[#This Row],[sp_c]])),"/","-")))</f>
        <v>+</v>
      </c>
      <c r="K24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1" spans="1:11" x14ac:dyDescent="0.25">
      <c r="A2401" s="1">
        <v>209</v>
      </c>
      <c r="B2401" s="1">
        <v>0</v>
      </c>
      <c r="C2401" s="1">
        <v>2</v>
      </c>
      <c r="D2401" s="1">
        <f>Data[[#This Row],[run]]+100*Data[[#This Row],[k]]</f>
        <v>200</v>
      </c>
      <c r="E2401" t="s">
        <v>11</v>
      </c>
      <c r="F2401" t="s">
        <v>18</v>
      </c>
      <c r="G2401" t="s">
        <v>11</v>
      </c>
      <c r="H2401" t="s">
        <v>18</v>
      </c>
      <c r="I2401" t="str">
        <f>IF(Data[[#This Row],[gen_c]]="","o",IF(Data[[#This Row],[gen_e]]=Data[[#This Row],[gen_c]],"+",IF(ISNUMBER(SEARCH(Data[[#This Row],[gen_e]],Data[[#This Row],[gen_c]])),"/","-")))</f>
        <v>+</v>
      </c>
      <c r="J2401" t="str">
        <f>IF(Data[[#This Row],[sp_c]]="","o",IF(Data[[#This Row],[sp_e]]=Data[[#This Row],[sp_c]],"+",IF(ISNUMBER(SEARCH(Data[[#This Row],[sp_e]],Data[[#This Row],[sp_c]])),"/","-")))</f>
        <v>+</v>
      </c>
      <c r="K24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2" spans="1:11" x14ac:dyDescent="0.25">
      <c r="A2402" s="1">
        <v>211</v>
      </c>
      <c r="B2402" s="1">
        <v>0</v>
      </c>
      <c r="C2402" s="1">
        <v>2</v>
      </c>
      <c r="D2402" s="1">
        <f>Data[[#This Row],[run]]+100*Data[[#This Row],[k]]</f>
        <v>200</v>
      </c>
      <c r="E2402" t="s">
        <v>11</v>
      </c>
      <c r="F2402" t="s">
        <v>18</v>
      </c>
      <c r="G2402" t="s">
        <v>11</v>
      </c>
      <c r="H2402" t="s">
        <v>18</v>
      </c>
      <c r="I2402" t="str">
        <f>IF(Data[[#This Row],[gen_c]]="","o",IF(Data[[#This Row],[gen_e]]=Data[[#This Row],[gen_c]],"+",IF(ISNUMBER(SEARCH(Data[[#This Row],[gen_e]],Data[[#This Row],[gen_c]])),"/","-")))</f>
        <v>+</v>
      </c>
      <c r="J2402" t="str">
        <f>IF(Data[[#This Row],[sp_c]]="","o",IF(Data[[#This Row],[sp_e]]=Data[[#This Row],[sp_c]],"+",IF(ISNUMBER(SEARCH(Data[[#This Row],[sp_e]],Data[[#This Row],[sp_c]])),"/","-")))</f>
        <v>+</v>
      </c>
      <c r="K24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3" spans="1:11" x14ac:dyDescent="0.25">
      <c r="A2403" s="1">
        <v>212</v>
      </c>
      <c r="B2403" s="1">
        <v>0</v>
      </c>
      <c r="C2403" s="1">
        <v>2</v>
      </c>
      <c r="D2403" s="1">
        <f>Data[[#This Row],[run]]+100*Data[[#This Row],[k]]</f>
        <v>200</v>
      </c>
      <c r="E2403" t="s">
        <v>11</v>
      </c>
      <c r="F2403" t="s">
        <v>18</v>
      </c>
      <c r="G2403" t="s">
        <v>11</v>
      </c>
      <c r="H2403" t="s">
        <v>18</v>
      </c>
      <c r="I2403" t="str">
        <f>IF(Data[[#This Row],[gen_c]]="","o",IF(Data[[#This Row],[gen_e]]=Data[[#This Row],[gen_c]],"+",IF(ISNUMBER(SEARCH(Data[[#This Row],[gen_e]],Data[[#This Row],[gen_c]])),"/","-")))</f>
        <v>+</v>
      </c>
      <c r="J2403" t="str">
        <f>IF(Data[[#This Row],[sp_c]]="","o",IF(Data[[#This Row],[sp_e]]=Data[[#This Row],[sp_c]],"+",IF(ISNUMBER(SEARCH(Data[[#This Row],[sp_e]],Data[[#This Row],[sp_c]])),"/","-")))</f>
        <v>+</v>
      </c>
      <c r="K24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4" spans="1:11" x14ac:dyDescent="0.25">
      <c r="A2404" s="1">
        <v>213</v>
      </c>
      <c r="B2404" s="1">
        <v>0</v>
      </c>
      <c r="C2404" s="1">
        <v>2</v>
      </c>
      <c r="D2404" s="1">
        <f>Data[[#This Row],[run]]+100*Data[[#This Row],[k]]</f>
        <v>200</v>
      </c>
      <c r="E2404" t="s">
        <v>11</v>
      </c>
      <c r="F2404" t="s">
        <v>18</v>
      </c>
      <c r="G2404" t="s">
        <v>11</v>
      </c>
      <c r="H2404" t="s">
        <v>18</v>
      </c>
      <c r="I2404" t="str">
        <f>IF(Data[[#This Row],[gen_c]]="","o",IF(Data[[#This Row],[gen_e]]=Data[[#This Row],[gen_c]],"+",IF(ISNUMBER(SEARCH(Data[[#This Row],[gen_e]],Data[[#This Row],[gen_c]])),"/","-")))</f>
        <v>+</v>
      </c>
      <c r="J2404" t="str">
        <f>IF(Data[[#This Row],[sp_c]]="","o",IF(Data[[#This Row],[sp_e]]=Data[[#This Row],[sp_c]],"+",IF(ISNUMBER(SEARCH(Data[[#This Row],[sp_e]],Data[[#This Row],[sp_c]])),"/","-")))</f>
        <v>+</v>
      </c>
      <c r="K24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5" spans="1:11" x14ac:dyDescent="0.25">
      <c r="A2405" s="1">
        <v>214</v>
      </c>
      <c r="B2405" s="1">
        <v>0</v>
      </c>
      <c r="C2405" s="1">
        <v>2</v>
      </c>
      <c r="D2405" s="1">
        <f>Data[[#This Row],[run]]+100*Data[[#This Row],[k]]</f>
        <v>200</v>
      </c>
      <c r="E2405" t="s">
        <v>11</v>
      </c>
      <c r="F2405" t="s">
        <v>18</v>
      </c>
      <c r="G2405" t="s">
        <v>11</v>
      </c>
      <c r="H2405" t="s">
        <v>18</v>
      </c>
      <c r="I2405" t="str">
        <f>IF(Data[[#This Row],[gen_c]]="","o",IF(Data[[#This Row],[gen_e]]=Data[[#This Row],[gen_c]],"+",IF(ISNUMBER(SEARCH(Data[[#This Row],[gen_e]],Data[[#This Row],[gen_c]])),"/","-")))</f>
        <v>+</v>
      </c>
      <c r="J2405" t="str">
        <f>IF(Data[[#This Row],[sp_c]]="","o",IF(Data[[#This Row],[sp_e]]=Data[[#This Row],[sp_c]],"+",IF(ISNUMBER(SEARCH(Data[[#This Row],[sp_e]],Data[[#This Row],[sp_c]])),"/","-")))</f>
        <v>+</v>
      </c>
      <c r="K24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6" spans="1:11" x14ac:dyDescent="0.25">
      <c r="A2406" s="1">
        <v>215</v>
      </c>
      <c r="B2406" s="1">
        <v>0</v>
      </c>
      <c r="C2406" s="1">
        <v>2</v>
      </c>
      <c r="D2406" s="1">
        <f>Data[[#This Row],[run]]+100*Data[[#This Row],[k]]</f>
        <v>200</v>
      </c>
      <c r="E2406" t="s">
        <v>11</v>
      </c>
      <c r="F2406" t="s">
        <v>18</v>
      </c>
      <c r="G2406" t="s">
        <v>11</v>
      </c>
      <c r="H2406" t="s">
        <v>18</v>
      </c>
      <c r="I2406" t="str">
        <f>IF(Data[[#This Row],[gen_c]]="","o",IF(Data[[#This Row],[gen_e]]=Data[[#This Row],[gen_c]],"+",IF(ISNUMBER(SEARCH(Data[[#This Row],[gen_e]],Data[[#This Row],[gen_c]])),"/","-")))</f>
        <v>+</v>
      </c>
      <c r="J2406" t="str">
        <f>IF(Data[[#This Row],[sp_c]]="","o",IF(Data[[#This Row],[sp_e]]=Data[[#This Row],[sp_c]],"+",IF(ISNUMBER(SEARCH(Data[[#This Row],[sp_e]],Data[[#This Row],[sp_c]])),"/","-")))</f>
        <v>+</v>
      </c>
      <c r="K24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7" spans="1:11" x14ac:dyDescent="0.25">
      <c r="A2407" s="1">
        <v>216</v>
      </c>
      <c r="B2407" s="1">
        <v>0</v>
      </c>
      <c r="C2407" s="1">
        <v>2</v>
      </c>
      <c r="D2407" s="1">
        <f>Data[[#This Row],[run]]+100*Data[[#This Row],[k]]</f>
        <v>200</v>
      </c>
      <c r="E2407" t="s">
        <v>11</v>
      </c>
      <c r="F2407" t="s">
        <v>18</v>
      </c>
      <c r="G2407" t="s">
        <v>11</v>
      </c>
      <c r="H2407" t="s">
        <v>18</v>
      </c>
      <c r="I2407" t="str">
        <f>IF(Data[[#This Row],[gen_c]]="","o",IF(Data[[#This Row],[gen_e]]=Data[[#This Row],[gen_c]],"+",IF(ISNUMBER(SEARCH(Data[[#This Row],[gen_e]],Data[[#This Row],[gen_c]])),"/","-")))</f>
        <v>+</v>
      </c>
      <c r="J2407" t="str">
        <f>IF(Data[[#This Row],[sp_c]]="","o",IF(Data[[#This Row],[sp_e]]=Data[[#This Row],[sp_c]],"+",IF(ISNUMBER(SEARCH(Data[[#This Row],[sp_e]],Data[[#This Row],[sp_c]])),"/","-")))</f>
        <v>+</v>
      </c>
      <c r="K24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8" spans="1:11" x14ac:dyDescent="0.25">
      <c r="A2408" s="1">
        <v>217</v>
      </c>
      <c r="B2408" s="1">
        <v>0</v>
      </c>
      <c r="C2408" s="1">
        <v>2</v>
      </c>
      <c r="D2408" s="1">
        <f>Data[[#This Row],[run]]+100*Data[[#This Row],[k]]</f>
        <v>200</v>
      </c>
      <c r="E2408" t="s">
        <v>11</v>
      </c>
      <c r="F2408" t="s">
        <v>18</v>
      </c>
      <c r="G2408" t="s">
        <v>11</v>
      </c>
      <c r="H2408" t="s">
        <v>18</v>
      </c>
      <c r="I2408" t="str">
        <f>IF(Data[[#This Row],[gen_c]]="","o",IF(Data[[#This Row],[gen_e]]=Data[[#This Row],[gen_c]],"+",IF(ISNUMBER(SEARCH(Data[[#This Row],[gen_e]],Data[[#This Row],[gen_c]])),"/","-")))</f>
        <v>+</v>
      </c>
      <c r="J2408" t="str">
        <f>IF(Data[[#This Row],[sp_c]]="","o",IF(Data[[#This Row],[sp_e]]=Data[[#This Row],[sp_c]],"+",IF(ISNUMBER(SEARCH(Data[[#This Row],[sp_e]],Data[[#This Row],[sp_c]])),"/","-")))</f>
        <v>+</v>
      </c>
      <c r="K24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09" spans="1:11" x14ac:dyDescent="0.25">
      <c r="A2409" s="1">
        <v>218</v>
      </c>
      <c r="B2409" s="1">
        <v>0</v>
      </c>
      <c r="C2409" s="1">
        <v>2</v>
      </c>
      <c r="D2409" s="1">
        <f>Data[[#This Row],[run]]+100*Data[[#This Row],[k]]</f>
        <v>200</v>
      </c>
      <c r="E2409" t="s">
        <v>11</v>
      </c>
      <c r="F2409" t="s">
        <v>18</v>
      </c>
      <c r="G2409" t="s">
        <v>11</v>
      </c>
      <c r="H2409" t="s">
        <v>18</v>
      </c>
      <c r="I2409" t="str">
        <f>IF(Data[[#This Row],[gen_c]]="","o",IF(Data[[#This Row],[gen_e]]=Data[[#This Row],[gen_c]],"+",IF(ISNUMBER(SEARCH(Data[[#This Row],[gen_e]],Data[[#This Row],[gen_c]])),"/","-")))</f>
        <v>+</v>
      </c>
      <c r="J2409" t="str">
        <f>IF(Data[[#This Row],[sp_c]]="","o",IF(Data[[#This Row],[sp_e]]=Data[[#This Row],[sp_c]],"+",IF(ISNUMBER(SEARCH(Data[[#This Row],[sp_e]],Data[[#This Row],[sp_c]])),"/","-")))</f>
        <v>+</v>
      </c>
      <c r="K24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0" spans="1:11" x14ac:dyDescent="0.25">
      <c r="A2410" s="1">
        <v>219</v>
      </c>
      <c r="B2410" s="1">
        <v>0</v>
      </c>
      <c r="C2410" s="1">
        <v>2</v>
      </c>
      <c r="D2410" s="1">
        <f>Data[[#This Row],[run]]+100*Data[[#This Row],[k]]</f>
        <v>200</v>
      </c>
      <c r="E2410" t="s">
        <v>11</v>
      </c>
      <c r="F2410" t="s">
        <v>18</v>
      </c>
      <c r="G2410" t="s">
        <v>11</v>
      </c>
      <c r="H2410" t="s">
        <v>18</v>
      </c>
      <c r="I2410" t="str">
        <f>IF(Data[[#This Row],[gen_c]]="","o",IF(Data[[#This Row],[gen_e]]=Data[[#This Row],[gen_c]],"+",IF(ISNUMBER(SEARCH(Data[[#This Row],[gen_e]],Data[[#This Row],[gen_c]])),"/","-")))</f>
        <v>+</v>
      </c>
      <c r="J2410" t="str">
        <f>IF(Data[[#This Row],[sp_c]]="","o",IF(Data[[#This Row],[sp_e]]=Data[[#This Row],[sp_c]],"+",IF(ISNUMBER(SEARCH(Data[[#This Row],[sp_e]],Data[[#This Row],[sp_c]])),"/","-")))</f>
        <v>+</v>
      </c>
      <c r="K24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1" spans="1:11" x14ac:dyDescent="0.25">
      <c r="A2411" s="1">
        <v>220</v>
      </c>
      <c r="B2411" s="1">
        <v>0</v>
      </c>
      <c r="C2411" s="1">
        <v>2</v>
      </c>
      <c r="D2411" s="1">
        <f>Data[[#This Row],[run]]+100*Data[[#This Row],[k]]</f>
        <v>200</v>
      </c>
      <c r="E2411" t="s">
        <v>11</v>
      </c>
      <c r="F2411" t="s">
        <v>18</v>
      </c>
      <c r="G2411" t="s">
        <v>11</v>
      </c>
      <c r="H2411" t="s">
        <v>18</v>
      </c>
      <c r="I2411" t="str">
        <f>IF(Data[[#This Row],[gen_c]]="","o",IF(Data[[#This Row],[gen_e]]=Data[[#This Row],[gen_c]],"+",IF(ISNUMBER(SEARCH(Data[[#This Row],[gen_e]],Data[[#This Row],[gen_c]])),"/","-")))</f>
        <v>+</v>
      </c>
      <c r="J2411" t="str">
        <f>IF(Data[[#This Row],[sp_c]]="","o",IF(Data[[#This Row],[sp_e]]=Data[[#This Row],[sp_c]],"+",IF(ISNUMBER(SEARCH(Data[[#This Row],[sp_e]],Data[[#This Row],[sp_c]])),"/","-")))</f>
        <v>+</v>
      </c>
      <c r="K24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2" spans="1:11" x14ac:dyDescent="0.25">
      <c r="A2412" s="1">
        <v>221</v>
      </c>
      <c r="B2412" s="1">
        <v>0</v>
      </c>
      <c r="C2412" s="1">
        <v>2</v>
      </c>
      <c r="D2412" s="1">
        <f>Data[[#This Row],[run]]+100*Data[[#This Row],[k]]</f>
        <v>200</v>
      </c>
      <c r="E2412" t="s">
        <v>11</v>
      </c>
      <c r="F2412" t="s">
        <v>18</v>
      </c>
      <c r="G2412" t="s">
        <v>11</v>
      </c>
      <c r="H2412" t="s">
        <v>18</v>
      </c>
      <c r="I2412" t="str">
        <f>IF(Data[[#This Row],[gen_c]]="","o",IF(Data[[#This Row],[gen_e]]=Data[[#This Row],[gen_c]],"+",IF(ISNUMBER(SEARCH(Data[[#This Row],[gen_e]],Data[[#This Row],[gen_c]])),"/","-")))</f>
        <v>+</v>
      </c>
      <c r="J2412" t="str">
        <f>IF(Data[[#This Row],[sp_c]]="","o",IF(Data[[#This Row],[sp_e]]=Data[[#This Row],[sp_c]],"+",IF(ISNUMBER(SEARCH(Data[[#This Row],[sp_e]],Data[[#This Row],[sp_c]])),"/","-")))</f>
        <v>+</v>
      </c>
      <c r="K24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3" spans="1:11" x14ac:dyDescent="0.25">
      <c r="A2413" s="1">
        <v>222</v>
      </c>
      <c r="B2413" s="1">
        <v>0</v>
      </c>
      <c r="C2413" s="1">
        <v>2</v>
      </c>
      <c r="D2413" s="1">
        <f>Data[[#This Row],[run]]+100*Data[[#This Row],[k]]</f>
        <v>200</v>
      </c>
      <c r="E2413" t="s">
        <v>11</v>
      </c>
      <c r="F2413" t="s">
        <v>18</v>
      </c>
      <c r="G2413" t="s">
        <v>11</v>
      </c>
      <c r="H2413" t="s">
        <v>18</v>
      </c>
      <c r="I2413" t="str">
        <f>IF(Data[[#This Row],[gen_c]]="","o",IF(Data[[#This Row],[gen_e]]=Data[[#This Row],[gen_c]],"+",IF(ISNUMBER(SEARCH(Data[[#This Row],[gen_e]],Data[[#This Row],[gen_c]])),"/","-")))</f>
        <v>+</v>
      </c>
      <c r="J2413" t="str">
        <f>IF(Data[[#This Row],[sp_c]]="","o",IF(Data[[#This Row],[sp_e]]=Data[[#This Row],[sp_c]],"+",IF(ISNUMBER(SEARCH(Data[[#This Row],[sp_e]],Data[[#This Row],[sp_c]])),"/","-")))</f>
        <v>+</v>
      </c>
      <c r="K24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4" spans="1:11" x14ac:dyDescent="0.25">
      <c r="A2414" s="1">
        <v>223</v>
      </c>
      <c r="B2414" s="1">
        <v>0</v>
      </c>
      <c r="C2414" s="1">
        <v>2</v>
      </c>
      <c r="D2414" s="1">
        <f>Data[[#This Row],[run]]+100*Data[[#This Row],[k]]</f>
        <v>200</v>
      </c>
      <c r="E2414" t="s">
        <v>11</v>
      </c>
      <c r="F2414" t="s">
        <v>18</v>
      </c>
      <c r="G2414" t="s">
        <v>11</v>
      </c>
      <c r="H2414" t="s">
        <v>18</v>
      </c>
      <c r="I2414" t="str">
        <f>IF(Data[[#This Row],[gen_c]]="","o",IF(Data[[#This Row],[gen_e]]=Data[[#This Row],[gen_c]],"+",IF(ISNUMBER(SEARCH(Data[[#This Row],[gen_e]],Data[[#This Row],[gen_c]])),"/","-")))</f>
        <v>+</v>
      </c>
      <c r="J2414" t="str">
        <f>IF(Data[[#This Row],[sp_c]]="","o",IF(Data[[#This Row],[sp_e]]=Data[[#This Row],[sp_c]],"+",IF(ISNUMBER(SEARCH(Data[[#This Row],[sp_e]],Data[[#This Row],[sp_c]])),"/","-")))</f>
        <v>+</v>
      </c>
      <c r="K24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5" spans="1:11" x14ac:dyDescent="0.25">
      <c r="A2415" s="1">
        <v>224</v>
      </c>
      <c r="B2415" s="1">
        <v>0</v>
      </c>
      <c r="C2415" s="1">
        <v>2</v>
      </c>
      <c r="D2415" s="1">
        <f>Data[[#This Row],[run]]+100*Data[[#This Row],[k]]</f>
        <v>200</v>
      </c>
      <c r="E2415" t="s">
        <v>11</v>
      </c>
      <c r="F2415" t="s">
        <v>18</v>
      </c>
      <c r="G2415" t="s">
        <v>11</v>
      </c>
      <c r="H2415" t="s">
        <v>18</v>
      </c>
      <c r="I2415" t="str">
        <f>IF(Data[[#This Row],[gen_c]]="","o",IF(Data[[#This Row],[gen_e]]=Data[[#This Row],[gen_c]],"+",IF(ISNUMBER(SEARCH(Data[[#This Row],[gen_e]],Data[[#This Row],[gen_c]])),"/","-")))</f>
        <v>+</v>
      </c>
      <c r="J2415" t="str">
        <f>IF(Data[[#This Row],[sp_c]]="","o",IF(Data[[#This Row],[sp_e]]=Data[[#This Row],[sp_c]],"+",IF(ISNUMBER(SEARCH(Data[[#This Row],[sp_e]],Data[[#This Row],[sp_c]])),"/","-")))</f>
        <v>+</v>
      </c>
      <c r="K24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6" spans="1:11" x14ac:dyDescent="0.25">
      <c r="A2416">
        <v>226</v>
      </c>
      <c r="B2416" s="1">
        <v>1</v>
      </c>
      <c r="C2416" s="1">
        <v>2</v>
      </c>
      <c r="D2416" s="1">
        <f>Data[[#This Row],[run]]+100*Data[[#This Row],[k]]</f>
        <v>201</v>
      </c>
      <c r="E2416" t="s">
        <v>11</v>
      </c>
      <c r="F2416" t="s">
        <v>18</v>
      </c>
      <c r="G2416" t="s">
        <v>11</v>
      </c>
      <c r="H2416" t="s">
        <v>18</v>
      </c>
      <c r="I2416" t="str">
        <f>IF(Data[[#This Row],[gen_c]]="","o",IF(Data[[#This Row],[gen_e]]=Data[[#This Row],[gen_c]],"+",IF(ISNUMBER(SEARCH(Data[[#This Row],[gen_e]],Data[[#This Row],[gen_c]])),"/","-")))</f>
        <v>+</v>
      </c>
      <c r="J2416" t="str">
        <f>IF(Data[[#This Row],[sp_c]]="","o",IF(Data[[#This Row],[sp_e]]=Data[[#This Row],[sp_c]],"+",IF(ISNUMBER(SEARCH(Data[[#This Row],[sp_e]],Data[[#This Row],[sp_c]])),"/","-")))</f>
        <v>+</v>
      </c>
      <c r="K24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7" spans="1:11" x14ac:dyDescent="0.25">
      <c r="A2417">
        <v>227</v>
      </c>
      <c r="B2417" s="1">
        <v>1</v>
      </c>
      <c r="C2417" s="1">
        <v>2</v>
      </c>
      <c r="D2417" s="1">
        <f>Data[[#This Row],[run]]+100*Data[[#This Row],[k]]</f>
        <v>201</v>
      </c>
      <c r="E2417" t="s">
        <v>11</v>
      </c>
      <c r="F2417" t="s">
        <v>18</v>
      </c>
      <c r="G2417" t="s">
        <v>11</v>
      </c>
      <c r="H2417" t="s">
        <v>18</v>
      </c>
      <c r="I2417" t="str">
        <f>IF(Data[[#This Row],[gen_c]]="","o",IF(Data[[#This Row],[gen_e]]=Data[[#This Row],[gen_c]],"+",IF(ISNUMBER(SEARCH(Data[[#This Row],[gen_e]],Data[[#This Row],[gen_c]])),"/","-")))</f>
        <v>+</v>
      </c>
      <c r="J2417" t="str">
        <f>IF(Data[[#This Row],[sp_c]]="","o",IF(Data[[#This Row],[sp_e]]=Data[[#This Row],[sp_c]],"+",IF(ISNUMBER(SEARCH(Data[[#This Row],[sp_e]],Data[[#This Row],[sp_c]])),"/","-")))</f>
        <v>+</v>
      </c>
      <c r="K24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8" spans="1:11" x14ac:dyDescent="0.25">
      <c r="A2418">
        <v>228</v>
      </c>
      <c r="B2418" s="1">
        <v>1</v>
      </c>
      <c r="C2418" s="1">
        <v>2</v>
      </c>
      <c r="D2418" s="1">
        <f>Data[[#This Row],[run]]+100*Data[[#This Row],[k]]</f>
        <v>201</v>
      </c>
      <c r="E2418" t="s">
        <v>11</v>
      </c>
      <c r="F2418" t="s">
        <v>18</v>
      </c>
      <c r="G2418" t="s">
        <v>11</v>
      </c>
      <c r="H2418" t="s">
        <v>18</v>
      </c>
      <c r="I2418" t="str">
        <f>IF(Data[[#This Row],[gen_c]]="","o",IF(Data[[#This Row],[gen_e]]=Data[[#This Row],[gen_c]],"+",IF(ISNUMBER(SEARCH(Data[[#This Row],[gen_e]],Data[[#This Row],[gen_c]])),"/","-")))</f>
        <v>+</v>
      </c>
      <c r="J2418" t="str">
        <f>IF(Data[[#This Row],[sp_c]]="","o",IF(Data[[#This Row],[sp_e]]=Data[[#This Row],[sp_c]],"+",IF(ISNUMBER(SEARCH(Data[[#This Row],[sp_e]],Data[[#This Row],[sp_c]])),"/","-")))</f>
        <v>+</v>
      </c>
      <c r="K24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19" spans="1:11" x14ac:dyDescent="0.25">
      <c r="A2419">
        <v>229</v>
      </c>
      <c r="B2419" s="1">
        <v>1</v>
      </c>
      <c r="C2419" s="1">
        <v>2</v>
      </c>
      <c r="D2419" s="1">
        <f>Data[[#This Row],[run]]+100*Data[[#This Row],[k]]</f>
        <v>201</v>
      </c>
      <c r="E2419" t="s">
        <v>11</v>
      </c>
      <c r="F2419" t="s">
        <v>18</v>
      </c>
      <c r="G2419" t="s">
        <v>11</v>
      </c>
      <c r="H2419" t="s">
        <v>18</v>
      </c>
      <c r="I2419" t="str">
        <f>IF(Data[[#This Row],[gen_c]]="","o",IF(Data[[#This Row],[gen_e]]=Data[[#This Row],[gen_c]],"+",IF(ISNUMBER(SEARCH(Data[[#This Row],[gen_e]],Data[[#This Row],[gen_c]])),"/","-")))</f>
        <v>+</v>
      </c>
      <c r="J2419" t="str">
        <f>IF(Data[[#This Row],[sp_c]]="","o",IF(Data[[#This Row],[sp_e]]=Data[[#This Row],[sp_c]],"+",IF(ISNUMBER(SEARCH(Data[[#This Row],[sp_e]],Data[[#This Row],[sp_c]])),"/","-")))</f>
        <v>+</v>
      </c>
      <c r="K24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0" spans="1:11" x14ac:dyDescent="0.25">
      <c r="A2420">
        <v>231</v>
      </c>
      <c r="B2420" s="1">
        <v>1</v>
      </c>
      <c r="C2420" s="1">
        <v>2</v>
      </c>
      <c r="D2420" s="1">
        <f>Data[[#This Row],[run]]+100*Data[[#This Row],[k]]</f>
        <v>201</v>
      </c>
      <c r="E2420" t="s">
        <v>11</v>
      </c>
      <c r="F2420" t="s">
        <v>18</v>
      </c>
      <c r="G2420" t="s">
        <v>11</v>
      </c>
      <c r="H2420" t="s">
        <v>18</v>
      </c>
      <c r="I2420" t="str">
        <f>IF(Data[[#This Row],[gen_c]]="","o",IF(Data[[#This Row],[gen_e]]=Data[[#This Row],[gen_c]],"+",IF(ISNUMBER(SEARCH(Data[[#This Row],[gen_e]],Data[[#This Row],[gen_c]])),"/","-")))</f>
        <v>+</v>
      </c>
      <c r="J2420" t="str">
        <f>IF(Data[[#This Row],[sp_c]]="","o",IF(Data[[#This Row],[sp_e]]=Data[[#This Row],[sp_c]],"+",IF(ISNUMBER(SEARCH(Data[[#This Row],[sp_e]],Data[[#This Row],[sp_c]])),"/","-")))</f>
        <v>+</v>
      </c>
      <c r="K24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1" spans="1:11" x14ac:dyDescent="0.25">
      <c r="A2421">
        <v>235</v>
      </c>
      <c r="B2421" s="1">
        <v>1</v>
      </c>
      <c r="C2421" s="1">
        <v>2</v>
      </c>
      <c r="D2421" s="1">
        <f>Data[[#This Row],[run]]+100*Data[[#This Row],[k]]</f>
        <v>201</v>
      </c>
      <c r="E2421" t="s">
        <v>11</v>
      </c>
      <c r="F2421" t="s">
        <v>18</v>
      </c>
      <c r="G2421" t="s">
        <v>11</v>
      </c>
      <c r="H2421" t="s">
        <v>18</v>
      </c>
      <c r="I2421" t="str">
        <f>IF(Data[[#This Row],[gen_c]]="","o",IF(Data[[#This Row],[gen_e]]=Data[[#This Row],[gen_c]],"+",IF(ISNUMBER(SEARCH(Data[[#This Row],[gen_e]],Data[[#This Row],[gen_c]])),"/","-")))</f>
        <v>+</v>
      </c>
      <c r="J2421" t="str">
        <f>IF(Data[[#This Row],[sp_c]]="","o",IF(Data[[#This Row],[sp_e]]=Data[[#This Row],[sp_c]],"+",IF(ISNUMBER(SEARCH(Data[[#This Row],[sp_e]],Data[[#This Row],[sp_c]])),"/","-")))</f>
        <v>+</v>
      </c>
      <c r="K24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2" spans="1:11" x14ac:dyDescent="0.25">
      <c r="A2422">
        <v>236</v>
      </c>
      <c r="B2422" s="1">
        <v>1</v>
      </c>
      <c r="C2422" s="1">
        <v>2</v>
      </c>
      <c r="D2422" s="1">
        <f>Data[[#This Row],[run]]+100*Data[[#This Row],[k]]</f>
        <v>201</v>
      </c>
      <c r="E2422" t="s">
        <v>11</v>
      </c>
      <c r="F2422" t="s">
        <v>18</v>
      </c>
      <c r="G2422" t="s">
        <v>11</v>
      </c>
      <c r="H2422" t="s">
        <v>18</v>
      </c>
      <c r="I2422" t="str">
        <f>IF(Data[[#This Row],[gen_c]]="","o",IF(Data[[#This Row],[gen_e]]=Data[[#This Row],[gen_c]],"+",IF(ISNUMBER(SEARCH(Data[[#This Row],[gen_e]],Data[[#This Row],[gen_c]])),"/","-")))</f>
        <v>+</v>
      </c>
      <c r="J2422" t="str">
        <f>IF(Data[[#This Row],[sp_c]]="","o",IF(Data[[#This Row],[sp_e]]=Data[[#This Row],[sp_c]],"+",IF(ISNUMBER(SEARCH(Data[[#This Row],[sp_e]],Data[[#This Row],[sp_c]])),"/","-")))</f>
        <v>+</v>
      </c>
      <c r="K24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3" spans="1:11" x14ac:dyDescent="0.25">
      <c r="A2423">
        <v>237</v>
      </c>
      <c r="B2423" s="1">
        <v>1</v>
      </c>
      <c r="C2423" s="1">
        <v>2</v>
      </c>
      <c r="D2423" s="1">
        <f>Data[[#This Row],[run]]+100*Data[[#This Row],[k]]</f>
        <v>201</v>
      </c>
      <c r="E2423" t="s">
        <v>11</v>
      </c>
      <c r="F2423" t="s">
        <v>18</v>
      </c>
      <c r="G2423" t="s">
        <v>11</v>
      </c>
      <c r="H2423" t="s">
        <v>18</v>
      </c>
      <c r="I2423" t="str">
        <f>IF(Data[[#This Row],[gen_c]]="","o",IF(Data[[#This Row],[gen_e]]=Data[[#This Row],[gen_c]],"+",IF(ISNUMBER(SEARCH(Data[[#This Row],[gen_e]],Data[[#This Row],[gen_c]])),"/","-")))</f>
        <v>+</v>
      </c>
      <c r="J2423" t="str">
        <f>IF(Data[[#This Row],[sp_c]]="","o",IF(Data[[#This Row],[sp_e]]=Data[[#This Row],[sp_c]],"+",IF(ISNUMBER(SEARCH(Data[[#This Row],[sp_e]],Data[[#This Row],[sp_c]])),"/","-")))</f>
        <v>+</v>
      </c>
      <c r="K24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4" spans="1:11" x14ac:dyDescent="0.25">
      <c r="A2424">
        <v>239</v>
      </c>
      <c r="B2424" s="1">
        <v>1</v>
      </c>
      <c r="C2424" s="1">
        <v>2</v>
      </c>
      <c r="D2424" s="1">
        <f>Data[[#This Row],[run]]+100*Data[[#This Row],[k]]</f>
        <v>201</v>
      </c>
      <c r="E2424" t="s">
        <v>11</v>
      </c>
      <c r="F2424" t="s">
        <v>18</v>
      </c>
      <c r="G2424" t="s">
        <v>11</v>
      </c>
      <c r="H2424" t="s">
        <v>18</v>
      </c>
      <c r="I2424" t="str">
        <f>IF(Data[[#This Row],[gen_c]]="","o",IF(Data[[#This Row],[gen_e]]=Data[[#This Row],[gen_c]],"+",IF(ISNUMBER(SEARCH(Data[[#This Row],[gen_e]],Data[[#This Row],[gen_c]])),"/","-")))</f>
        <v>+</v>
      </c>
      <c r="J2424" t="str">
        <f>IF(Data[[#This Row],[sp_c]]="","o",IF(Data[[#This Row],[sp_e]]=Data[[#This Row],[sp_c]],"+",IF(ISNUMBER(SEARCH(Data[[#This Row],[sp_e]],Data[[#This Row],[sp_c]])),"/","-")))</f>
        <v>+</v>
      </c>
      <c r="K24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5" spans="1:11" x14ac:dyDescent="0.25">
      <c r="A2425">
        <v>242</v>
      </c>
      <c r="B2425" s="1">
        <v>1</v>
      </c>
      <c r="C2425" s="1">
        <v>2</v>
      </c>
      <c r="D2425" s="1">
        <f>Data[[#This Row],[run]]+100*Data[[#This Row],[k]]</f>
        <v>201</v>
      </c>
      <c r="E2425" t="s">
        <v>11</v>
      </c>
      <c r="F2425" t="s">
        <v>18</v>
      </c>
      <c r="G2425" t="s">
        <v>11</v>
      </c>
      <c r="H2425" t="s">
        <v>18</v>
      </c>
      <c r="I2425" t="str">
        <f>IF(Data[[#This Row],[gen_c]]="","o",IF(Data[[#This Row],[gen_e]]=Data[[#This Row],[gen_c]],"+",IF(ISNUMBER(SEARCH(Data[[#This Row],[gen_e]],Data[[#This Row],[gen_c]])),"/","-")))</f>
        <v>+</v>
      </c>
      <c r="J2425" t="str">
        <f>IF(Data[[#This Row],[sp_c]]="","o",IF(Data[[#This Row],[sp_e]]=Data[[#This Row],[sp_c]],"+",IF(ISNUMBER(SEARCH(Data[[#This Row],[sp_e]],Data[[#This Row],[sp_c]])),"/","-")))</f>
        <v>+</v>
      </c>
      <c r="K24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6" spans="1:11" x14ac:dyDescent="0.25">
      <c r="A2426">
        <v>243</v>
      </c>
      <c r="B2426" s="1">
        <v>1</v>
      </c>
      <c r="C2426" s="1">
        <v>2</v>
      </c>
      <c r="D2426" s="1">
        <f>Data[[#This Row],[run]]+100*Data[[#This Row],[k]]</f>
        <v>201</v>
      </c>
      <c r="E2426" t="s">
        <v>11</v>
      </c>
      <c r="F2426" t="s">
        <v>18</v>
      </c>
      <c r="G2426" t="s">
        <v>11</v>
      </c>
      <c r="H2426" t="s">
        <v>18</v>
      </c>
      <c r="I2426" t="str">
        <f>IF(Data[[#This Row],[gen_c]]="","o",IF(Data[[#This Row],[gen_e]]=Data[[#This Row],[gen_c]],"+",IF(ISNUMBER(SEARCH(Data[[#This Row],[gen_e]],Data[[#This Row],[gen_c]])),"/","-")))</f>
        <v>+</v>
      </c>
      <c r="J2426" t="str">
        <f>IF(Data[[#This Row],[sp_c]]="","o",IF(Data[[#This Row],[sp_e]]=Data[[#This Row],[sp_c]],"+",IF(ISNUMBER(SEARCH(Data[[#This Row],[sp_e]],Data[[#This Row],[sp_c]])),"/","-")))</f>
        <v>+</v>
      </c>
      <c r="K24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7" spans="1:11" x14ac:dyDescent="0.25">
      <c r="A2427">
        <v>244</v>
      </c>
      <c r="B2427" s="1">
        <v>1</v>
      </c>
      <c r="C2427" s="1">
        <v>2</v>
      </c>
      <c r="D2427" s="1">
        <f>Data[[#This Row],[run]]+100*Data[[#This Row],[k]]</f>
        <v>201</v>
      </c>
      <c r="E2427" t="s">
        <v>11</v>
      </c>
      <c r="F2427" t="s">
        <v>18</v>
      </c>
      <c r="G2427" t="s">
        <v>11</v>
      </c>
      <c r="H2427" t="s">
        <v>18</v>
      </c>
      <c r="I2427" t="str">
        <f>IF(Data[[#This Row],[gen_c]]="","o",IF(Data[[#This Row],[gen_e]]=Data[[#This Row],[gen_c]],"+",IF(ISNUMBER(SEARCH(Data[[#This Row],[gen_e]],Data[[#This Row],[gen_c]])),"/","-")))</f>
        <v>+</v>
      </c>
      <c r="J2427" t="str">
        <f>IF(Data[[#This Row],[sp_c]]="","o",IF(Data[[#This Row],[sp_e]]=Data[[#This Row],[sp_c]],"+",IF(ISNUMBER(SEARCH(Data[[#This Row],[sp_e]],Data[[#This Row],[sp_c]])),"/","-")))</f>
        <v>+</v>
      </c>
      <c r="K24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8" spans="1:11" x14ac:dyDescent="0.25">
      <c r="A2428">
        <v>246</v>
      </c>
      <c r="B2428" s="1">
        <v>1</v>
      </c>
      <c r="C2428" s="1">
        <v>2</v>
      </c>
      <c r="D2428" s="1">
        <f>Data[[#This Row],[run]]+100*Data[[#This Row],[k]]</f>
        <v>201</v>
      </c>
      <c r="E2428" t="s">
        <v>11</v>
      </c>
      <c r="F2428" t="s">
        <v>18</v>
      </c>
      <c r="G2428" t="s">
        <v>11</v>
      </c>
      <c r="H2428" t="s">
        <v>18</v>
      </c>
      <c r="I2428" t="str">
        <f>IF(Data[[#This Row],[gen_c]]="","o",IF(Data[[#This Row],[gen_e]]=Data[[#This Row],[gen_c]],"+",IF(ISNUMBER(SEARCH(Data[[#This Row],[gen_e]],Data[[#This Row],[gen_c]])),"/","-")))</f>
        <v>+</v>
      </c>
      <c r="J2428" t="str">
        <f>IF(Data[[#This Row],[sp_c]]="","o",IF(Data[[#This Row],[sp_e]]=Data[[#This Row],[sp_c]],"+",IF(ISNUMBER(SEARCH(Data[[#This Row],[sp_e]],Data[[#This Row],[sp_c]])),"/","-")))</f>
        <v>+</v>
      </c>
      <c r="K24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29" spans="1:11" x14ac:dyDescent="0.25">
      <c r="A2429">
        <v>247</v>
      </c>
      <c r="B2429" s="1">
        <v>1</v>
      </c>
      <c r="C2429" s="1">
        <v>2</v>
      </c>
      <c r="D2429" s="1">
        <f>Data[[#This Row],[run]]+100*Data[[#This Row],[k]]</f>
        <v>201</v>
      </c>
      <c r="E2429" t="s">
        <v>11</v>
      </c>
      <c r="F2429" t="s">
        <v>18</v>
      </c>
      <c r="G2429" t="s">
        <v>11</v>
      </c>
      <c r="H2429" t="s">
        <v>18</v>
      </c>
      <c r="I2429" t="str">
        <f>IF(Data[[#This Row],[gen_c]]="","o",IF(Data[[#This Row],[gen_e]]=Data[[#This Row],[gen_c]],"+",IF(ISNUMBER(SEARCH(Data[[#This Row],[gen_e]],Data[[#This Row],[gen_c]])),"/","-")))</f>
        <v>+</v>
      </c>
      <c r="J2429" t="str">
        <f>IF(Data[[#This Row],[sp_c]]="","o",IF(Data[[#This Row],[sp_e]]=Data[[#This Row],[sp_c]],"+",IF(ISNUMBER(SEARCH(Data[[#This Row],[sp_e]],Data[[#This Row],[sp_c]])),"/","-")))</f>
        <v>+</v>
      </c>
      <c r="K24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30" spans="1:11" x14ac:dyDescent="0.25">
      <c r="A2430">
        <v>248</v>
      </c>
      <c r="B2430" s="1">
        <v>1</v>
      </c>
      <c r="C2430" s="1">
        <v>2</v>
      </c>
      <c r="D2430" s="1">
        <f>Data[[#This Row],[run]]+100*Data[[#This Row],[k]]</f>
        <v>201</v>
      </c>
      <c r="E2430" t="s">
        <v>11</v>
      </c>
      <c r="F2430" t="s">
        <v>18</v>
      </c>
      <c r="G2430" t="s">
        <v>11</v>
      </c>
      <c r="H2430" t="s">
        <v>18</v>
      </c>
      <c r="I2430" t="str">
        <f>IF(Data[[#This Row],[gen_c]]="","o",IF(Data[[#This Row],[gen_e]]=Data[[#This Row],[gen_c]],"+",IF(ISNUMBER(SEARCH(Data[[#This Row],[gen_e]],Data[[#This Row],[gen_c]])),"/","-")))</f>
        <v>+</v>
      </c>
      <c r="J2430" t="str">
        <f>IF(Data[[#This Row],[sp_c]]="","o",IF(Data[[#This Row],[sp_e]]=Data[[#This Row],[sp_c]],"+",IF(ISNUMBER(SEARCH(Data[[#This Row],[sp_e]],Data[[#This Row],[sp_c]])),"/","-")))</f>
        <v>+</v>
      </c>
      <c r="K24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31" spans="1:11" x14ac:dyDescent="0.25">
      <c r="A2431">
        <v>249</v>
      </c>
      <c r="B2431" s="1">
        <v>1</v>
      </c>
      <c r="C2431" s="1">
        <v>2</v>
      </c>
      <c r="D2431" s="1">
        <f>Data[[#This Row],[run]]+100*Data[[#This Row],[k]]</f>
        <v>201</v>
      </c>
      <c r="E2431" t="s">
        <v>11</v>
      </c>
      <c r="F2431" t="s">
        <v>18</v>
      </c>
      <c r="G2431" t="s">
        <v>11</v>
      </c>
      <c r="H2431" t="s">
        <v>18</v>
      </c>
      <c r="I2431" t="str">
        <f>IF(Data[[#This Row],[gen_c]]="","o",IF(Data[[#This Row],[gen_e]]=Data[[#This Row],[gen_c]],"+",IF(ISNUMBER(SEARCH(Data[[#This Row],[gen_e]],Data[[#This Row],[gen_c]])),"/","-")))</f>
        <v>+</v>
      </c>
      <c r="J2431" t="str">
        <f>IF(Data[[#This Row],[sp_c]]="","o",IF(Data[[#This Row],[sp_e]]=Data[[#This Row],[sp_c]],"+",IF(ISNUMBER(SEARCH(Data[[#This Row],[sp_e]],Data[[#This Row],[sp_c]])),"/","-")))</f>
        <v>+</v>
      </c>
      <c r="K24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32" spans="1:11" x14ac:dyDescent="0.25">
      <c r="A2432" s="1">
        <v>201</v>
      </c>
      <c r="B2432" s="1">
        <v>0</v>
      </c>
      <c r="C2432" s="1">
        <v>2</v>
      </c>
      <c r="D2432" s="1">
        <f>Data[[#This Row],[run]]+100*Data[[#This Row],[k]]</f>
        <v>200</v>
      </c>
      <c r="E2432" t="s">
        <v>11</v>
      </c>
      <c r="F2432" t="s">
        <v>18</v>
      </c>
      <c r="H2432" t="s">
        <v>18</v>
      </c>
      <c r="I2432" t="str">
        <f>IF(Data[[#This Row],[gen_c]]="","o",IF(Data[[#This Row],[gen_e]]=Data[[#This Row],[gen_c]],"+",IF(ISNUMBER(SEARCH(Data[[#This Row],[gen_e]],Data[[#This Row],[gen_c]])),"/","-")))</f>
        <v>o</v>
      </c>
      <c r="J2432" t="str">
        <f>IF(Data[[#This Row],[sp_c]]="","o",IF(Data[[#This Row],[sp_e]]=Data[[#This Row],[sp_c]],"+",IF(ISNUMBER(SEARCH(Data[[#This Row],[sp_e]],Data[[#This Row],[sp_c]])),"/","-")))</f>
        <v>+</v>
      </c>
      <c r="K24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33" spans="1:11" x14ac:dyDescent="0.25">
      <c r="A2433" s="1">
        <v>203</v>
      </c>
      <c r="B2433" s="1">
        <v>0</v>
      </c>
      <c r="C2433" s="1">
        <v>2</v>
      </c>
      <c r="D2433" s="1">
        <f>Data[[#This Row],[run]]+100*Data[[#This Row],[k]]</f>
        <v>200</v>
      </c>
      <c r="E2433" t="s">
        <v>11</v>
      </c>
      <c r="F2433" t="s">
        <v>18</v>
      </c>
      <c r="H2433" t="s">
        <v>18</v>
      </c>
      <c r="I2433" t="str">
        <f>IF(Data[[#This Row],[gen_c]]="","o",IF(Data[[#This Row],[gen_e]]=Data[[#This Row],[gen_c]],"+",IF(ISNUMBER(SEARCH(Data[[#This Row],[gen_e]],Data[[#This Row],[gen_c]])),"/","-")))</f>
        <v>o</v>
      </c>
      <c r="J2433" t="str">
        <f>IF(Data[[#This Row],[sp_c]]="","o",IF(Data[[#This Row],[sp_e]]=Data[[#This Row],[sp_c]],"+",IF(ISNUMBER(SEARCH(Data[[#This Row],[sp_e]],Data[[#This Row],[sp_c]])),"/","-")))</f>
        <v>+</v>
      </c>
      <c r="K24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34" spans="1:11" x14ac:dyDescent="0.25">
      <c r="A2434" s="1">
        <v>204</v>
      </c>
      <c r="B2434" s="1">
        <v>0</v>
      </c>
      <c r="C2434" s="1">
        <v>2</v>
      </c>
      <c r="D2434" s="1">
        <f>Data[[#This Row],[run]]+100*Data[[#This Row],[k]]</f>
        <v>200</v>
      </c>
      <c r="E2434" t="s">
        <v>11</v>
      </c>
      <c r="F2434" t="s">
        <v>18</v>
      </c>
      <c r="H2434" t="s">
        <v>18</v>
      </c>
      <c r="I2434" t="str">
        <f>IF(Data[[#This Row],[gen_c]]="","o",IF(Data[[#This Row],[gen_e]]=Data[[#This Row],[gen_c]],"+",IF(ISNUMBER(SEARCH(Data[[#This Row],[gen_e]],Data[[#This Row],[gen_c]])),"/","-")))</f>
        <v>o</v>
      </c>
      <c r="J2434" t="str">
        <f>IF(Data[[#This Row],[sp_c]]="","o",IF(Data[[#This Row],[sp_e]]=Data[[#This Row],[sp_c]],"+",IF(ISNUMBER(SEARCH(Data[[#This Row],[sp_e]],Data[[#This Row],[sp_c]])),"/","-")))</f>
        <v>+</v>
      </c>
      <c r="K24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35" spans="1:11" x14ac:dyDescent="0.25">
      <c r="A2435" s="1">
        <v>210</v>
      </c>
      <c r="B2435" s="1">
        <v>0</v>
      </c>
      <c r="C2435" s="1">
        <v>2</v>
      </c>
      <c r="D2435" s="1">
        <f>Data[[#This Row],[run]]+100*Data[[#This Row],[k]]</f>
        <v>200</v>
      </c>
      <c r="E2435" t="s">
        <v>11</v>
      </c>
      <c r="F2435" t="s">
        <v>18</v>
      </c>
      <c r="H2435" t="s">
        <v>18</v>
      </c>
      <c r="I2435" t="str">
        <f>IF(Data[[#This Row],[gen_c]]="","o",IF(Data[[#This Row],[gen_e]]=Data[[#This Row],[gen_c]],"+",IF(ISNUMBER(SEARCH(Data[[#This Row],[gen_e]],Data[[#This Row],[gen_c]])),"/","-")))</f>
        <v>o</v>
      </c>
      <c r="J2435" t="str">
        <f>IF(Data[[#This Row],[sp_c]]="","o",IF(Data[[#This Row],[sp_e]]=Data[[#This Row],[sp_c]],"+",IF(ISNUMBER(SEARCH(Data[[#This Row],[sp_e]],Data[[#This Row],[sp_c]])),"/","-")))</f>
        <v>+</v>
      </c>
      <c r="K24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36" spans="1:11" x14ac:dyDescent="0.25">
      <c r="A2436" s="1">
        <v>225</v>
      </c>
      <c r="B2436" s="1">
        <v>0</v>
      </c>
      <c r="C2436" s="1">
        <v>2</v>
      </c>
      <c r="D2436" s="1">
        <f>Data[[#This Row],[run]]+100*Data[[#This Row],[k]]</f>
        <v>200</v>
      </c>
      <c r="E2436" t="s">
        <v>11</v>
      </c>
      <c r="F2436" t="s">
        <v>18</v>
      </c>
      <c r="H2436" t="s">
        <v>18</v>
      </c>
      <c r="I2436" t="str">
        <f>IF(Data[[#This Row],[gen_c]]="","o",IF(Data[[#This Row],[gen_e]]=Data[[#This Row],[gen_c]],"+",IF(ISNUMBER(SEARCH(Data[[#This Row],[gen_e]],Data[[#This Row],[gen_c]])),"/","-")))</f>
        <v>o</v>
      </c>
      <c r="J2436" t="str">
        <f>IF(Data[[#This Row],[sp_c]]="","o",IF(Data[[#This Row],[sp_e]]=Data[[#This Row],[sp_c]],"+",IF(ISNUMBER(SEARCH(Data[[#This Row],[sp_e]],Data[[#This Row],[sp_c]])),"/","-")))</f>
        <v>+</v>
      </c>
      <c r="K24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37" spans="1:11" x14ac:dyDescent="0.25">
      <c r="A2437">
        <v>230</v>
      </c>
      <c r="B2437" s="1">
        <v>1</v>
      </c>
      <c r="C2437" s="1">
        <v>2</v>
      </c>
      <c r="D2437" s="1">
        <f>Data[[#This Row],[run]]+100*Data[[#This Row],[k]]</f>
        <v>201</v>
      </c>
      <c r="E2437" t="s">
        <v>11</v>
      </c>
      <c r="F2437" t="s">
        <v>18</v>
      </c>
      <c r="H2437" t="s">
        <v>18</v>
      </c>
      <c r="I2437" t="str">
        <f>IF(Data[[#This Row],[gen_c]]="","o",IF(Data[[#This Row],[gen_e]]=Data[[#This Row],[gen_c]],"+",IF(ISNUMBER(SEARCH(Data[[#This Row],[gen_e]],Data[[#This Row],[gen_c]])),"/","-")))</f>
        <v>o</v>
      </c>
      <c r="J2437" t="str">
        <f>IF(Data[[#This Row],[sp_c]]="","o",IF(Data[[#This Row],[sp_e]]=Data[[#This Row],[sp_c]],"+",IF(ISNUMBER(SEARCH(Data[[#This Row],[sp_e]],Data[[#This Row],[sp_c]])),"/","-")))</f>
        <v>+</v>
      </c>
      <c r="K24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38" spans="1:11" x14ac:dyDescent="0.25">
      <c r="A2438">
        <v>232</v>
      </c>
      <c r="B2438" s="1">
        <v>1</v>
      </c>
      <c r="C2438" s="1">
        <v>2</v>
      </c>
      <c r="D2438" s="1">
        <f>Data[[#This Row],[run]]+100*Data[[#This Row],[k]]</f>
        <v>201</v>
      </c>
      <c r="E2438" t="s">
        <v>11</v>
      </c>
      <c r="F2438" t="s">
        <v>18</v>
      </c>
      <c r="H2438" t="s">
        <v>18</v>
      </c>
      <c r="I2438" t="str">
        <f>IF(Data[[#This Row],[gen_c]]="","o",IF(Data[[#This Row],[gen_e]]=Data[[#This Row],[gen_c]],"+",IF(ISNUMBER(SEARCH(Data[[#This Row],[gen_e]],Data[[#This Row],[gen_c]])),"/","-")))</f>
        <v>o</v>
      </c>
      <c r="J2438" t="str">
        <f>IF(Data[[#This Row],[sp_c]]="","o",IF(Data[[#This Row],[sp_e]]=Data[[#This Row],[sp_c]],"+",IF(ISNUMBER(SEARCH(Data[[#This Row],[sp_e]],Data[[#This Row],[sp_c]])),"/","-")))</f>
        <v>+</v>
      </c>
      <c r="K24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39" spans="1:11" x14ac:dyDescent="0.25">
      <c r="A2439">
        <v>233</v>
      </c>
      <c r="B2439" s="1">
        <v>1</v>
      </c>
      <c r="C2439" s="1">
        <v>2</v>
      </c>
      <c r="D2439" s="1">
        <f>Data[[#This Row],[run]]+100*Data[[#This Row],[k]]</f>
        <v>201</v>
      </c>
      <c r="E2439" t="s">
        <v>11</v>
      </c>
      <c r="F2439" t="s">
        <v>18</v>
      </c>
      <c r="H2439" t="s">
        <v>18</v>
      </c>
      <c r="I2439" t="str">
        <f>IF(Data[[#This Row],[gen_c]]="","o",IF(Data[[#This Row],[gen_e]]=Data[[#This Row],[gen_c]],"+",IF(ISNUMBER(SEARCH(Data[[#This Row],[gen_e]],Data[[#This Row],[gen_c]])),"/","-")))</f>
        <v>o</v>
      </c>
      <c r="J2439" t="str">
        <f>IF(Data[[#This Row],[sp_c]]="","o",IF(Data[[#This Row],[sp_e]]=Data[[#This Row],[sp_c]],"+",IF(ISNUMBER(SEARCH(Data[[#This Row],[sp_e]],Data[[#This Row],[sp_c]])),"/","-")))</f>
        <v>+</v>
      </c>
      <c r="K24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40" spans="1:11" x14ac:dyDescent="0.25">
      <c r="A2440">
        <v>234</v>
      </c>
      <c r="B2440" s="1">
        <v>1</v>
      </c>
      <c r="C2440" s="1">
        <v>2</v>
      </c>
      <c r="D2440" s="1">
        <f>Data[[#This Row],[run]]+100*Data[[#This Row],[k]]</f>
        <v>201</v>
      </c>
      <c r="E2440" t="s">
        <v>11</v>
      </c>
      <c r="F2440" t="s">
        <v>18</v>
      </c>
      <c r="H2440" t="s">
        <v>18</v>
      </c>
      <c r="I2440" t="str">
        <f>IF(Data[[#This Row],[gen_c]]="","o",IF(Data[[#This Row],[gen_e]]=Data[[#This Row],[gen_c]],"+",IF(ISNUMBER(SEARCH(Data[[#This Row],[gen_e]],Data[[#This Row],[gen_c]])),"/","-")))</f>
        <v>o</v>
      </c>
      <c r="J2440" t="str">
        <f>IF(Data[[#This Row],[sp_c]]="","o",IF(Data[[#This Row],[sp_e]]=Data[[#This Row],[sp_c]],"+",IF(ISNUMBER(SEARCH(Data[[#This Row],[sp_e]],Data[[#This Row],[sp_c]])),"/","-")))</f>
        <v>+</v>
      </c>
      <c r="K24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41" spans="1:11" x14ac:dyDescent="0.25">
      <c r="A2441">
        <v>238</v>
      </c>
      <c r="B2441" s="1">
        <v>1</v>
      </c>
      <c r="C2441" s="1">
        <v>2</v>
      </c>
      <c r="D2441" s="1">
        <f>Data[[#This Row],[run]]+100*Data[[#This Row],[k]]</f>
        <v>201</v>
      </c>
      <c r="E2441" t="s">
        <v>11</v>
      </c>
      <c r="F2441" t="s">
        <v>18</v>
      </c>
      <c r="H2441" t="s">
        <v>18</v>
      </c>
      <c r="I2441" t="str">
        <f>IF(Data[[#This Row],[gen_c]]="","o",IF(Data[[#This Row],[gen_e]]=Data[[#This Row],[gen_c]],"+",IF(ISNUMBER(SEARCH(Data[[#This Row],[gen_e]],Data[[#This Row],[gen_c]])),"/","-")))</f>
        <v>o</v>
      </c>
      <c r="J2441" t="str">
        <f>IF(Data[[#This Row],[sp_c]]="","o",IF(Data[[#This Row],[sp_e]]=Data[[#This Row],[sp_c]],"+",IF(ISNUMBER(SEARCH(Data[[#This Row],[sp_e]],Data[[#This Row],[sp_c]])),"/","-")))</f>
        <v>+</v>
      </c>
      <c r="K24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42" spans="1:11" x14ac:dyDescent="0.25">
      <c r="A2442">
        <v>241</v>
      </c>
      <c r="B2442" s="1">
        <v>1</v>
      </c>
      <c r="C2442" s="1">
        <v>2</v>
      </c>
      <c r="D2442" s="1">
        <f>Data[[#This Row],[run]]+100*Data[[#This Row],[k]]</f>
        <v>201</v>
      </c>
      <c r="E2442" t="s">
        <v>11</v>
      </c>
      <c r="F2442" t="s">
        <v>18</v>
      </c>
      <c r="H2442" t="s">
        <v>18</v>
      </c>
      <c r="I2442" t="str">
        <f>IF(Data[[#This Row],[gen_c]]="","o",IF(Data[[#This Row],[gen_e]]=Data[[#This Row],[gen_c]],"+",IF(ISNUMBER(SEARCH(Data[[#This Row],[gen_e]],Data[[#This Row],[gen_c]])),"/","-")))</f>
        <v>o</v>
      </c>
      <c r="J2442" t="str">
        <f>IF(Data[[#This Row],[sp_c]]="","o",IF(Data[[#This Row],[sp_e]]=Data[[#This Row],[sp_c]],"+",IF(ISNUMBER(SEARCH(Data[[#This Row],[sp_e]],Data[[#This Row],[sp_c]])),"/","-")))</f>
        <v>+</v>
      </c>
      <c r="K24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43" spans="1:11" x14ac:dyDescent="0.25">
      <c r="A2443">
        <v>245</v>
      </c>
      <c r="B2443" s="1">
        <v>1</v>
      </c>
      <c r="C2443" s="1">
        <v>2</v>
      </c>
      <c r="D2443" s="1">
        <f>Data[[#This Row],[run]]+100*Data[[#This Row],[k]]</f>
        <v>201</v>
      </c>
      <c r="E2443" t="s">
        <v>11</v>
      </c>
      <c r="F2443" t="s">
        <v>18</v>
      </c>
      <c r="H2443" t="s">
        <v>18</v>
      </c>
      <c r="I2443" t="str">
        <f>IF(Data[[#This Row],[gen_c]]="","o",IF(Data[[#This Row],[gen_e]]=Data[[#This Row],[gen_c]],"+",IF(ISNUMBER(SEARCH(Data[[#This Row],[gen_e]],Data[[#This Row],[gen_c]])),"/","-")))</f>
        <v>o</v>
      </c>
      <c r="J2443" t="str">
        <f>IF(Data[[#This Row],[sp_c]]="","o",IF(Data[[#This Row],[sp_e]]=Data[[#This Row],[sp_c]],"+",IF(ISNUMBER(SEARCH(Data[[#This Row],[sp_e]],Data[[#This Row],[sp_c]])),"/","-")))</f>
        <v>+</v>
      </c>
      <c r="K24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44" spans="1:11" x14ac:dyDescent="0.25">
      <c r="A2444">
        <v>250</v>
      </c>
      <c r="B2444" s="1">
        <v>1</v>
      </c>
      <c r="C2444" s="1">
        <v>2</v>
      </c>
      <c r="D2444" s="1">
        <f>Data[[#This Row],[run]]+100*Data[[#This Row],[k]]</f>
        <v>201</v>
      </c>
      <c r="E2444" t="s">
        <v>11</v>
      </c>
      <c r="F2444" t="s">
        <v>18</v>
      </c>
      <c r="H2444" t="s">
        <v>18</v>
      </c>
      <c r="I2444" t="str">
        <f>IF(Data[[#This Row],[gen_c]]="","o",IF(Data[[#This Row],[gen_e]]=Data[[#This Row],[gen_c]],"+",IF(ISNUMBER(SEARCH(Data[[#This Row],[gen_e]],Data[[#This Row],[gen_c]])),"/","-")))</f>
        <v>o</v>
      </c>
      <c r="J2444" t="str">
        <f>IF(Data[[#This Row],[sp_c]]="","o",IF(Data[[#This Row],[sp_e]]=Data[[#This Row],[sp_c]],"+",IF(ISNUMBER(SEARCH(Data[[#This Row],[sp_e]],Data[[#This Row],[sp_c]])),"/","-")))</f>
        <v>+</v>
      </c>
      <c r="K24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45" spans="1:11" x14ac:dyDescent="0.25">
      <c r="A2445">
        <v>240</v>
      </c>
      <c r="B2445" s="1">
        <v>1</v>
      </c>
      <c r="C2445" s="1">
        <v>2</v>
      </c>
      <c r="D2445" s="1">
        <f>Data[[#This Row],[run]]+100*Data[[#This Row],[k]]</f>
        <v>201</v>
      </c>
      <c r="E2445" t="s">
        <v>11</v>
      </c>
      <c r="F2445" t="s">
        <v>18</v>
      </c>
      <c r="I2445" t="str">
        <f>IF(Data[[#This Row],[gen_c]]="","o",IF(Data[[#This Row],[gen_e]]=Data[[#This Row],[gen_c]],"+",IF(ISNUMBER(SEARCH(Data[[#This Row],[gen_e]],Data[[#This Row],[gen_c]])),"/","-")))</f>
        <v>o</v>
      </c>
      <c r="J2445" t="str">
        <f>IF(Data[[#This Row],[sp_c]]="","o",IF(Data[[#This Row],[sp_e]]=Data[[#This Row],[sp_c]],"+",IF(ISNUMBER(SEARCH(Data[[#This Row],[sp_e]],Data[[#This Row],[sp_c]])),"/","-")))</f>
        <v>o</v>
      </c>
      <c r="K24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46" spans="1:11" x14ac:dyDescent="0.25">
      <c r="A2446" s="1">
        <v>574</v>
      </c>
      <c r="B2446" s="1">
        <v>0</v>
      </c>
      <c r="C2446" s="1">
        <v>2</v>
      </c>
      <c r="D2446" s="1">
        <f>Data[[#This Row],[run]]+100*Data[[#This Row],[k]]</f>
        <v>200</v>
      </c>
      <c r="E2446" t="s">
        <v>13</v>
      </c>
      <c r="F2446" t="s">
        <v>37</v>
      </c>
      <c r="G2446" t="s">
        <v>13</v>
      </c>
      <c r="H2446" t="s">
        <v>37</v>
      </c>
      <c r="I2446" t="str">
        <f>IF(Data[[#This Row],[gen_c]]="","o",IF(Data[[#This Row],[gen_e]]=Data[[#This Row],[gen_c]],"+",IF(ISNUMBER(SEARCH(Data[[#This Row],[gen_e]],Data[[#This Row],[gen_c]])),"/","-")))</f>
        <v>+</v>
      </c>
      <c r="J2446" t="str">
        <f>IF(Data[[#This Row],[sp_c]]="","o",IF(Data[[#This Row],[sp_e]]=Data[[#This Row],[sp_c]],"+",IF(ISNUMBER(SEARCH(Data[[#This Row],[sp_e]],Data[[#This Row],[sp_c]])),"/","-")))</f>
        <v>+</v>
      </c>
      <c r="K24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47" spans="1:11" x14ac:dyDescent="0.25">
      <c r="A2447" s="1">
        <v>575</v>
      </c>
      <c r="B2447" s="1">
        <v>0</v>
      </c>
      <c r="C2447" s="1">
        <v>2</v>
      </c>
      <c r="D2447" s="1">
        <f>Data[[#This Row],[run]]+100*Data[[#This Row],[k]]</f>
        <v>200</v>
      </c>
      <c r="E2447" t="s">
        <v>13</v>
      </c>
      <c r="F2447" t="s">
        <v>37</v>
      </c>
      <c r="G2447" t="s">
        <v>13</v>
      </c>
      <c r="H2447" t="s">
        <v>37</v>
      </c>
      <c r="I2447" t="str">
        <f>IF(Data[[#This Row],[gen_c]]="","o",IF(Data[[#This Row],[gen_e]]=Data[[#This Row],[gen_c]],"+",IF(ISNUMBER(SEARCH(Data[[#This Row],[gen_e]],Data[[#This Row],[gen_c]])),"/","-")))</f>
        <v>+</v>
      </c>
      <c r="J2447" t="str">
        <f>IF(Data[[#This Row],[sp_c]]="","o",IF(Data[[#This Row],[sp_e]]=Data[[#This Row],[sp_c]],"+",IF(ISNUMBER(SEARCH(Data[[#This Row],[sp_e]],Data[[#This Row],[sp_c]])),"/","-")))</f>
        <v>+</v>
      </c>
      <c r="K24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48" spans="1:11" x14ac:dyDescent="0.25">
      <c r="A2448" s="1">
        <v>579</v>
      </c>
      <c r="B2448" s="1">
        <v>0</v>
      </c>
      <c r="C2448" s="1">
        <v>2</v>
      </c>
      <c r="D2448" s="1">
        <f>Data[[#This Row],[run]]+100*Data[[#This Row],[k]]</f>
        <v>200</v>
      </c>
      <c r="E2448" t="s">
        <v>13</v>
      </c>
      <c r="F2448" t="s">
        <v>37</v>
      </c>
      <c r="G2448" t="s">
        <v>13</v>
      </c>
      <c r="H2448" t="s">
        <v>37</v>
      </c>
      <c r="I2448" t="str">
        <f>IF(Data[[#This Row],[gen_c]]="","o",IF(Data[[#This Row],[gen_e]]=Data[[#This Row],[gen_c]],"+",IF(ISNUMBER(SEARCH(Data[[#This Row],[gen_e]],Data[[#This Row],[gen_c]])),"/","-")))</f>
        <v>+</v>
      </c>
      <c r="J2448" t="str">
        <f>IF(Data[[#This Row],[sp_c]]="","o",IF(Data[[#This Row],[sp_e]]=Data[[#This Row],[sp_c]],"+",IF(ISNUMBER(SEARCH(Data[[#This Row],[sp_e]],Data[[#This Row],[sp_c]])),"/","-")))</f>
        <v>+</v>
      </c>
      <c r="K24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49" spans="1:11" x14ac:dyDescent="0.25">
      <c r="A2449" s="1">
        <v>583</v>
      </c>
      <c r="B2449" s="1">
        <v>0</v>
      </c>
      <c r="C2449" s="1">
        <v>2</v>
      </c>
      <c r="D2449" s="1">
        <f>Data[[#This Row],[run]]+100*Data[[#This Row],[k]]</f>
        <v>200</v>
      </c>
      <c r="E2449" t="s">
        <v>13</v>
      </c>
      <c r="F2449" t="s">
        <v>37</v>
      </c>
      <c r="G2449" t="s">
        <v>13</v>
      </c>
      <c r="H2449" t="s">
        <v>37</v>
      </c>
      <c r="I2449" t="str">
        <f>IF(Data[[#This Row],[gen_c]]="","o",IF(Data[[#This Row],[gen_e]]=Data[[#This Row],[gen_c]],"+",IF(ISNUMBER(SEARCH(Data[[#This Row],[gen_e]],Data[[#This Row],[gen_c]])),"/","-")))</f>
        <v>+</v>
      </c>
      <c r="J2449" t="str">
        <f>IF(Data[[#This Row],[sp_c]]="","o",IF(Data[[#This Row],[sp_e]]=Data[[#This Row],[sp_c]],"+",IF(ISNUMBER(SEARCH(Data[[#This Row],[sp_e]],Data[[#This Row],[sp_c]])),"/","-")))</f>
        <v>+</v>
      </c>
      <c r="K24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0" spans="1:11" x14ac:dyDescent="0.25">
      <c r="A2450" s="1">
        <v>584</v>
      </c>
      <c r="B2450" s="1">
        <v>0</v>
      </c>
      <c r="C2450" s="1">
        <v>2</v>
      </c>
      <c r="D2450" s="1">
        <f>Data[[#This Row],[run]]+100*Data[[#This Row],[k]]</f>
        <v>200</v>
      </c>
      <c r="E2450" t="s">
        <v>13</v>
      </c>
      <c r="F2450" t="s">
        <v>37</v>
      </c>
      <c r="G2450" t="s">
        <v>13</v>
      </c>
      <c r="H2450" t="s">
        <v>37</v>
      </c>
      <c r="I2450" t="str">
        <f>IF(Data[[#This Row],[gen_c]]="","o",IF(Data[[#This Row],[gen_e]]=Data[[#This Row],[gen_c]],"+",IF(ISNUMBER(SEARCH(Data[[#This Row],[gen_e]],Data[[#This Row],[gen_c]])),"/","-")))</f>
        <v>+</v>
      </c>
      <c r="J2450" t="str">
        <f>IF(Data[[#This Row],[sp_c]]="","o",IF(Data[[#This Row],[sp_e]]=Data[[#This Row],[sp_c]],"+",IF(ISNUMBER(SEARCH(Data[[#This Row],[sp_e]],Data[[#This Row],[sp_c]])),"/","-")))</f>
        <v>+</v>
      </c>
      <c r="K24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1" spans="1:11" x14ac:dyDescent="0.25">
      <c r="A2451">
        <v>587</v>
      </c>
      <c r="B2451" s="1">
        <v>1</v>
      </c>
      <c r="C2451" s="1">
        <v>2</v>
      </c>
      <c r="D2451" s="1">
        <f>Data[[#This Row],[run]]+100*Data[[#This Row],[k]]</f>
        <v>201</v>
      </c>
      <c r="E2451" t="s">
        <v>13</v>
      </c>
      <c r="F2451" t="s">
        <v>37</v>
      </c>
      <c r="G2451" t="s">
        <v>13</v>
      </c>
      <c r="H2451" t="s">
        <v>37</v>
      </c>
      <c r="I2451" t="str">
        <f>IF(Data[[#This Row],[gen_c]]="","o",IF(Data[[#This Row],[gen_e]]=Data[[#This Row],[gen_c]],"+",IF(ISNUMBER(SEARCH(Data[[#This Row],[gen_e]],Data[[#This Row],[gen_c]])),"/","-")))</f>
        <v>+</v>
      </c>
      <c r="J2451" t="str">
        <f>IF(Data[[#This Row],[sp_c]]="","o",IF(Data[[#This Row],[sp_e]]=Data[[#This Row],[sp_c]],"+",IF(ISNUMBER(SEARCH(Data[[#This Row],[sp_e]],Data[[#This Row],[sp_c]])),"/","-")))</f>
        <v>+</v>
      </c>
      <c r="K24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2" spans="1:11" x14ac:dyDescent="0.25">
      <c r="A2452">
        <v>588</v>
      </c>
      <c r="B2452" s="1">
        <v>1</v>
      </c>
      <c r="C2452" s="1">
        <v>2</v>
      </c>
      <c r="D2452" s="1">
        <f>Data[[#This Row],[run]]+100*Data[[#This Row],[k]]</f>
        <v>201</v>
      </c>
      <c r="E2452" t="s">
        <v>13</v>
      </c>
      <c r="F2452" t="s">
        <v>37</v>
      </c>
      <c r="G2452" t="s">
        <v>13</v>
      </c>
      <c r="H2452" t="s">
        <v>37</v>
      </c>
      <c r="I2452" t="str">
        <f>IF(Data[[#This Row],[gen_c]]="","o",IF(Data[[#This Row],[gen_e]]=Data[[#This Row],[gen_c]],"+",IF(ISNUMBER(SEARCH(Data[[#This Row],[gen_e]],Data[[#This Row],[gen_c]])),"/","-")))</f>
        <v>+</v>
      </c>
      <c r="J2452" t="str">
        <f>IF(Data[[#This Row],[sp_c]]="","o",IF(Data[[#This Row],[sp_e]]=Data[[#This Row],[sp_c]],"+",IF(ISNUMBER(SEARCH(Data[[#This Row],[sp_e]],Data[[#This Row],[sp_c]])),"/","-")))</f>
        <v>+</v>
      </c>
      <c r="K24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3" spans="1:11" x14ac:dyDescent="0.25">
      <c r="A2453">
        <v>591</v>
      </c>
      <c r="B2453" s="1">
        <v>1</v>
      </c>
      <c r="C2453" s="1">
        <v>2</v>
      </c>
      <c r="D2453" s="1">
        <f>Data[[#This Row],[run]]+100*Data[[#This Row],[k]]</f>
        <v>201</v>
      </c>
      <c r="E2453" t="s">
        <v>13</v>
      </c>
      <c r="F2453" t="s">
        <v>37</v>
      </c>
      <c r="G2453" t="s">
        <v>13</v>
      </c>
      <c r="H2453" t="s">
        <v>37</v>
      </c>
      <c r="I2453" t="str">
        <f>IF(Data[[#This Row],[gen_c]]="","o",IF(Data[[#This Row],[gen_e]]=Data[[#This Row],[gen_c]],"+",IF(ISNUMBER(SEARCH(Data[[#This Row],[gen_e]],Data[[#This Row],[gen_c]])),"/","-")))</f>
        <v>+</v>
      </c>
      <c r="J2453" t="str">
        <f>IF(Data[[#This Row],[sp_c]]="","o",IF(Data[[#This Row],[sp_e]]=Data[[#This Row],[sp_c]],"+",IF(ISNUMBER(SEARCH(Data[[#This Row],[sp_e]],Data[[#This Row],[sp_c]])),"/","-")))</f>
        <v>+</v>
      </c>
      <c r="K24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4" spans="1:11" x14ac:dyDescent="0.25">
      <c r="A2454">
        <v>592</v>
      </c>
      <c r="B2454" s="1">
        <v>1</v>
      </c>
      <c r="C2454" s="1">
        <v>2</v>
      </c>
      <c r="D2454" s="1">
        <f>Data[[#This Row],[run]]+100*Data[[#This Row],[k]]</f>
        <v>201</v>
      </c>
      <c r="E2454" t="s">
        <v>13</v>
      </c>
      <c r="F2454" t="s">
        <v>37</v>
      </c>
      <c r="G2454" t="s">
        <v>13</v>
      </c>
      <c r="H2454" t="s">
        <v>37</v>
      </c>
      <c r="I2454" t="str">
        <f>IF(Data[[#This Row],[gen_c]]="","o",IF(Data[[#This Row],[gen_e]]=Data[[#This Row],[gen_c]],"+",IF(ISNUMBER(SEARCH(Data[[#This Row],[gen_e]],Data[[#This Row],[gen_c]])),"/","-")))</f>
        <v>+</v>
      </c>
      <c r="J2454" t="str">
        <f>IF(Data[[#This Row],[sp_c]]="","o",IF(Data[[#This Row],[sp_e]]=Data[[#This Row],[sp_c]],"+",IF(ISNUMBER(SEARCH(Data[[#This Row],[sp_e]],Data[[#This Row],[sp_c]])),"/","-")))</f>
        <v>+</v>
      </c>
      <c r="K24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5" spans="1:11" x14ac:dyDescent="0.25">
      <c r="A2455">
        <v>593</v>
      </c>
      <c r="B2455" s="1">
        <v>1</v>
      </c>
      <c r="C2455" s="1">
        <v>2</v>
      </c>
      <c r="D2455" s="1">
        <f>Data[[#This Row],[run]]+100*Data[[#This Row],[k]]</f>
        <v>201</v>
      </c>
      <c r="E2455" t="s">
        <v>13</v>
      </c>
      <c r="F2455" t="s">
        <v>37</v>
      </c>
      <c r="G2455" t="s">
        <v>13</v>
      </c>
      <c r="H2455" t="s">
        <v>37</v>
      </c>
      <c r="I2455" t="str">
        <f>IF(Data[[#This Row],[gen_c]]="","o",IF(Data[[#This Row],[gen_e]]=Data[[#This Row],[gen_c]],"+",IF(ISNUMBER(SEARCH(Data[[#This Row],[gen_e]],Data[[#This Row],[gen_c]])),"/","-")))</f>
        <v>+</v>
      </c>
      <c r="J2455" t="str">
        <f>IF(Data[[#This Row],[sp_c]]="","o",IF(Data[[#This Row],[sp_e]]=Data[[#This Row],[sp_c]],"+",IF(ISNUMBER(SEARCH(Data[[#This Row],[sp_e]],Data[[#This Row],[sp_c]])),"/","-")))</f>
        <v>+</v>
      </c>
      <c r="K24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6" spans="1:11" x14ac:dyDescent="0.25">
      <c r="A2456">
        <v>597</v>
      </c>
      <c r="B2456" s="1">
        <v>1</v>
      </c>
      <c r="C2456" s="1">
        <v>2</v>
      </c>
      <c r="D2456" s="1">
        <f>Data[[#This Row],[run]]+100*Data[[#This Row],[k]]</f>
        <v>201</v>
      </c>
      <c r="E2456" t="s">
        <v>13</v>
      </c>
      <c r="F2456" t="s">
        <v>37</v>
      </c>
      <c r="G2456" t="s">
        <v>13</v>
      </c>
      <c r="H2456" t="s">
        <v>37</v>
      </c>
      <c r="I2456" t="str">
        <f>IF(Data[[#This Row],[gen_c]]="","o",IF(Data[[#This Row],[gen_e]]=Data[[#This Row],[gen_c]],"+",IF(ISNUMBER(SEARCH(Data[[#This Row],[gen_e]],Data[[#This Row],[gen_c]])),"/","-")))</f>
        <v>+</v>
      </c>
      <c r="J2456" t="str">
        <f>IF(Data[[#This Row],[sp_c]]="","o",IF(Data[[#This Row],[sp_e]]=Data[[#This Row],[sp_c]],"+",IF(ISNUMBER(SEARCH(Data[[#This Row],[sp_e]],Data[[#This Row],[sp_c]])),"/","-")))</f>
        <v>+</v>
      </c>
      <c r="K24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7" spans="1:11" x14ac:dyDescent="0.25">
      <c r="A2457">
        <v>598</v>
      </c>
      <c r="B2457" s="1">
        <v>1</v>
      </c>
      <c r="C2457" s="1">
        <v>2</v>
      </c>
      <c r="D2457" s="1">
        <f>Data[[#This Row],[run]]+100*Data[[#This Row],[k]]</f>
        <v>201</v>
      </c>
      <c r="E2457" t="s">
        <v>13</v>
      </c>
      <c r="F2457" t="s">
        <v>37</v>
      </c>
      <c r="G2457" t="s">
        <v>13</v>
      </c>
      <c r="H2457" t="s">
        <v>37</v>
      </c>
      <c r="I2457" t="str">
        <f>IF(Data[[#This Row],[gen_c]]="","o",IF(Data[[#This Row],[gen_e]]=Data[[#This Row],[gen_c]],"+",IF(ISNUMBER(SEARCH(Data[[#This Row],[gen_e]],Data[[#This Row],[gen_c]])),"/","-")))</f>
        <v>+</v>
      </c>
      <c r="J2457" t="str">
        <f>IF(Data[[#This Row],[sp_c]]="","o",IF(Data[[#This Row],[sp_e]]=Data[[#This Row],[sp_c]],"+",IF(ISNUMBER(SEARCH(Data[[#This Row],[sp_e]],Data[[#This Row],[sp_c]])),"/","-")))</f>
        <v>+</v>
      </c>
      <c r="K24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8" spans="1:11" x14ac:dyDescent="0.25">
      <c r="A2458">
        <v>599</v>
      </c>
      <c r="B2458" s="1">
        <v>1</v>
      </c>
      <c r="C2458" s="1">
        <v>2</v>
      </c>
      <c r="D2458" s="1">
        <f>Data[[#This Row],[run]]+100*Data[[#This Row],[k]]</f>
        <v>201</v>
      </c>
      <c r="E2458" t="s">
        <v>13</v>
      </c>
      <c r="F2458" t="s">
        <v>37</v>
      </c>
      <c r="G2458" t="s">
        <v>13</v>
      </c>
      <c r="H2458" t="s">
        <v>37</v>
      </c>
      <c r="I2458" t="str">
        <f>IF(Data[[#This Row],[gen_c]]="","o",IF(Data[[#This Row],[gen_e]]=Data[[#This Row],[gen_c]],"+",IF(ISNUMBER(SEARCH(Data[[#This Row],[gen_e]],Data[[#This Row],[gen_c]])),"/","-")))</f>
        <v>+</v>
      </c>
      <c r="J2458" t="str">
        <f>IF(Data[[#This Row],[sp_c]]="","o",IF(Data[[#This Row],[sp_e]]=Data[[#This Row],[sp_c]],"+",IF(ISNUMBER(SEARCH(Data[[#This Row],[sp_e]],Data[[#This Row],[sp_c]])),"/","-")))</f>
        <v>+</v>
      </c>
      <c r="K24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59" spans="1:11" x14ac:dyDescent="0.25">
      <c r="A2459" s="1">
        <v>581</v>
      </c>
      <c r="B2459" s="1">
        <v>0</v>
      </c>
      <c r="C2459" s="1">
        <v>2</v>
      </c>
      <c r="D2459" s="1">
        <f>Data[[#This Row],[run]]+100*Data[[#This Row],[k]]</f>
        <v>200</v>
      </c>
      <c r="E2459" t="s">
        <v>13</v>
      </c>
      <c r="F2459" t="s">
        <v>37</v>
      </c>
      <c r="G2459" t="s">
        <v>13</v>
      </c>
      <c r="I2459" t="str">
        <f>IF(Data[[#This Row],[gen_c]]="","o",IF(Data[[#This Row],[gen_e]]=Data[[#This Row],[gen_c]],"+",IF(ISNUMBER(SEARCH(Data[[#This Row],[gen_e]],Data[[#This Row],[gen_c]])),"/","-")))</f>
        <v>+</v>
      </c>
      <c r="J2459" t="str">
        <f>IF(Data[[#This Row],[sp_c]]="","o",IF(Data[[#This Row],[sp_e]]=Data[[#This Row],[sp_c]],"+",IF(ISNUMBER(SEARCH(Data[[#This Row],[sp_e]],Data[[#This Row],[sp_c]])),"/","-")))</f>
        <v>o</v>
      </c>
      <c r="K24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460" spans="1:11" x14ac:dyDescent="0.25">
      <c r="A2460">
        <v>594</v>
      </c>
      <c r="B2460" s="1">
        <v>1</v>
      </c>
      <c r="C2460" s="1">
        <v>2</v>
      </c>
      <c r="D2460" s="1">
        <f>Data[[#This Row],[run]]+100*Data[[#This Row],[k]]</f>
        <v>201</v>
      </c>
      <c r="E2460" t="s">
        <v>13</v>
      </c>
      <c r="F2460" t="s">
        <v>37</v>
      </c>
      <c r="G2460" t="s">
        <v>13</v>
      </c>
      <c r="I2460" t="str">
        <f>IF(Data[[#This Row],[gen_c]]="","o",IF(Data[[#This Row],[gen_e]]=Data[[#This Row],[gen_c]],"+",IF(ISNUMBER(SEARCH(Data[[#This Row],[gen_e]],Data[[#This Row],[gen_c]])),"/","-")))</f>
        <v>+</v>
      </c>
      <c r="J2460" t="str">
        <f>IF(Data[[#This Row],[sp_c]]="","o",IF(Data[[#This Row],[sp_e]]=Data[[#This Row],[sp_c]],"+",IF(ISNUMBER(SEARCH(Data[[#This Row],[sp_e]],Data[[#This Row],[sp_c]])),"/","-")))</f>
        <v>o</v>
      </c>
      <c r="K24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461" spans="1:11" x14ac:dyDescent="0.25">
      <c r="A2461">
        <v>596</v>
      </c>
      <c r="B2461" s="1">
        <v>1</v>
      </c>
      <c r="C2461" s="1">
        <v>2</v>
      </c>
      <c r="D2461" s="1">
        <f>Data[[#This Row],[run]]+100*Data[[#This Row],[k]]</f>
        <v>201</v>
      </c>
      <c r="E2461" t="s">
        <v>13</v>
      </c>
      <c r="F2461" t="s">
        <v>37</v>
      </c>
      <c r="G2461" t="s">
        <v>13</v>
      </c>
      <c r="I2461" t="str">
        <f>IF(Data[[#This Row],[gen_c]]="","o",IF(Data[[#This Row],[gen_e]]=Data[[#This Row],[gen_c]],"+",IF(ISNUMBER(SEARCH(Data[[#This Row],[gen_e]],Data[[#This Row],[gen_c]])),"/","-")))</f>
        <v>+</v>
      </c>
      <c r="J2461" t="str">
        <f>IF(Data[[#This Row],[sp_c]]="","o",IF(Data[[#This Row],[sp_e]]=Data[[#This Row],[sp_c]],"+",IF(ISNUMBER(SEARCH(Data[[#This Row],[sp_e]],Data[[#This Row],[sp_c]])),"/","-")))</f>
        <v>o</v>
      </c>
      <c r="K24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462" spans="1:11" x14ac:dyDescent="0.25">
      <c r="A2462" s="1">
        <v>576</v>
      </c>
      <c r="B2462" s="1">
        <v>0</v>
      </c>
      <c r="C2462" s="1">
        <v>2</v>
      </c>
      <c r="D2462" s="1">
        <f>Data[[#This Row],[run]]+100*Data[[#This Row],[k]]</f>
        <v>200</v>
      </c>
      <c r="E2462" t="s">
        <v>13</v>
      </c>
      <c r="F2462" t="s">
        <v>37</v>
      </c>
      <c r="H2462" t="s">
        <v>37</v>
      </c>
      <c r="I2462" t="str">
        <f>IF(Data[[#This Row],[gen_c]]="","o",IF(Data[[#This Row],[gen_e]]=Data[[#This Row],[gen_c]],"+",IF(ISNUMBER(SEARCH(Data[[#This Row],[gen_e]],Data[[#This Row],[gen_c]])),"/","-")))</f>
        <v>o</v>
      </c>
      <c r="J2462" t="str">
        <f>IF(Data[[#This Row],[sp_c]]="","o",IF(Data[[#This Row],[sp_e]]=Data[[#This Row],[sp_c]],"+",IF(ISNUMBER(SEARCH(Data[[#This Row],[sp_e]],Data[[#This Row],[sp_c]])),"/","-")))</f>
        <v>+</v>
      </c>
      <c r="K24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63" spans="1:11" x14ac:dyDescent="0.25">
      <c r="A2463" s="1">
        <v>577</v>
      </c>
      <c r="B2463" s="1">
        <v>0</v>
      </c>
      <c r="C2463" s="1">
        <v>2</v>
      </c>
      <c r="D2463" s="1">
        <f>Data[[#This Row],[run]]+100*Data[[#This Row],[k]]</f>
        <v>200</v>
      </c>
      <c r="E2463" t="s">
        <v>13</v>
      </c>
      <c r="F2463" t="s">
        <v>37</v>
      </c>
      <c r="H2463" t="s">
        <v>37</v>
      </c>
      <c r="I2463" t="str">
        <f>IF(Data[[#This Row],[gen_c]]="","o",IF(Data[[#This Row],[gen_e]]=Data[[#This Row],[gen_c]],"+",IF(ISNUMBER(SEARCH(Data[[#This Row],[gen_e]],Data[[#This Row],[gen_c]])),"/","-")))</f>
        <v>o</v>
      </c>
      <c r="J2463" t="str">
        <f>IF(Data[[#This Row],[sp_c]]="","o",IF(Data[[#This Row],[sp_e]]=Data[[#This Row],[sp_c]],"+",IF(ISNUMBER(SEARCH(Data[[#This Row],[sp_e]],Data[[#This Row],[sp_c]])),"/","-")))</f>
        <v>+</v>
      </c>
      <c r="K24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64" spans="1:11" x14ac:dyDescent="0.25">
      <c r="A2464" s="1">
        <v>578</v>
      </c>
      <c r="B2464" s="1">
        <v>0</v>
      </c>
      <c r="C2464" s="1">
        <v>2</v>
      </c>
      <c r="D2464" s="1">
        <f>Data[[#This Row],[run]]+100*Data[[#This Row],[k]]</f>
        <v>200</v>
      </c>
      <c r="E2464" t="s">
        <v>13</v>
      </c>
      <c r="F2464" t="s">
        <v>37</v>
      </c>
      <c r="H2464" t="s">
        <v>37</v>
      </c>
      <c r="I2464" t="str">
        <f>IF(Data[[#This Row],[gen_c]]="","o",IF(Data[[#This Row],[gen_e]]=Data[[#This Row],[gen_c]],"+",IF(ISNUMBER(SEARCH(Data[[#This Row],[gen_e]],Data[[#This Row],[gen_c]])),"/","-")))</f>
        <v>o</v>
      </c>
      <c r="J2464" t="str">
        <f>IF(Data[[#This Row],[sp_c]]="","o",IF(Data[[#This Row],[sp_e]]=Data[[#This Row],[sp_c]],"+",IF(ISNUMBER(SEARCH(Data[[#This Row],[sp_e]],Data[[#This Row],[sp_c]])),"/","-")))</f>
        <v>+</v>
      </c>
      <c r="K24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65" spans="1:11" x14ac:dyDescent="0.25">
      <c r="A2465" s="1">
        <v>580</v>
      </c>
      <c r="B2465" s="1">
        <v>0</v>
      </c>
      <c r="C2465" s="1">
        <v>2</v>
      </c>
      <c r="D2465" s="1">
        <f>Data[[#This Row],[run]]+100*Data[[#This Row],[k]]</f>
        <v>200</v>
      </c>
      <c r="E2465" t="s">
        <v>13</v>
      </c>
      <c r="F2465" t="s">
        <v>37</v>
      </c>
      <c r="H2465" t="s">
        <v>37</v>
      </c>
      <c r="I2465" t="str">
        <f>IF(Data[[#This Row],[gen_c]]="","o",IF(Data[[#This Row],[gen_e]]=Data[[#This Row],[gen_c]],"+",IF(ISNUMBER(SEARCH(Data[[#This Row],[gen_e]],Data[[#This Row],[gen_c]])),"/","-")))</f>
        <v>o</v>
      </c>
      <c r="J2465" t="str">
        <f>IF(Data[[#This Row],[sp_c]]="","o",IF(Data[[#This Row],[sp_e]]=Data[[#This Row],[sp_c]],"+",IF(ISNUMBER(SEARCH(Data[[#This Row],[sp_e]],Data[[#This Row],[sp_c]])),"/","-")))</f>
        <v>+</v>
      </c>
      <c r="K24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66" spans="1:11" x14ac:dyDescent="0.25">
      <c r="A2466" s="1">
        <v>582</v>
      </c>
      <c r="B2466" s="1">
        <v>0</v>
      </c>
      <c r="C2466" s="1">
        <v>2</v>
      </c>
      <c r="D2466" s="1">
        <f>Data[[#This Row],[run]]+100*Data[[#This Row],[k]]</f>
        <v>200</v>
      </c>
      <c r="E2466" t="s">
        <v>13</v>
      </c>
      <c r="F2466" t="s">
        <v>37</v>
      </c>
      <c r="H2466" t="s">
        <v>37</v>
      </c>
      <c r="I2466" t="str">
        <f>IF(Data[[#This Row],[gen_c]]="","o",IF(Data[[#This Row],[gen_e]]=Data[[#This Row],[gen_c]],"+",IF(ISNUMBER(SEARCH(Data[[#This Row],[gen_e]],Data[[#This Row],[gen_c]])),"/","-")))</f>
        <v>o</v>
      </c>
      <c r="J2466" t="str">
        <f>IF(Data[[#This Row],[sp_c]]="","o",IF(Data[[#This Row],[sp_e]]=Data[[#This Row],[sp_c]],"+",IF(ISNUMBER(SEARCH(Data[[#This Row],[sp_e]],Data[[#This Row],[sp_c]])),"/","-")))</f>
        <v>+</v>
      </c>
      <c r="K24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67" spans="1:11" x14ac:dyDescent="0.25">
      <c r="A2467" s="1">
        <v>585</v>
      </c>
      <c r="B2467" s="1">
        <v>0</v>
      </c>
      <c r="C2467" s="1">
        <v>2</v>
      </c>
      <c r="D2467" s="1">
        <f>Data[[#This Row],[run]]+100*Data[[#This Row],[k]]</f>
        <v>200</v>
      </c>
      <c r="E2467" t="s">
        <v>13</v>
      </c>
      <c r="F2467" t="s">
        <v>37</v>
      </c>
      <c r="H2467" t="s">
        <v>37</v>
      </c>
      <c r="I2467" t="str">
        <f>IF(Data[[#This Row],[gen_c]]="","o",IF(Data[[#This Row],[gen_e]]=Data[[#This Row],[gen_c]],"+",IF(ISNUMBER(SEARCH(Data[[#This Row],[gen_e]],Data[[#This Row],[gen_c]])),"/","-")))</f>
        <v>o</v>
      </c>
      <c r="J2467" t="str">
        <f>IF(Data[[#This Row],[sp_c]]="","o",IF(Data[[#This Row],[sp_e]]=Data[[#This Row],[sp_c]],"+",IF(ISNUMBER(SEARCH(Data[[#This Row],[sp_e]],Data[[#This Row],[sp_c]])),"/","-")))</f>
        <v>+</v>
      </c>
      <c r="K24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68" spans="1:11" x14ac:dyDescent="0.25">
      <c r="A2468" s="1">
        <v>586</v>
      </c>
      <c r="B2468" s="1">
        <v>0</v>
      </c>
      <c r="C2468" s="1">
        <v>2</v>
      </c>
      <c r="D2468" s="1">
        <f>Data[[#This Row],[run]]+100*Data[[#This Row],[k]]</f>
        <v>200</v>
      </c>
      <c r="E2468" t="s">
        <v>13</v>
      </c>
      <c r="F2468" t="s">
        <v>37</v>
      </c>
      <c r="H2468" t="s">
        <v>37</v>
      </c>
      <c r="I2468" t="str">
        <f>IF(Data[[#This Row],[gen_c]]="","o",IF(Data[[#This Row],[gen_e]]=Data[[#This Row],[gen_c]],"+",IF(ISNUMBER(SEARCH(Data[[#This Row],[gen_e]],Data[[#This Row],[gen_c]])),"/","-")))</f>
        <v>o</v>
      </c>
      <c r="J2468" t="str">
        <f>IF(Data[[#This Row],[sp_c]]="","o",IF(Data[[#This Row],[sp_e]]=Data[[#This Row],[sp_c]],"+",IF(ISNUMBER(SEARCH(Data[[#This Row],[sp_e]],Data[[#This Row],[sp_c]])),"/","-")))</f>
        <v>+</v>
      </c>
      <c r="K24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69" spans="1:11" x14ac:dyDescent="0.25">
      <c r="A2469">
        <v>589</v>
      </c>
      <c r="B2469" s="1">
        <v>1</v>
      </c>
      <c r="C2469" s="1">
        <v>2</v>
      </c>
      <c r="D2469" s="1">
        <f>Data[[#This Row],[run]]+100*Data[[#This Row],[k]]</f>
        <v>201</v>
      </c>
      <c r="E2469" t="s">
        <v>13</v>
      </c>
      <c r="F2469" t="s">
        <v>37</v>
      </c>
      <c r="H2469" t="s">
        <v>37</v>
      </c>
      <c r="I2469" t="str">
        <f>IF(Data[[#This Row],[gen_c]]="","o",IF(Data[[#This Row],[gen_e]]=Data[[#This Row],[gen_c]],"+",IF(ISNUMBER(SEARCH(Data[[#This Row],[gen_e]],Data[[#This Row],[gen_c]])),"/","-")))</f>
        <v>o</v>
      </c>
      <c r="J2469" t="str">
        <f>IF(Data[[#This Row],[sp_c]]="","o",IF(Data[[#This Row],[sp_e]]=Data[[#This Row],[sp_c]],"+",IF(ISNUMBER(SEARCH(Data[[#This Row],[sp_e]],Data[[#This Row],[sp_c]])),"/","-")))</f>
        <v>+</v>
      </c>
      <c r="K24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70" spans="1:11" x14ac:dyDescent="0.25">
      <c r="A2470">
        <v>590</v>
      </c>
      <c r="B2470" s="1">
        <v>1</v>
      </c>
      <c r="C2470" s="1">
        <v>2</v>
      </c>
      <c r="D2470" s="1">
        <f>Data[[#This Row],[run]]+100*Data[[#This Row],[k]]</f>
        <v>201</v>
      </c>
      <c r="E2470" t="s">
        <v>13</v>
      </c>
      <c r="F2470" t="s">
        <v>37</v>
      </c>
      <c r="H2470" t="s">
        <v>37</v>
      </c>
      <c r="I2470" t="str">
        <f>IF(Data[[#This Row],[gen_c]]="","o",IF(Data[[#This Row],[gen_e]]=Data[[#This Row],[gen_c]],"+",IF(ISNUMBER(SEARCH(Data[[#This Row],[gen_e]],Data[[#This Row],[gen_c]])),"/","-")))</f>
        <v>o</v>
      </c>
      <c r="J2470" t="str">
        <f>IF(Data[[#This Row],[sp_c]]="","o",IF(Data[[#This Row],[sp_e]]=Data[[#This Row],[sp_c]],"+",IF(ISNUMBER(SEARCH(Data[[#This Row],[sp_e]],Data[[#This Row],[sp_c]])),"/","-")))</f>
        <v>+</v>
      </c>
      <c r="K24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71" spans="1:11" x14ac:dyDescent="0.25">
      <c r="A2471">
        <v>595</v>
      </c>
      <c r="B2471" s="1">
        <v>1</v>
      </c>
      <c r="C2471" s="1">
        <v>2</v>
      </c>
      <c r="D2471" s="1">
        <f>Data[[#This Row],[run]]+100*Data[[#This Row],[k]]</f>
        <v>201</v>
      </c>
      <c r="E2471" t="s">
        <v>13</v>
      </c>
      <c r="F2471" t="s">
        <v>37</v>
      </c>
      <c r="H2471" t="s">
        <v>37</v>
      </c>
      <c r="I2471" t="str">
        <f>IF(Data[[#This Row],[gen_c]]="","o",IF(Data[[#This Row],[gen_e]]=Data[[#This Row],[gen_c]],"+",IF(ISNUMBER(SEARCH(Data[[#This Row],[gen_e]],Data[[#This Row],[gen_c]])),"/","-")))</f>
        <v>o</v>
      </c>
      <c r="J2471" t="str">
        <f>IF(Data[[#This Row],[sp_c]]="","o",IF(Data[[#This Row],[sp_e]]=Data[[#This Row],[sp_c]],"+",IF(ISNUMBER(SEARCH(Data[[#This Row],[sp_e]],Data[[#This Row],[sp_c]])),"/","-")))</f>
        <v>+</v>
      </c>
      <c r="K24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472" spans="1:11" x14ac:dyDescent="0.25">
      <c r="A2472" s="1">
        <v>436</v>
      </c>
      <c r="B2472" s="1">
        <v>0</v>
      </c>
      <c r="C2472" s="1">
        <v>2</v>
      </c>
      <c r="D2472" s="1">
        <f>Data[[#This Row],[run]]+100*Data[[#This Row],[k]]</f>
        <v>200</v>
      </c>
      <c r="E2472" t="s">
        <v>13</v>
      </c>
      <c r="F2472" t="s">
        <v>31</v>
      </c>
      <c r="G2472" t="s">
        <v>13</v>
      </c>
      <c r="H2472" t="s">
        <v>31</v>
      </c>
      <c r="I2472" t="str">
        <f>IF(Data[[#This Row],[gen_c]]="","o",IF(Data[[#This Row],[gen_e]]=Data[[#This Row],[gen_c]],"+",IF(ISNUMBER(SEARCH(Data[[#This Row],[gen_e]],Data[[#This Row],[gen_c]])),"/","-")))</f>
        <v>+</v>
      </c>
      <c r="J2472" t="str">
        <f>IF(Data[[#This Row],[sp_c]]="","o",IF(Data[[#This Row],[sp_e]]=Data[[#This Row],[sp_c]],"+",IF(ISNUMBER(SEARCH(Data[[#This Row],[sp_e]],Data[[#This Row],[sp_c]])),"/","-")))</f>
        <v>+</v>
      </c>
      <c r="K24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73" spans="1:11" x14ac:dyDescent="0.25">
      <c r="A2473" s="1">
        <v>437</v>
      </c>
      <c r="B2473" s="1">
        <v>0</v>
      </c>
      <c r="C2473" s="1">
        <v>2</v>
      </c>
      <c r="D2473" s="1">
        <f>Data[[#This Row],[run]]+100*Data[[#This Row],[k]]</f>
        <v>200</v>
      </c>
      <c r="E2473" t="s">
        <v>13</v>
      </c>
      <c r="F2473" t="s">
        <v>31</v>
      </c>
      <c r="G2473" t="s">
        <v>13</v>
      </c>
      <c r="H2473" t="s">
        <v>31</v>
      </c>
      <c r="I2473" t="str">
        <f>IF(Data[[#This Row],[gen_c]]="","o",IF(Data[[#This Row],[gen_e]]=Data[[#This Row],[gen_c]],"+",IF(ISNUMBER(SEARCH(Data[[#This Row],[gen_e]],Data[[#This Row],[gen_c]])),"/","-")))</f>
        <v>+</v>
      </c>
      <c r="J2473" t="str">
        <f>IF(Data[[#This Row],[sp_c]]="","o",IF(Data[[#This Row],[sp_e]]=Data[[#This Row],[sp_c]],"+",IF(ISNUMBER(SEARCH(Data[[#This Row],[sp_e]],Data[[#This Row],[sp_c]])),"/","-")))</f>
        <v>+</v>
      </c>
      <c r="K24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74" spans="1:11" x14ac:dyDescent="0.25">
      <c r="A2474" s="1">
        <v>438</v>
      </c>
      <c r="B2474" s="1">
        <v>0</v>
      </c>
      <c r="C2474" s="1">
        <v>2</v>
      </c>
      <c r="D2474" s="1">
        <f>Data[[#This Row],[run]]+100*Data[[#This Row],[k]]</f>
        <v>200</v>
      </c>
      <c r="E2474" t="s">
        <v>13</v>
      </c>
      <c r="F2474" t="s">
        <v>31</v>
      </c>
      <c r="G2474" t="s">
        <v>13</v>
      </c>
      <c r="H2474" t="s">
        <v>31</v>
      </c>
      <c r="I2474" t="str">
        <f>IF(Data[[#This Row],[gen_c]]="","o",IF(Data[[#This Row],[gen_e]]=Data[[#This Row],[gen_c]],"+",IF(ISNUMBER(SEARCH(Data[[#This Row],[gen_e]],Data[[#This Row],[gen_c]])),"/","-")))</f>
        <v>+</v>
      </c>
      <c r="J2474" t="str">
        <f>IF(Data[[#This Row],[sp_c]]="","o",IF(Data[[#This Row],[sp_e]]=Data[[#This Row],[sp_c]],"+",IF(ISNUMBER(SEARCH(Data[[#This Row],[sp_e]],Data[[#This Row],[sp_c]])),"/","-")))</f>
        <v>+</v>
      </c>
      <c r="K24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75" spans="1:11" x14ac:dyDescent="0.25">
      <c r="A2475" s="1">
        <v>439</v>
      </c>
      <c r="B2475" s="1">
        <v>0</v>
      </c>
      <c r="C2475" s="1">
        <v>2</v>
      </c>
      <c r="D2475" s="1">
        <f>Data[[#This Row],[run]]+100*Data[[#This Row],[k]]</f>
        <v>200</v>
      </c>
      <c r="E2475" t="s">
        <v>13</v>
      </c>
      <c r="F2475" t="s">
        <v>31</v>
      </c>
      <c r="G2475" t="s">
        <v>13</v>
      </c>
      <c r="H2475" t="s">
        <v>31</v>
      </c>
      <c r="I2475" t="str">
        <f>IF(Data[[#This Row],[gen_c]]="","o",IF(Data[[#This Row],[gen_e]]=Data[[#This Row],[gen_c]],"+",IF(ISNUMBER(SEARCH(Data[[#This Row],[gen_e]],Data[[#This Row],[gen_c]])),"/","-")))</f>
        <v>+</v>
      </c>
      <c r="J2475" t="str">
        <f>IF(Data[[#This Row],[sp_c]]="","o",IF(Data[[#This Row],[sp_e]]=Data[[#This Row],[sp_c]],"+",IF(ISNUMBER(SEARCH(Data[[#This Row],[sp_e]],Data[[#This Row],[sp_c]])),"/","-")))</f>
        <v>+</v>
      </c>
      <c r="K24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76" spans="1:11" x14ac:dyDescent="0.25">
      <c r="A2476" s="1">
        <v>440</v>
      </c>
      <c r="B2476" s="1">
        <v>0</v>
      </c>
      <c r="C2476" s="1">
        <v>2</v>
      </c>
      <c r="D2476" s="1">
        <f>Data[[#This Row],[run]]+100*Data[[#This Row],[k]]</f>
        <v>200</v>
      </c>
      <c r="E2476" t="s">
        <v>13</v>
      </c>
      <c r="F2476" t="s">
        <v>31</v>
      </c>
      <c r="G2476" t="s">
        <v>13</v>
      </c>
      <c r="H2476" t="s">
        <v>31</v>
      </c>
      <c r="I2476" t="str">
        <f>IF(Data[[#This Row],[gen_c]]="","o",IF(Data[[#This Row],[gen_e]]=Data[[#This Row],[gen_c]],"+",IF(ISNUMBER(SEARCH(Data[[#This Row],[gen_e]],Data[[#This Row],[gen_c]])),"/","-")))</f>
        <v>+</v>
      </c>
      <c r="J2476" t="str">
        <f>IF(Data[[#This Row],[sp_c]]="","o",IF(Data[[#This Row],[sp_e]]=Data[[#This Row],[sp_c]],"+",IF(ISNUMBER(SEARCH(Data[[#This Row],[sp_e]],Data[[#This Row],[sp_c]])),"/","-")))</f>
        <v>+</v>
      </c>
      <c r="K24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77" spans="1:11" x14ac:dyDescent="0.25">
      <c r="A2477" s="1">
        <v>441</v>
      </c>
      <c r="B2477" s="1">
        <v>0</v>
      </c>
      <c r="C2477" s="1">
        <v>2</v>
      </c>
      <c r="D2477" s="1">
        <f>Data[[#This Row],[run]]+100*Data[[#This Row],[k]]</f>
        <v>200</v>
      </c>
      <c r="E2477" t="s">
        <v>13</v>
      </c>
      <c r="F2477" t="s">
        <v>31</v>
      </c>
      <c r="G2477" t="s">
        <v>13</v>
      </c>
      <c r="H2477" t="s">
        <v>31</v>
      </c>
      <c r="I2477" t="str">
        <f>IF(Data[[#This Row],[gen_c]]="","o",IF(Data[[#This Row],[gen_e]]=Data[[#This Row],[gen_c]],"+",IF(ISNUMBER(SEARCH(Data[[#This Row],[gen_e]],Data[[#This Row],[gen_c]])),"/","-")))</f>
        <v>+</v>
      </c>
      <c r="J2477" t="str">
        <f>IF(Data[[#This Row],[sp_c]]="","o",IF(Data[[#This Row],[sp_e]]=Data[[#This Row],[sp_c]],"+",IF(ISNUMBER(SEARCH(Data[[#This Row],[sp_e]],Data[[#This Row],[sp_c]])),"/","-")))</f>
        <v>+</v>
      </c>
      <c r="K24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78" spans="1:11" x14ac:dyDescent="0.25">
      <c r="A2478" s="1">
        <v>442</v>
      </c>
      <c r="B2478" s="1">
        <v>0</v>
      </c>
      <c r="C2478" s="1">
        <v>2</v>
      </c>
      <c r="D2478" s="1">
        <f>Data[[#This Row],[run]]+100*Data[[#This Row],[k]]</f>
        <v>200</v>
      </c>
      <c r="E2478" t="s">
        <v>13</v>
      </c>
      <c r="F2478" t="s">
        <v>31</v>
      </c>
      <c r="G2478" t="s">
        <v>13</v>
      </c>
      <c r="H2478" t="s">
        <v>31</v>
      </c>
      <c r="I2478" t="str">
        <f>IF(Data[[#This Row],[gen_c]]="","o",IF(Data[[#This Row],[gen_e]]=Data[[#This Row],[gen_c]],"+",IF(ISNUMBER(SEARCH(Data[[#This Row],[gen_e]],Data[[#This Row],[gen_c]])),"/","-")))</f>
        <v>+</v>
      </c>
      <c r="J2478" t="str">
        <f>IF(Data[[#This Row],[sp_c]]="","o",IF(Data[[#This Row],[sp_e]]=Data[[#This Row],[sp_c]],"+",IF(ISNUMBER(SEARCH(Data[[#This Row],[sp_e]],Data[[#This Row],[sp_c]])),"/","-")))</f>
        <v>+</v>
      </c>
      <c r="K24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79" spans="1:11" x14ac:dyDescent="0.25">
      <c r="A2479" s="1">
        <v>443</v>
      </c>
      <c r="B2479" s="1">
        <v>0</v>
      </c>
      <c r="C2479" s="1">
        <v>2</v>
      </c>
      <c r="D2479" s="1">
        <f>Data[[#This Row],[run]]+100*Data[[#This Row],[k]]</f>
        <v>200</v>
      </c>
      <c r="E2479" t="s">
        <v>13</v>
      </c>
      <c r="F2479" t="s">
        <v>31</v>
      </c>
      <c r="G2479" t="s">
        <v>13</v>
      </c>
      <c r="H2479" t="s">
        <v>31</v>
      </c>
      <c r="I2479" t="str">
        <f>IF(Data[[#This Row],[gen_c]]="","o",IF(Data[[#This Row],[gen_e]]=Data[[#This Row],[gen_c]],"+",IF(ISNUMBER(SEARCH(Data[[#This Row],[gen_e]],Data[[#This Row],[gen_c]])),"/","-")))</f>
        <v>+</v>
      </c>
      <c r="J2479" t="str">
        <f>IF(Data[[#This Row],[sp_c]]="","o",IF(Data[[#This Row],[sp_e]]=Data[[#This Row],[sp_c]],"+",IF(ISNUMBER(SEARCH(Data[[#This Row],[sp_e]],Data[[#This Row],[sp_c]])),"/","-")))</f>
        <v>+</v>
      </c>
      <c r="K24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0" spans="1:11" x14ac:dyDescent="0.25">
      <c r="A2480" s="1">
        <v>444</v>
      </c>
      <c r="B2480" s="1">
        <v>0</v>
      </c>
      <c r="C2480" s="1">
        <v>2</v>
      </c>
      <c r="D2480" s="1">
        <f>Data[[#This Row],[run]]+100*Data[[#This Row],[k]]</f>
        <v>200</v>
      </c>
      <c r="E2480" t="s">
        <v>13</v>
      </c>
      <c r="F2480" t="s">
        <v>31</v>
      </c>
      <c r="G2480" t="s">
        <v>13</v>
      </c>
      <c r="H2480" t="s">
        <v>31</v>
      </c>
      <c r="I2480" t="str">
        <f>IF(Data[[#This Row],[gen_c]]="","o",IF(Data[[#This Row],[gen_e]]=Data[[#This Row],[gen_c]],"+",IF(ISNUMBER(SEARCH(Data[[#This Row],[gen_e]],Data[[#This Row],[gen_c]])),"/","-")))</f>
        <v>+</v>
      </c>
      <c r="J2480" t="str">
        <f>IF(Data[[#This Row],[sp_c]]="","o",IF(Data[[#This Row],[sp_e]]=Data[[#This Row],[sp_c]],"+",IF(ISNUMBER(SEARCH(Data[[#This Row],[sp_e]],Data[[#This Row],[sp_c]])),"/","-")))</f>
        <v>+</v>
      </c>
      <c r="K24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1" spans="1:11" x14ac:dyDescent="0.25">
      <c r="A2481" s="1">
        <v>445</v>
      </c>
      <c r="B2481" s="1">
        <v>0</v>
      </c>
      <c r="C2481" s="1">
        <v>2</v>
      </c>
      <c r="D2481" s="1">
        <f>Data[[#This Row],[run]]+100*Data[[#This Row],[k]]</f>
        <v>200</v>
      </c>
      <c r="E2481" t="s">
        <v>13</v>
      </c>
      <c r="F2481" t="s">
        <v>31</v>
      </c>
      <c r="G2481" t="s">
        <v>13</v>
      </c>
      <c r="H2481" t="s">
        <v>31</v>
      </c>
      <c r="I2481" t="str">
        <f>IF(Data[[#This Row],[gen_c]]="","o",IF(Data[[#This Row],[gen_e]]=Data[[#This Row],[gen_c]],"+",IF(ISNUMBER(SEARCH(Data[[#This Row],[gen_e]],Data[[#This Row],[gen_c]])),"/","-")))</f>
        <v>+</v>
      </c>
      <c r="J2481" t="str">
        <f>IF(Data[[#This Row],[sp_c]]="","o",IF(Data[[#This Row],[sp_e]]=Data[[#This Row],[sp_c]],"+",IF(ISNUMBER(SEARCH(Data[[#This Row],[sp_e]],Data[[#This Row],[sp_c]])),"/","-")))</f>
        <v>+</v>
      </c>
      <c r="K24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2" spans="1:11" x14ac:dyDescent="0.25">
      <c r="A2482" s="1">
        <v>446</v>
      </c>
      <c r="B2482" s="1">
        <v>0</v>
      </c>
      <c r="C2482" s="1">
        <v>2</v>
      </c>
      <c r="D2482" s="1">
        <f>Data[[#This Row],[run]]+100*Data[[#This Row],[k]]</f>
        <v>200</v>
      </c>
      <c r="E2482" t="s">
        <v>13</v>
      </c>
      <c r="F2482" t="s">
        <v>31</v>
      </c>
      <c r="G2482" t="s">
        <v>13</v>
      </c>
      <c r="H2482" t="s">
        <v>31</v>
      </c>
      <c r="I2482" t="str">
        <f>IF(Data[[#This Row],[gen_c]]="","o",IF(Data[[#This Row],[gen_e]]=Data[[#This Row],[gen_c]],"+",IF(ISNUMBER(SEARCH(Data[[#This Row],[gen_e]],Data[[#This Row],[gen_c]])),"/","-")))</f>
        <v>+</v>
      </c>
      <c r="J2482" t="str">
        <f>IF(Data[[#This Row],[sp_c]]="","o",IF(Data[[#This Row],[sp_e]]=Data[[#This Row],[sp_c]],"+",IF(ISNUMBER(SEARCH(Data[[#This Row],[sp_e]],Data[[#This Row],[sp_c]])),"/","-")))</f>
        <v>+</v>
      </c>
      <c r="K24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3" spans="1:11" x14ac:dyDescent="0.25">
      <c r="A2483" s="1">
        <v>447</v>
      </c>
      <c r="B2483" s="1">
        <v>0</v>
      </c>
      <c r="C2483" s="1">
        <v>2</v>
      </c>
      <c r="D2483" s="1">
        <f>Data[[#This Row],[run]]+100*Data[[#This Row],[k]]</f>
        <v>200</v>
      </c>
      <c r="E2483" t="s">
        <v>13</v>
      </c>
      <c r="F2483" t="s">
        <v>31</v>
      </c>
      <c r="G2483" t="s">
        <v>13</v>
      </c>
      <c r="H2483" t="s">
        <v>31</v>
      </c>
      <c r="I2483" t="str">
        <f>IF(Data[[#This Row],[gen_c]]="","o",IF(Data[[#This Row],[gen_e]]=Data[[#This Row],[gen_c]],"+",IF(ISNUMBER(SEARCH(Data[[#This Row],[gen_e]],Data[[#This Row],[gen_c]])),"/","-")))</f>
        <v>+</v>
      </c>
      <c r="J2483" t="str">
        <f>IF(Data[[#This Row],[sp_c]]="","o",IF(Data[[#This Row],[sp_e]]=Data[[#This Row],[sp_c]],"+",IF(ISNUMBER(SEARCH(Data[[#This Row],[sp_e]],Data[[#This Row],[sp_c]])),"/","-")))</f>
        <v>+</v>
      </c>
      <c r="K24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4" spans="1:11" x14ac:dyDescent="0.25">
      <c r="A2484" s="1">
        <v>448</v>
      </c>
      <c r="B2484" s="1">
        <v>0</v>
      </c>
      <c r="C2484" s="1">
        <v>2</v>
      </c>
      <c r="D2484" s="1">
        <f>Data[[#This Row],[run]]+100*Data[[#This Row],[k]]</f>
        <v>200</v>
      </c>
      <c r="E2484" t="s">
        <v>13</v>
      </c>
      <c r="F2484" t="s">
        <v>31</v>
      </c>
      <c r="G2484" t="s">
        <v>13</v>
      </c>
      <c r="H2484" t="s">
        <v>31</v>
      </c>
      <c r="I2484" t="str">
        <f>IF(Data[[#This Row],[gen_c]]="","o",IF(Data[[#This Row],[gen_e]]=Data[[#This Row],[gen_c]],"+",IF(ISNUMBER(SEARCH(Data[[#This Row],[gen_e]],Data[[#This Row],[gen_c]])),"/","-")))</f>
        <v>+</v>
      </c>
      <c r="J2484" t="str">
        <f>IF(Data[[#This Row],[sp_c]]="","o",IF(Data[[#This Row],[sp_e]]=Data[[#This Row],[sp_c]],"+",IF(ISNUMBER(SEARCH(Data[[#This Row],[sp_e]],Data[[#This Row],[sp_c]])),"/","-")))</f>
        <v>+</v>
      </c>
      <c r="K24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5" spans="1:11" x14ac:dyDescent="0.25">
      <c r="A2485" s="1">
        <v>449</v>
      </c>
      <c r="B2485" s="1">
        <v>0</v>
      </c>
      <c r="C2485" s="1">
        <v>2</v>
      </c>
      <c r="D2485" s="1">
        <f>Data[[#This Row],[run]]+100*Data[[#This Row],[k]]</f>
        <v>200</v>
      </c>
      <c r="E2485" t="s">
        <v>13</v>
      </c>
      <c r="F2485" t="s">
        <v>31</v>
      </c>
      <c r="G2485" t="s">
        <v>13</v>
      </c>
      <c r="H2485" t="s">
        <v>31</v>
      </c>
      <c r="I2485" t="str">
        <f>IF(Data[[#This Row],[gen_c]]="","o",IF(Data[[#This Row],[gen_e]]=Data[[#This Row],[gen_c]],"+",IF(ISNUMBER(SEARCH(Data[[#This Row],[gen_e]],Data[[#This Row],[gen_c]])),"/","-")))</f>
        <v>+</v>
      </c>
      <c r="J2485" t="str">
        <f>IF(Data[[#This Row],[sp_c]]="","o",IF(Data[[#This Row],[sp_e]]=Data[[#This Row],[sp_c]],"+",IF(ISNUMBER(SEARCH(Data[[#This Row],[sp_e]],Data[[#This Row],[sp_c]])),"/","-")))</f>
        <v>+</v>
      </c>
      <c r="K24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6" spans="1:11" x14ac:dyDescent="0.25">
      <c r="A2486" s="1">
        <v>450</v>
      </c>
      <c r="B2486" s="1">
        <v>0</v>
      </c>
      <c r="C2486" s="1">
        <v>2</v>
      </c>
      <c r="D2486" s="1">
        <f>Data[[#This Row],[run]]+100*Data[[#This Row],[k]]</f>
        <v>200</v>
      </c>
      <c r="E2486" t="s">
        <v>13</v>
      </c>
      <c r="F2486" t="s">
        <v>31</v>
      </c>
      <c r="G2486" t="s">
        <v>13</v>
      </c>
      <c r="H2486" t="s">
        <v>31</v>
      </c>
      <c r="I2486" t="str">
        <f>IF(Data[[#This Row],[gen_c]]="","o",IF(Data[[#This Row],[gen_e]]=Data[[#This Row],[gen_c]],"+",IF(ISNUMBER(SEARCH(Data[[#This Row],[gen_e]],Data[[#This Row],[gen_c]])),"/","-")))</f>
        <v>+</v>
      </c>
      <c r="J2486" t="str">
        <f>IF(Data[[#This Row],[sp_c]]="","o",IF(Data[[#This Row],[sp_e]]=Data[[#This Row],[sp_c]],"+",IF(ISNUMBER(SEARCH(Data[[#This Row],[sp_e]],Data[[#This Row],[sp_c]])),"/","-")))</f>
        <v>+</v>
      </c>
      <c r="K24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7" spans="1:11" x14ac:dyDescent="0.25">
      <c r="A2487" s="1">
        <v>451</v>
      </c>
      <c r="B2487" s="1">
        <v>0</v>
      </c>
      <c r="C2487" s="1">
        <v>2</v>
      </c>
      <c r="D2487" s="1">
        <f>Data[[#This Row],[run]]+100*Data[[#This Row],[k]]</f>
        <v>200</v>
      </c>
      <c r="E2487" t="s">
        <v>13</v>
      </c>
      <c r="F2487" t="s">
        <v>31</v>
      </c>
      <c r="G2487" t="s">
        <v>13</v>
      </c>
      <c r="H2487" t="s">
        <v>31</v>
      </c>
      <c r="I2487" t="str">
        <f>IF(Data[[#This Row],[gen_c]]="","o",IF(Data[[#This Row],[gen_e]]=Data[[#This Row],[gen_c]],"+",IF(ISNUMBER(SEARCH(Data[[#This Row],[gen_e]],Data[[#This Row],[gen_c]])),"/","-")))</f>
        <v>+</v>
      </c>
      <c r="J2487" t="str">
        <f>IF(Data[[#This Row],[sp_c]]="","o",IF(Data[[#This Row],[sp_e]]=Data[[#This Row],[sp_c]],"+",IF(ISNUMBER(SEARCH(Data[[#This Row],[sp_e]],Data[[#This Row],[sp_c]])),"/","-")))</f>
        <v>+</v>
      </c>
      <c r="K24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8" spans="1:11" x14ac:dyDescent="0.25">
      <c r="A2488" s="1">
        <v>452</v>
      </c>
      <c r="B2488" s="1">
        <v>0</v>
      </c>
      <c r="C2488" s="1">
        <v>2</v>
      </c>
      <c r="D2488" s="1">
        <f>Data[[#This Row],[run]]+100*Data[[#This Row],[k]]</f>
        <v>200</v>
      </c>
      <c r="E2488" t="s">
        <v>13</v>
      </c>
      <c r="F2488" t="s">
        <v>31</v>
      </c>
      <c r="G2488" t="s">
        <v>13</v>
      </c>
      <c r="H2488" t="s">
        <v>31</v>
      </c>
      <c r="I2488" t="str">
        <f>IF(Data[[#This Row],[gen_c]]="","o",IF(Data[[#This Row],[gen_e]]=Data[[#This Row],[gen_c]],"+",IF(ISNUMBER(SEARCH(Data[[#This Row],[gen_e]],Data[[#This Row],[gen_c]])),"/","-")))</f>
        <v>+</v>
      </c>
      <c r="J2488" t="str">
        <f>IF(Data[[#This Row],[sp_c]]="","o",IF(Data[[#This Row],[sp_e]]=Data[[#This Row],[sp_c]],"+",IF(ISNUMBER(SEARCH(Data[[#This Row],[sp_e]],Data[[#This Row],[sp_c]])),"/","-")))</f>
        <v>+</v>
      </c>
      <c r="K24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89" spans="1:11" x14ac:dyDescent="0.25">
      <c r="A2489" s="1">
        <v>454</v>
      </c>
      <c r="B2489" s="1">
        <v>0</v>
      </c>
      <c r="C2489" s="1">
        <v>2</v>
      </c>
      <c r="D2489" s="1">
        <f>Data[[#This Row],[run]]+100*Data[[#This Row],[k]]</f>
        <v>200</v>
      </c>
      <c r="E2489" t="s">
        <v>13</v>
      </c>
      <c r="F2489" t="s">
        <v>31</v>
      </c>
      <c r="G2489" t="s">
        <v>13</v>
      </c>
      <c r="H2489" t="s">
        <v>31</v>
      </c>
      <c r="I2489" t="str">
        <f>IF(Data[[#This Row],[gen_c]]="","o",IF(Data[[#This Row],[gen_e]]=Data[[#This Row],[gen_c]],"+",IF(ISNUMBER(SEARCH(Data[[#This Row],[gen_e]],Data[[#This Row],[gen_c]])),"/","-")))</f>
        <v>+</v>
      </c>
      <c r="J2489" t="str">
        <f>IF(Data[[#This Row],[sp_c]]="","o",IF(Data[[#This Row],[sp_e]]=Data[[#This Row],[sp_c]],"+",IF(ISNUMBER(SEARCH(Data[[#This Row],[sp_e]],Data[[#This Row],[sp_c]])),"/","-")))</f>
        <v>+</v>
      </c>
      <c r="K24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0" spans="1:11" x14ac:dyDescent="0.25">
      <c r="A2490" s="1">
        <v>455</v>
      </c>
      <c r="B2490" s="1">
        <v>0</v>
      </c>
      <c r="C2490" s="1">
        <v>2</v>
      </c>
      <c r="D2490" s="1">
        <f>Data[[#This Row],[run]]+100*Data[[#This Row],[k]]</f>
        <v>200</v>
      </c>
      <c r="E2490" t="s">
        <v>13</v>
      </c>
      <c r="F2490" t="s">
        <v>31</v>
      </c>
      <c r="G2490" t="s">
        <v>13</v>
      </c>
      <c r="H2490" t="s">
        <v>31</v>
      </c>
      <c r="I2490" t="str">
        <f>IF(Data[[#This Row],[gen_c]]="","o",IF(Data[[#This Row],[gen_e]]=Data[[#This Row],[gen_c]],"+",IF(ISNUMBER(SEARCH(Data[[#This Row],[gen_e]],Data[[#This Row],[gen_c]])),"/","-")))</f>
        <v>+</v>
      </c>
      <c r="J2490" t="str">
        <f>IF(Data[[#This Row],[sp_c]]="","o",IF(Data[[#This Row],[sp_e]]=Data[[#This Row],[sp_c]],"+",IF(ISNUMBER(SEARCH(Data[[#This Row],[sp_e]],Data[[#This Row],[sp_c]])),"/","-")))</f>
        <v>+</v>
      </c>
      <c r="K24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1" spans="1:11" x14ac:dyDescent="0.25">
      <c r="A2491" s="1">
        <v>456</v>
      </c>
      <c r="B2491" s="1">
        <v>0</v>
      </c>
      <c r="C2491" s="1">
        <v>2</v>
      </c>
      <c r="D2491" s="1">
        <f>Data[[#This Row],[run]]+100*Data[[#This Row],[k]]</f>
        <v>200</v>
      </c>
      <c r="E2491" t="s">
        <v>13</v>
      </c>
      <c r="F2491" t="s">
        <v>31</v>
      </c>
      <c r="G2491" t="s">
        <v>13</v>
      </c>
      <c r="H2491" t="s">
        <v>31</v>
      </c>
      <c r="I2491" t="str">
        <f>IF(Data[[#This Row],[gen_c]]="","o",IF(Data[[#This Row],[gen_e]]=Data[[#This Row],[gen_c]],"+",IF(ISNUMBER(SEARCH(Data[[#This Row],[gen_e]],Data[[#This Row],[gen_c]])),"/","-")))</f>
        <v>+</v>
      </c>
      <c r="J2491" t="str">
        <f>IF(Data[[#This Row],[sp_c]]="","o",IF(Data[[#This Row],[sp_e]]=Data[[#This Row],[sp_c]],"+",IF(ISNUMBER(SEARCH(Data[[#This Row],[sp_e]],Data[[#This Row],[sp_c]])),"/","-")))</f>
        <v>+</v>
      </c>
      <c r="K24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2" spans="1:11" x14ac:dyDescent="0.25">
      <c r="A2492" s="1">
        <v>457</v>
      </c>
      <c r="B2492" s="1">
        <v>0</v>
      </c>
      <c r="C2492" s="1">
        <v>2</v>
      </c>
      <c r="D2492" s="1">
        <f>Data[[#This Row],[run]]+100*Data[[#This Row],[k]]</f>
        <v>200</v>
      </c>
      <c r="E2492" t="s">
        <v>13</v>
      </c>
      <c r="F2492" t="s">
        <v>31</v>
      </c>
      <c r="G2492" t="s">
        <v>13</v>
      </c>
      <c r="H2492" t="s">
        <v>31</v>
      </c>
      <c r="I2492" t="str">
        <f>IF(Data[[#This Row],[gen_c]]="","o",IF(Data[[#This Row],[gen_e]]=Data[[#This Row],[gen_c]],"+",IF(ISNUMBER(SEARCH(Data[[#This Row],[gen_e]],Data[[#This Row],[gen_c]])),"/","-")))</f>
        <v>+</v>
      </c>
      <c r="J2492" t="str">
        <f>IF(Data[[#This Row],[sp_c]]="","o",IF(Data[[#This Row],[sp_e]]=Data[[#This Row],[sp_c]],"+",IF(ISNUMBER(SEARCH(Data[[#This Row],[sp_e]],Data[[#This Row],[sp_c]])),"/","-")))</f>
        <v>+</v>
      </c>
      <c r="K24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3" spans="1:11" x14ac:dyDescent="0.25">
      <c r="A2493" s="1">
        <v>459</v>
      </c>
      <c r="B2493" s="1">
        <v>0</v>
      </c>
      <c r="C2493" s="1">
        <v>2</v>
      </c>
      <c r="D2493" s="1">
        <f>Data[[#This Row],[run]]+100*Data[[#This Row],[k]]</f>
        <v>200</v>
      </c>
      <c r="E2493" t="s">
        <v>13</v>
      </c>
      <c r="F2493" t="s">
        <v>31</v>
      </c>
      <c r="G2493" t="s">
        <v>13</v>
      </c>
      <c r="H2493" t="s">
        <v>31</v>
      </c>
      <c r="I2493" t="str">
        <f>IF(Data[[#This Row],[gen_c]]="","o",IF(Data[[#This Row],[gen_e]]=Data[[#This Row],[gen_c]],"+",IF(ISNUMBER(SEARCH(Data[[#This Row],[gen_e]],Data[[#This Row],[gen_c]])),"/","-")))</f>
        <v>+</v>
      </c>
      <c r="J2493" t="str">
        <f>IF(Data[[#This Row],[sp_c]]="","o",IF(Data[[#This Row],[sp_e]]=Data[[#This Row],[sp_c]],"+",IF(ISNUMBER(SEARCH(Data[[#This Row],[sp_e]],Data[[#This Row],[sp_c]])),"/","-")))</f>
        <v>+</v>
      </c>
      <c r="K24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4" spans="1:11" x14ac:dyDescent="0.25">
      <c r="A2494" s="1">
        <v>460</v>
      </c>
      <c r="B2494" s="1">
        <v>0</v>
      </c>
      <c r="C2494" s="1">
        <v>2</v>
      </c>
      <c r="D2494" s="1">
        <f>Data[[#This Row],[run]]+100*Data[[#This Row],[k]]</f>
        <v>200</v>
      </c>
      <c r="E2494" t="s">
        <v>13</v>
      </c>
      <c r="F2494" t="s">
        <v>31</v>
      </c>
      <c r="G2494" t="s">
        <v>13</v>
      </c>
      <c r="H2494" t="s">
        <v>31</v>
      </c>
      <c r="I2494" t="str">
        <f>IF(Data[[#This Row],[gen_c]]="","o",IF(Data[[#This Row],[gen_e]]=Data[[#This Row],[gen_c]],"+",IF(ISNUMBER(SEARCH(Data[[#This Row],[gen_e]],Data[[#This Row],[gen_c]])),"/","-")))</f>
        <v>+</v>
      </c>
      <c r="J2494" t="str">
        <f>IF(Data[[#This Row],[sp_c]]="","o",IF(Data[[#This Row],[sp_e]]=Data[[#This Row],[sp_c]],"+",IF(ISNUMBER(SEARCH(Data[[#This Row],[sp_e]],Data[[#This Row],[sp_c]])),"/","-")))</f>
        <v>+</v>
      </c>
      <c r="K24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5" spans="1:11" x14ac:dyDescent="0.25">
      <c r="A2495">
        <v>461</v>
      </c>
      <c r="B2495" s="1">
        <v>1</v>
      </c>
      <c r="C2495" s="1">
        <v>2</v>
      </c>
      <c r="D2495" s="1">
        <f>Data[[#This Row],[run]]+100*Data[[#This Row],[k]]</f>
        <v>201</v>
      </c>
      <c r="E2495" t="s">
        <v>13</v>
      </c>
      <c r="F2495" t="s">
        <v>31</v>
      </c>
      <c r="G2495" t="s">
        <v>13</v>
      </c>
      <c r="H2495" t="s">
        <v>31</v>
      </c>
      <c r="I2495" t="str">
        <f>IF(Data[[#This Row],[gen_c]]="","o",IF(Data[[#This Row],[gen_e]]=Data[[#This Row],[gen_c]],"+",IF(ISNUMBER(SEARCH(Data[[#This Row],[gen_e]],Data[[#This Row],[gen_c]])),"/","-")))</f>
        <v>+</v>
      </c>
      <c r="J2495" t="str">
        <f>IF(Data[[#This Row],[sp_c]]="","o",IF(Data[[#This Row],[sp_e]]=Data[[#This Row],[sp_c]],"+",IF(ISNUMBER(SEARCH(Data[[#This Row],[sp_e]],Data[[#This Row],[sp_c]])),"/","-")))</f>
        <v>+</v>
      </c>
      <c r="K24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6" spans="1:11" x14ac:dyDescent="0.25">
      <c r="A2496">
        <v>463</v>
      </c>
      <c r="B2496" s="1">
        <v>1</v>
      </c>
      <c r="C2496" s="1">
        <v>2</v>
      </c>
      <c r="D2496" s="1">
        <f>Data[[#This Row],[run]]+100*Data[[#This Row],[k]]</f>
        <v>201</v>
      </c>
      <c r="E2496" t="s">
        <v>13</v>
      </c>
      <c r="F2496" t="s">
        <v>31</v>
      </c>
      <c r="G2496" t="s">
        <v>13</v>
      </c>
      <c r="H2496" t="s">
        <v>31</v>
      </c>
      <c r="I2496" t="str">
        <f>IF(Data[[#This Row],[gen_c]]="","o",IF(Data[[#This Row],[gen_e]]=Data[[#This Row],[gen_c]],"+",IF(ISNUMBER(SEARCH(Data[[#This Row],[gen_e]],Data[[#This Row],[gen_c]])),"/","-")))</f>
        <v>+</v>
      </c>
      <c r="J2496" t="str">
        <f>IF(Data[[#This Row],[sp_c]]="","o",IF(Data[[#This Row],[sp_e]]=Data[[#This Row],[sp_c]],"+",IF(ISNUMBER(SEARCH(Data[[#This Row],[sp_e]],Data[[#This Row],[sp_c]])),"/","-")))</f>
        <v>+</v>
      </c>
      <c r="K24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7" spans="1:11" x14ac:dyDescent="0.25">
      <c r="A2497">
        <v>464</v>
      </c>
      <c r="B2497" s="1">
        <v>1</v>
      </c>
      <c r="C2497" s="1">
        <v>2</v>
      </c>
      <c r="D2497" s="1">
        <f>Data[[#This Row],[run]]+100*Data[[#This Row],[k]]</f>
        <v>201</v>
      </c>
      <c r="E2497" t="s">
        <v>13</v>
      </c>
      <c r="F2497" t="s">
        <v>31</v>
      </c>
      <c r="G2497" t="s">
        <v>13</v>
      </c>
      <c r="H2497" t="s">
        <v>31</v>
      </c>
      <c r="I2497" t="str">
        <f>IF(Data[[#This Row],[gen_c]]="","o",IF(Data[[#This Row],[gen_e]]=Data[[#This Row],[gen_c]],"+",IF(ISNUMBER(SEARCH(Data[[#This Row],[gen_e]],Data[[#This Row],[gen_c]])),"/","-")))</f>
        <v>+</v>
      </c>
      <c r="J2497" t="str">
        <f>IF(Data[[#This Row],[sp_c]]="","o",IF(Data[[#This Row],[sp_e]]=Data[[#This Row],[sp_c]],"+",IF(ISNUMBER(SEARCH(Data[[#This Row],[sp_e]],Data[[#This Row],[sp_c]])),"/","-")))</f>
        <v>+</v>
      </c>
      <c r="K24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8" spans="1:11" x14ac:dyDescent="0.25">
      <c r="A2498">
        <v>465</v>
      </c>
      <c r="B2498" s="1">
        <v>1</v>
      </c>
      <c r="C2498" s="1">
        <v>2</v>
      </c>
      <c r="D2498" s="1">
        <f>Data[[#This Row],[run]]+100*Data[[#This Row],[k]]</f>
        <v>201</v>
      </c>
      <c r="E2498" t="s">
        <v>13</v>
      </c>
      <c r="F2498" t="s">
        <v>31</v>
      </c>
      <c r="G2498" t="s">
        <v>13</v>
      </c>
      <c r="H2498" t="s">
        <v>31</v>
      </c>
      <c r="I2498" t="str">
        <f>IF(Data[[#This Row],[gen_c]]="","o",IF(Data[[#This Row],[gen_e]]=Data[[#This Row],[gen_c]],"+",IF(ISNUMBER(SEARCH(Data[[#This Row],[gen_e]],Data[[#This Row],[gen_c]])),"/","-")))</f>
        <v>+</v>
      </c>
      <c r="J2498" t="str">
        <f>IF(Data[[#This Row],[sp_c]]="","o",IF(Data[[#This Row],[sp_e]]=Data[[#This Row],[sp_c]],"+",IF(ISNUMBER(SEARCH(Data[[#This Row],[sp_e]],Data[[#This Row],[sp_c]])),"/","-")))</f>
        <v>+</v>
      </c>
      <c r="K24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499" spans="1:11" x14ac:dyDescent="0.25">
      <c r="A2499">
        <v>467</v>
      </c>
      <c r="B2499" s="1">
        <v>1</v>
      </c>
      <c r="C2499" s="1">
        <v>2</v>
      </c>
      <c r="D2499" s="1">
        <f>Data[[#This Row],[run]]+100*Data[[#This Row],[k]]</f>
        <v>201</v>
      </c>
      <c r="E2499" t="s">
        <v>13</v>
      </c>
      <c r="F2499" t="s">
        <v>31</v>
      </c>
      <c r="G2499" t="s">
        <v>13</v>
      </c>
      <c r="H2499" t="s">
        <v>31</v>
      </c>
      <c r="I2499" t="str">
        <f>IF(Data[[#This Row],[gen_c]]="","o",IF(Data[[#This Row],[gen_e]]=Data[[#This Row],[gen_c]],"+",IF(ISNUMBER(SEARCH(Data[[#This Row],[gen_e]],Data[[#This Row],[gen_c]])),"/","-")))</f>
        <v>+</v>
      </c>
      <c r="J2499" t="str">
        <f>IF(Data[[#This Row],[sp_c]]="","o",IF(Data[[#This Row],[sp_e]]=Data[[#This Row],[sp_c]],"+",IF(ISNUMBER(SEARCH(Data[[#This Row],[sp_e]],Data[[#This Row],[sp_c]])),"/","-")))</f>
        <v>+</v>
      </c>
      <c r="K24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0" spans="1:11" x14ac:dyDescent="0.25">
      <c r="A2500">
        <v>468</v>
      </c>
      <c r="B2500" s="1">
        <v>1</v>
      </c>
      <c r="C2500" s="1">
        <v>2</v>
      </c>
      <c r="D2500" s="1">
        <f>Data[[#This Row],[run]]+100*Data[[#This Row],[k]]</f>
        <v>201</v>
      </c>
      <c r="E2500" t="s">
        <v>13</v>
      </c>
      <c r="F2500" t="s">
        <v>31</v>
      </c>
      <c r="G2500" t="s">
        <v>13</v>
      </c>
      <c r="H2500" t="s">
        <v>31</v>
      </c>
      <c r="I2500" t="str">
        <f>IF(Data[[#This Row],[gen_c]]="","o",IF(Data[[#This Row],[gen_e]]=Data[[#This Row],[gen_c]],"+",IF(ISNUMBER(SEARCH(Data[[#This Row],[gen_e]],Data[[#This Row],[gen_c]])),"/","-")))</f>
        <v>+</v>
      </c>
      <c r="J2500" t="str">
        <f>IF(Data[[#This Row],[sp_c]]="","o",IF(Data[[#This Row],[sp_e]]=Data[[#This Row],[sp_c]],"+",IF(ISNUMBER(SEARCH(Data[[#This Row],[sp_e]],Data[[#This Row],[sp_c]])),"/","-")))</f>
        <v>+</v>
      </c>
      <c r="K25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1" spans="1:11" x14ac:dyDescent="0.25">
      <c r="A2501">
        <v>469</v>
      </c>
      <c r="B2501" s="1">
        <v>1</v>
      </c>
      <c r="C2501" s="1">
        <v>2</v>
      </c>
      <c r="D2501" s="1">
        <f>Data[[#This Row],[run]]+100*Data[[#This Row],[k]]</f>
        <v>201</v>
      </c>
      <c r="E2501" t="s">
        <v>13</v>
      </c>
      <c r="F2501" t="s">
        <v>31</v>
      </c>
      <c r="G2501" t="s">
        <v>13</v>
      </c>
      <c r="H2501" t="s">
        <v>31</v>
      </c>
      <c r="I2501" t="str">
        <f>IF(Data[[#This Row],[gen_c]]="","o",IF(Data[[#This Row],[gen_e]]=Data[[#This Row],[gen_c]],"+",IF(ISNUMBER(SEARCH(Data[[#This Row],[gen_e]],Data[[#This Row],[gen_c]])),"/","-")))</f>
        <v>+</v>
      </c>
      <c r="J2501" t="str">
        <f>IF(Data[[#This Row],[sp_c]]="","o",IF(Data[[#This Row],[sp_e]]=Data[[#This Row],[sp_c]],"+",IF(ISNUMBER(SEARCH(Data[[#This Row],[sp_e]],Data[[#This Row],[sp_c]])),"/","-")))</f>
        <v>+</v>
      </c>
      <c r="K25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2" spans="1:11" x14ac:dyDescent="0.25">
      <c r="A2502">
        <v>470</v>
      </c>
      <c r="B2502" s="1">
        <v>1</v>
      </c>
      <c r="C2502" s="1">
        <v>2</v>
      </c>
      <c r="D2502" s="1">
        <f>Data[[#This Row],[run]]+100*Data[[#This Row],[k]]</f>
        <v>201</v>
      </c>
      <c r="E2502" t="s">
        <v>13</v>
      </c>
      <c r="F2502" t="s">
        <v>31</v>
      </c>
      <c r="G2502" t="s">
        <v>13</v>
      </c>
      <c r="H2502" t="s">
        <v>31</v>
      </c>
      <c r="I2502" t="str">
        <f>IF(Data[[#This Row],[gen_c]]="","o",IF(Data[[#This Row],[gen_e]]=Data[[#This Row],[gen_c]],"+",IF(ISNUMBER(SEARCH(Data[[#This Row],[gen_e]],Data[[#This Row],[gen_c]])),"/","-")))</f>
        <v>+</v>
      </c>
      <c r="J2502" t="str">
        <f>IF(Data[[#This Row],[sp_c]]="","o",IF(Data[[#This Row],[sp_e]]=Data[[#This Row],[sp_c]],"+",IF(ISNUMBER(SEARCH(Data[[#This Row],[sp_e]],Data[[#This Row],[sp_c]])),"/","-")))</f>
        <v>+</v>
      </c>
      <c r="K25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3" spans="1:11" x14ac:dyDescent="0.25">
      <c r="A2503">
        <v>471</v>
      </c>
      <c r="B2503" s="1">
        <v>1</v>
      </c>
      <c r="C2503" s="1">
        <v>2</v>
      </c>
      <c r="D2503" s="1">
        <f>Data[[#This Row],[run]]+100*Data[[#This Row],[k]]</f>
        <v>201</v>
      </c>
      <c r="E2503" t="s">
        <v>13</v>
      </c>
      <c r="F2503" t="s">
        <v>31</v>
      </c>
      <c r="G2503" t="s">
        <v>13</v>
      </c>
      <c r="H2503" t="s">
        <v>31</v>
      </c>
      <c r="I2503" t="str">
        <f>IF(Data[[#This Row],[gen_c]]="","o",IF(Data[[#This Row],[gen_e]]=Data[[#This Row],[gen_c]],"+",IF(ISNUMBER(SEARCH(Data[[#This Row],[gen_e]],Data[[#This Row],[gen_c]])),"/","-")))</f>
        <v>+</v>
      </c>
      <c r="J2503" t="str">
        <f>IF(Data[[#This Row],[sp_c]]="","o",IF(Data[[#This Row],[sp_e]]=Data[[#This Row],[sp_c]],"+",IF(ISNUMBER(SEARCH(Data[[#This Row],[sp_e]],Data[[#This Row],[sp_c]])),"/","-")))</f>
        <v>+</v>
      </c>
      <c r="K25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4" spans="1:11" x14ac:dyDescent="0.25">
      <c r="A2504">
        <v>472</v>
      </c>
      <c r="B2504" s="1">
        <v>1</v>
      </c>
      <c r="C2504" s="1">
        <v>2</v>
      </c>
      <c r="D2504" s="1">
        <f>Data[[#This Row],[run]]+100*Data[[#This Row],[k]]</f>
        <v>201</v>
      </c>
      <c r="E2504" t="s">
        <v>13</v>
      </c>
      <c r="F2504" t="s">
        <v>31</v>
      </c>
      <c r="G2504" t="s">
        <v>13</v>
      </c>
      <c r="H2504" t="s">
        <v>31</v>
      </c>
      <c r="I2504" t="str">
        <f>IF(Data[[#This Row],[gen_c]]="","o",IF(Data[[#This Row],[gen_e]]=Data[[#This Row],[gen_c]],"+",IF(ISNUMBER(SEARCH(Data[[#This Row],[gen_e]],Data[[#This Row],[gen_c]])),"/","-")))</f>
        <v>+</v>
      </c>
      <c r="J2504" t="str">
        <f>IF(Data[[#This Row],[sp_c]]="","o",IF(Data[[#This Row],[sp_e]]=Data[[#This Row],[sp_c]],"+",IF(ISNUMBER(SEARCH(Data[[#This Row],[sp_e]],Data[[#This Row],[sp_c]])),"/","-")))</f>
        <v>+</v>
      </c>
      <c r="K25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5" spans="1:11" x14ac:dyDescent="0.25">
      <c r="A2505">
        <v>473</v>
      </c>
      <c r="B2505" s="1">
        <v>1</v>
      </c>
      <c r="C2505" s="1">
        <v>2</v>
      </c>
      <c r="D2505" s="1">
        <f>Data[[#This Row],[run]]+100*Data[[#This Row],[k]]</f>
        <v>201</v>
      </c>
      <c r="E2505" t="s">
        <v>13</v>
      </c>
      <c r="F2505" t="s">
        <v>31</v>
      </c>
      <c r="G2505" t="s">
        <v>13</v>
      </c>
      <c r="H2505" t="s">
        <v>31</v>
      </c>
      <c r="I2505" t="str">
        <f>IF(Data[[#This Row],[gen_c]]="","o",IF(Data[[#This Row],[gen_e]]=Data[[#This Row],[gen_c]],"+",IF(ISNUMBER(SEARCH(Data[[#This Row],[gen_e]],Data[[#This Row],[gen_c]])),"/","-")))</f>
        <v>+</v>
      </c>
      <c r="J2505" t="str">
        <f>IF(Data[[#This Row],[sp_c]]="","o",IF(Data[[#This Row],[sp_e]]=Data[[#This Row],[sp_c]],"+",IF(ISNUMBER(SEARCH(Data[[#This Row],[sp_e]],Data[[#This Row],[sp_c]])),"/","-")))</f>
        <v>+</v>
      </c>
      <c r="K25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6" spans="1:11" x14ac:dyDescent="0.25">
      <c r="A2506">
        <v>474</v>
      </c>
      <c r="B2506" s="1">
        <v>1</v>
      </c>
      <c r="C2506" s="1">
        <v>2</v>
      </c>
      <c r="D2506" s="1">
        <f>Data[[#This Row],[run]]+100*Data[[#This Row],[k]]</f>
        <v>201</v>
      </c>
      <c r="E2506" t="s">
        <v>13</v>
      </c>
      <c r="F2506" t="s">
        <v>31</v>
      </c>
      <c r="G2506" t="s">
        <v>13</v>
      </c>
      <c r="H2506" t="s">
        <v>31</v>
      </c>
      <c r="I2506" t="str">
        <f>IF(Data[[#This Row],[gen_c]]="","o",IF(Data[[#This Row],[gen_e]]=Data[[#This Row],[gen_c]],"+",IF(ISNUMBER(SEARCH(Data[[#This Row],[gen_e]],Data[[#This Row],[gen_c]])),"/","-")))</f>
        <v>+</v>
      </c>
      <c r="J2506" t="str">
        <f>IF(Data[[#This Row],[sp_c]]="","o",IF(Data[[#This Row],[sp_e]]=Data[[#This Row],[sp_c]],"+",IF(ISNUMBER(SEARCH(Data[[#This Row],[sp_e]],Data[[#This Row],[sp_c]])),"/","-")))</f>
        <v>+</v>
      </c>
      <c r="K25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7" spans="1:11" x14ac:dyDescent="0.25">
      <c r="A2507">
        <v>476</v>
      </c>
      <c r="B2507" s="1">
        <v>1</v>
      </c>
      <c r="C2507" s="1">
        <v>2</v>
      </c>
      <c r="D2507" s="1">
        <f>Data[[#This Row],[run]]+100*Data[[#This Row],[k]]</f>
        <v>201</v>
      </c>
      <c r="E2507" t="s">
        <v>13</v>
      </c>
      <c r="F2507" t="s">
        <v>31</v>
      </c>
      <c r="G2507" t="s">
        <v>13</v>
      </c>
      <c r="H2507" t="s">
        <v>31</v>
      </c>
      <c r="I2507" t="str">
        <f>IF(Data[[#This Row],[gen_c]]="","o",IF(Data[[#This Row],[gen_e]]=Data[[#This Row],[gen_c]],"+",IF(ISNUMBER(SEARCH(Data[[#This Row],[gen_e]],Data[[#This Row],[gen_c]])),"/","-")))</f>
        <v>+</v>
      </c>
      <c r="J2507" t="str">
        <f>IF(Data[[#This Row],[sp_c]]="","o",IF(Data[[#This Row],[sp_e]]=Data[[#This Row],[sp_c]],"+",IF(ISNUMBER(SEARCH(Data[[#This Row],[sp_e]],Data[[#This Row],[sp_c]])),"/","-")))</f>
        <v>+</v>
      </c>
      <c r="K25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8" spans="1:11" x14ac:dyDescent="0.25">
      <c r="A2508">
        <v>477</v>
      </c>
      <c r="B2508" s="1">
        <v>1</v>
      </c>
      <c r="C2508" s="1">
        <v>2</v>
      </c>
      <c r="D2508" s="1">
        <f>Data[[#This Row],[run]]+100*Data[[#This Row],[k]]</f>
        <v>201</v>
      </c>
      <c r="E2508" t="s">
        <v>13</v>
      </c>
      <c r="F2508" t="s">
        <v>31</v>
      </c>
      <c r="G2508" t="s">
        <v>13</v>
      </c>
      <c r="H2508" t="s">
        <v>31</v>
      </c>
      <c r="I2508" t="str">
        <f>IF(Data[[#This Row],[gen_c]]="","o",IF(Data[[#This Row],[gen_e]]=Data[[#This Row],[gen_c]],"+",IF(ISNUMBER(SEARCH(Data[[#This Row],[gen_e]],Data[[#This Row],[gen_c]])),"/","-")))</f>
        <v>+</v>
      </c>
      <c r="J2508" t="str">
        <f>IF(Data[[#This Row],[sp_c]]="","o",IF(Data[[#This Row],[sp_e]]=Data[[#This Row],[sp_c]],"+",IF(ISNUMBER(SEARCH(Data[[#This Row],[sp_e]],Data[[#This Row],[sp_c]])),"/","-")))</f>
        <v>+</v>
      </c>
      <c r="K25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09" spans="1:11" x14ac:dyDescent="0.25">
      <c r="A2509">
        <v>478</v>
      </c>
      <c r="B2509" s="1">
        <v>1</v>
      </c>
      <c r="C2509" s="1">
        <v>2</v>
      </c>
      <c r="D2509" s="1">
        <f>Data[[#This Row],[run]]+100*Data[[#This Row],[k]]</f>
        <v>201</v>
      </c>
      <c r="E2509" t="s">
        <v>13</v>
      </c>
      <c r="F2509" t="s">
        <v>31</v>
      </c>
      <c r="G2509" t="s">
        <v>13</v>
      </c>
      <c r="H2509" t="s">
        <v>31</v>
      </c>
      <c r="I2509" t="str">
        <f>IF(Data[[#This Row],[gen_c]]="","o",IF(Data[[#This Row],[gen_e]]=Data[[#This Row],[gen_c]],"+",IF(ISNUMBER(SEARCH(Data[[#This Row],[gen_e]],Data[[#This Row],[gen_c]])),"/","-")))</f>
        <v>+</v>
      </c>
      <c r="J2509" t="str">
        <f>IF(Data[[#This Row],[sp_c]]="","o",IF(Data[[#This Row],[sp_e]]=Data[[#This Row],[sp_c]],"+",IF(ISNUMBER(SEARCH(Data[[#This Row],[sp_e]],Data[[#This Row],[sp_c]])),"/","-")))</f>
        <v>+</v>
      </c>
      <c r="K25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10" spans="1:11" x14ac:dyDescent="0.25">
      <c r="A2510">
        <v>480</v>
      </c>
      <c r="B2510" s="1">
        <v>1</v>
      </c>
      <c r="C2510" s="1">
        <v>2</v>
      </c>
      <c r="D2510" s="1">
        <f>Data[[#This Row],[run]]+100*Data[[#This Row],[k]]</f>
        <v>201</v>
      </c>
      <c r="E2510" t="s">
        <v>13</v>
      </c>
      <c r="F2510" t="s">
        <v>31</v>
      </c>
      <c r="G2510" t="s">
        <v>13</v>
      </c>
      <c r="H2510" t="s">
        <v>31</v>
      </c>
      <c r="I2510" t="str">
        <f>IF(Data[[#This Row],[gen_c]]="","o",IF(Data[[#This Row],[gen_e]]=Data[[#This Row],[gen_c]],"+",IF(ISNUMBER(SEARCH(Data[[#This Row],[gen_e]],Data[[#This Row],[gen_c]])),"/","-")))</f>
        <v>+</v>
      </c>
      <c r="J2510" t="str">
        <f>IF(Data[[#This Row],[sp_c]]="","o",IF(Data[[#This Row],[sp_e]]=Data[[#This Row],[sp_c]],"+",IF(ISNUMBER(SEARCH(Data[[#This Row],[sp_e]],Data[[#This Row],[sp_c]])),"/","-")))</f>
        <v>+</v>
      </c>
      <c r="K25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11" spans="1:11" x14ac:dyDescent="0.25">
      <c r="A2511">
        <v>481</v>
      </c>
      <c r="B2511" s="1">
        <v>1</v>
      </c>
      <c r="C2511" s="1">
        <v>2</v>
      </c>
      <c r="D2511" s="1">
        <f>Data[[#This Row],[run]]+100*Data[[#This Row],[k]]</f>
        <v>201</v>
      </c>
      <c r="E2511" t="s">
        <v>13</v>
      </c>
      <c r="F2511" t="s">
        <v>31</v>
      </c>
      <c r="G2511" t="s">
        <v>13</v>
      </c>
      <c r="H2511" t="s">
        <v>31</v>
      </c>
      <c r="I2511" t="str">
        <f>IF(Data[[#This Row],[gen_c]]="","o",IF(Data[[#This Row],[gen_e]]=Data[[#This Row],[gen_c]],"+",IF(ISNUMBER(SEARCH(Data[[#This Row],[gen_e]],Data[[#This Row],[gen_c]])),"/","-")))</f>
        <v>+</v>
      </c>
      <c r="J2511" t="str">
        <f>IF(Data[[#This Row],[sp_c]]="","o",IF(Data[[#This Row],[sp_e]]=Data[[#This Row],[sp_c]],"+",IF(ISNUMBER(SEARCH(Data[[#This Row],[sp_e]],Data[[#This Row],[sp_c]])),"/","-")))</f>
        <v>+</v>
      </c>
      <c r="K25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12" spans="1:11" x14ac:dyDescent="0.25">
      <c r="A2512">
        <v>482</v>
      </c>
      <c r="B2512" s="1">
        <v>1</v>
      </c>
      <c r="C2512" s="1">
        <v>2</v>
      </c>
      <c r="D2512" s="1">
        <f>Data[[#This Row],[run]]+100*Data[[#This Row],[k]]</f>
        <v>201</v>
      </c>
      <c r="E2512" t="s">
        <v>13</v>
      </c>
      <c r="F2512" t="s">
        <v>31</v>
      </c>
      <c r="G2512" t="s">
        <v>13</v>
      </c>
      <c r="H2512" t="s">
        <v>31</v>
      </c>
      <c r="I2512" t="str">
        <f>IF(Data[[#This Row],[gen_c]]="","o",IF(Data[[#This Row],[gen_e]]=Data[[#This Row],[gen_c]],"+",IF(ISNUMBER(SEARCH(Data[[#This Row],[gen_e]],Data[[#This Row],[gen_c]])),"/","-")))</f>
        <v>+</v>
      </c>
      <c r="J2512" t="str">
        <f>IF(Data[[#This Row],[sp_c]]="","o",IF(Data[[#This Row],[sp_e]]=Data[[#This Row],[sp_c]],"+",IF(ISNUMBER(SEARCH(Data[[#This Row],[sp_e]],Data[[#This Row],[sp_c]])),"/","-")))</f>
        <v>+</v>
      </c>
      <c r="K25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13" spans="1:11" x14ac:dyDescent="0.25">
      <c r="A2513">
        <v>484</v>
      </c>
      <c r="B2513" s="1">
        <v>1</v>
      </c>
      <c r="C2513" s="1">
        <v>2</v>
      </c>
      <c r="D2513" s="1">
        <f>Data[[#This Row],[run]]+100*Data[[#This Row],[k]]</f>
        <v>201</v>
      </c>
      <c r="E2513" t="s">
        <v>13</v>
      </c>
      <c r="F2513" t="s">
        <v>31</v>
      </c>
      <c r="G2513" t="s">
        <v>13</v>
      </c>
      <c r="H2513" t="s">
        <v>31</v>
      </c>
      <c r="I2513" t="str">
        <f>IF(Data[[#This Row],[gen_c]]="","o",IF(Data[[#This Row],[gen_e]]=Data[[#This Row],[gen_c]],"+",IF(ISNUMBER(SEARCH(Data[[#This Row],[gen_e]],Data[[#This Row],[gen_c]])),"/","-")))</f>
        <v>+</v>
      </c>
      <c r="J2513" t="str">
        <f>IF(Data[[#This Row],[sp_c]]="","o",IF(Data[[#This Row],[sp_e]]=Data[[#This Row],[sp_c]],"+",IF(ISNUMBER(SEARCH(Data[[#This Row],[sp_e]],Data[[#This Row],[sp_c]])),"/","-")))</f>
        <v>+</v>
      </c>
      <c r="K25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14" spans="1:11" x14ac:dyDescent="0.25">
      <c r="A2514">
        <v>485</v>
      </c>
      <c r="B2514" s="1">
        <v>1</v>
      </c>
      <c r="C2514" s="1">
        <v>2</v>
      </c>
      <c r="D2514" s="1">
        <f>Data[[#This Row],[run]]+100*Data[[#This Row],[k]]</f>
        <v>201</v>
      </c>
      <c r="E2514" t="s">
        <v>13</v>
      </c>
      <c r="F2514" t="s">
        <v>31</v>
      </c>
      <c r="G2514" t="s">
        <v>13</v>
      </c>
      <c r="H2514" t="s">
        <v>31</v>
      </c>
      <c r="I2514" t="str">
        <f>IF(Data[[#This Row],[gen_c]]="","o",IF(Data[[#This Row],[gen_e]]=Data[[#This Row],[gen_c]],"+",IF(ISNUMBER(SEARCH(Data[[#This Row],[gen_e]],Data[[#This Row],[gen_c]])),"/","-")))</f>
        <v>+</v>
      </c>
      <c r="J2514" t="str">
        <f>IF(Data[[#This Row],[sp_c]]="","o",IF(Data[[#This Row],[sp_e]]=Data[[#This Row],[sp_c]],"+",IF(ISNUMBER(SEARCH(Data[[#This Row],[sp_e]],Data[[#This Row],[sp_c]])),"/","-")))</f>
        <v>+</v>
      </c>
      <c r="K25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15" spans="1:11" x14ac:dyDescent="0.25">
      <c r="A2515" s="1">
        <v>453</v>
      </c>
      <c r="B2515" s="1">
        <v>0</v>
      </c>
      <c r="C2515" s="1">
        <v>2</v>
      </c>
      <c r="D2515" s="1">
        <f>Data[[#This Row],[run]]+100*Data[[#This Row],[k]]</f>
        <v>200</v>
      </c>
      <c r="E2515" t="s">
        <v>13</v>
      </c>
      <c r="F2515" t="s">
        <v>31</v>
      </c>
      <c r="G2515" t="s">
        <v>13</v>
      </c>
      <c r="I2515" t="str">
        <f>IF(Data[[#This Row],[gen_c]]="","o",IF(Data[[#This Row],[gen_e]]=Data[[#This Row],[gen_c]],"+",IF(ISNUMBER(SEARCH(Data[[#This Row],[gen_e]],Data[[#This Row],[gen_c]])),"/","-")))</f>
        <v>+</v>
      </c>
      <c r="J2515" t="str">
        <f>IF(Data[[#This Row],[sp_c]]="","o",IF(Data[[#This Row],[sp_e]]=Data[[#This Row],[sp_c]],"+",IF(ISNUMBER(SEARCH(Data[[#This Row],[sp_e]],Data[[#This Row],[sp_c]])),"/","-")))</f>
        <v>o</v>
      </c>
      <c r="K25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16" spans="1:11" x14ac:dyDescent="0.25">
      <c r="A2516" s="1">
        <v>458</v>
      </c>
      <c r="B2516" s="1">
        <v>0</v>
      </c>
      <c r="C2516" s="1">
        <v>2</v>
      </c>
      <c r="D2516" s="1">
        <f>Data[[#This Row],[run]]+100*Data[[#This Row],[k]]</f>
        <v>200</v>
      </c>
      <c r="E2516" t="s">
        <v>13</v>
      </c>
      <c r="F2516" t="s">
        <v>31</v>
      </c>
      <c r="G2516" t="s">
        <v>13</v>
      </c>
      <c r="I2516" t="str">
        <f>IF(Data[[#This Row],[gen_c]]="","o",IF(Data[[#This Row],[gen_e]]=Data[[#This Row],[gen_c]],"+",IF(ISNUMBER(SEARCH(Data[[#This Row],[gen_e]],Data[[#This Row],[gen_c]])),"/","-")))</f>
        <v>+</v>
      </c>
      <c r="J2516" t="str">
        <f>IF(Data[[#This Row],[sp_c]]="","o",IF(Data[[#This Row],[sp_e]]=Data[[#This Row],[sp_c]],"+",IF(ISNUMBER(SEARCH(Data[[#This Row],[sp_e]],Data[[#This Row],[sp_c]])),"/","-")))</f>
        <v>o</v>
      </c>
      <c r="K25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17" spans="1:11" x14ac:dyDescent="0.25">
      <c r="A2517">
        <v>462</v>
      </c>
      <c r="B2517" s="1">
        <v>1</v>
      </c>
      <c r="C2517" s="1">
        <v>2</v>
      </c>
      <c r="D2517" s="1">
        <f>Data[[#This Row],[run]]+100*Data[[#This Row],[k]]</f>
        <v>201</v>
      </c>
      <c r="E2517" t="s">
        <v>13</v>
      </c>
      <c r="F2517" t="s">
        <v>31</v>
      </c>
      <c r="G2517" t="s">
        <v>13</v>
      </c>
      <c r="I2517" t="str">
        <f>IF(Data[[#This Row],[gen_c]]="","o",IF(Data[[#This Row],[gen_e]]=Data[[#This Row],[gen_c]],"+",IF(ISNUMBER(SEARCH(Data[[#This Row],[gen_e]],Data[[#This Row],[gen_c]])),"/","-")))</f>
        <v>+</v>
      </c>
      <c r="J2517" t="str">
        <f>IF(Data[[#This Row],[sp_c]]="","o",IF(Data[[#This Row],[sp_e]]=Data[[#This Row],[sp_c]],"+",IF(ISNUMBER(SEARCH(Data[[#This Row],[sp_e]],Data[[#This Row],[sp_c]])),"/","-")))</f>
        <v>o</v>
      </c>
      <c r="K25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18" spans="1:11" x14ac:dyDescent="0.25">
      <c r="A2518">
        <v>466</v>
      </c>
      <c r="B2518" s="1">
        <v>1</v>
      </c>
      <c r="C2518" s="1">
        <v>2</v>
      </c>
      <c r="D2518" s="1">
        <f>Data[[#This Row],[run]]+100*Data[[#This Row],[k]]</f>
        <v>201</v>
      </c>
      <c r="E2518" t="s">
        <v>13</v>
      </c>
      <c r="F2518" t="s">
        <v>31</v>
      </c>
      <c r="G2518" t="s">
        <v>13</v>
      </c>
      <c r="I2518" t="str">
        <f>IF(Data[[#This Row],[gen_c]]="","o",IF(Data[[#This Row],[gen_e]]=Data[[#This Row],[gen_c]],"+",IF(ISNUMBER(SEARCH(Data[[#This Row],[gen_e]],Data[[#This Row],[gen_c]])),"/","-")))</f>
        <v>+</v>
      </c>
      <c r="J2518" t="str">
        <f>IF(Data[[#This Row],[sp_c]]="","o",IF(Data[[#This Row],[sp_e]]=Data[[#This Row],[sp_c]],"+",IF(ISNUMBER(SEARCH(Data[[#This Row],[sp_e]],Data[[#This Row],[sp_c]])),"/","-")))</f>
        <v>o</v>
      </c>
      <c r="K25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19" spans="1:11" x14ac:dyDescent="0.25">
      <c r="A2519">
        <v>475</v>
      </c>
      <c r="B2519" s="1">
        <v>1</v>
      </c>
      <c r="C2519" s="1">
        <v>2</v>
      </c>
      <c r="D2519" s="1">
        <f>Data[[#This Row],[run]]+100*Data[[#This Row],[k]]</f>
        <v>201</v>
      </c>
      <c r="E2519" t="s">
        <v>13</v>
      </c>
      <c r="F2519" t="s">
        <v>31</v>
      </c>
      <c r="G2519" t="s">
        <v>13</v>
      </c>
      <c r="I2519" t="str">
        <f>IF(Data[[#This Row],[gen_c]]="","o",IF(Data[[#This Row],[gen_e]]=Data[[#This Row],[gen_c]],"+",IF(ISNUMBER(SEARCH(Data[[#This Row],[gen_e]],Data[[#This Row],[gen_c]])),"/","-")))</f>
        <v>+</v>
      </c>
      <c r="J2519" t="str">
        <f>IF(Data[[#This Row],[sp_c]]="","o",IF(Data[[#This Row],[sp_e]]=Data[[#This Row],[sp_c]],"+",IF(ISNUMBER(SEARCH(Data[[#This Row],[sp_e]],Data[[#This Row],[sp_c]])),"/","-")))</f>
        <v>o</v>
      </c>
      <c r="K25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20" spans="1:11" x14ac:dyDescent="0.25">
      <c r="A2520">
        <v>479</v>
      </c>
      <c r="B2520" s="1">
        <v>1</v>
      </c>
      <c r="C2520" s="1">
        <v>2</v>
      </c>
      <c r="D2520" s="1">
        <f>Data[[#This Row],[run]]+100*Data[[#This Row],[k]]</f>
        <v>201</v>
      </c>
      <c r="E2520" t="s">
        <v>13</v>
      </c>
      <c r="F2520" t="s">
        <v>31</v>
      </c>
      <c r="G2520" t="s">
        <v>13</v>
      </c>
      <c r="I2520" t="str">
        <f>IF(Data[[#This Row],[gen_c]]="","o",IF(Data[[#This Row],[gen_e]]=Data[[#This Row],[gen_c]],"+",IF(ISNUMBER(SEARCH(Data[[#This Row],[gen_e]],Data[[#This Row],[gen_c]])),"/","-")))</f>
        <v>+</v>
      </c>
      <c r="J2520" t="str">
        <f>IF(Data[[#This Row],[sp_c]]="","o",IF(Data[[#This Row],[sp_e]]=Data[[#This Row],[sp_c]],"+",IF(ISNUMBER(SEARCH(Data[[#This Row],[sp_e]],Data[[#This Row],[sp_c]])),"/","-")))</f>
        <v>o</v>
      </c>
      <c r="K25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21" spans="1:11" x14ac:dyDescent="0.25">
      <c r="A2521">
        <v>483</v>
      </c>
      <c r="B2521" s="1">
        <v>1</v>
      </c>
      <c r="C2521" s="1">
        <v>2</v>
      </c>
      <c r="D2521" s="1">
        <f>Data[[#This Row],[run]]+100*Data[[#This Row],[k]]</f>
        <v>201</v>
      </c>
      <c r="E2521" t="s">
        <v>13</v>
      </c>
      <c r="F2521" t="s">
        <v>31</v>
      </c>
      <c r="G2521" t="s">
        <v>13</v>
      </c>
      <c r="I2521" t="str">
        <f>IF(Data[[#This Row],[gen_c]]="","o",IF(Data[[#This Row],[gen_e]]=Data[[#This Row],[gen_c]],"+",IF(ISNUMBER(SEARCH(Data[[#This Row],[gen_e]],Data[[#This Row],[gen_c]])),"/","-")))</f>
        <v>+</v>
      </c>
      <c r="J2521" t="str">
        <f>IF(Data[[#This Row],[sp_c]]="","o",IF(Data[[#This Row],[sp_e]]=Data[[#This Row],[sp_c]],"+",IF(ISNUMBER(SEARCH(Data[[#This Row],[sp_e]],Data[[#This Row],[sp_c]])),"/","-")))</f>
        <v>o</v>
      </c>
      <c r="K25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22" spans="1:11" x14ac:dyDescent="0.25">
      <c r="A2522" s="1">
        <v>48</v>
      </c>
      <c r="B2522" s="1">
        <v>0</v>
      </c>
      <c r="C2522" s="1">
        <v>2</v>
      </c>
      <c r="D2522" s="1">
        <f>Data[[#This Row],[run]]+100*Data[[#This Row],[k]]</f>
        <v>200</v>
      </c>
      <c r="E2522" t="s">
        <v>7</v>
      </c>
      <c r="F2522" t="s">
        <v>8</v>
      </c>
      <c r="G2522" t="s">
        <v>7</v>
      </c>
      <c r="H2522" t="s">
        <v>8</v>
      </c>
      <c r="I2522" t="str">
        <f>IF(Data[[#This Row],[gen_c]]="","o",IF(Data[[#This Row],[gen_e]]=Data[[#This Row],[gen_c]],"+",IF(ISNUMBER(SEARCH(Data[[#This Row],[gen_e]],Data[[#This Row],[gen_c]])),"/","-")))</f>
        <v>+</v>
      </c>
      <c r="J2522" t="str">
        <f>IF(Data[[#This Row],[sp_c]]="","o",IF(Data[[#This Row],[sp_e]]=Data[[#This Row],[sp_c]],"+",IF(ISNUMBER(SEARCH(Data[[#This Row],[sp_e]],Data[[#This Row],[sp_c]])),"/","-")))</f>
        <v>+</v>
      </c>
      <c r="K25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23" spans="1:11" x14ac:dyDescent="0.25">
      <c r="A2523" s="1">
        <v>50</v>
      </c>
      <c r="B2523" s="1">
        <v>0</v>
      </c>
      <c r="C2523" s="1">
        <v>2</v>
      </c>
      <c r="D2523" s="1">
        <f>Data[[#This Row],[run]]+100*Data[[#This Row],[k]]</f>
        <v>200</v>
      </c>
      <c r="E2523" t="s">
        <v>7</v>
      </c>
      <c r="F2523" t="s">
        <v>8</v>
      </c>
      <c r="G2523" t="s">
        <v>7</v>
      </c>
      <c r="I2523" t="str">
        <f>IF(Data[[#This Row],[gen_c]]="","o",IF(Data[[#This Row],[gen_e]]=Data[[#This Row],[gen_c]],"+",IF(ISNUMBER(SEARCH(Data[[#This Row],[gen_e]],Data[[#This Row],[gen_c]])),"/","-")))</f>
        <v>+</v>
      </c>
      <c r="J2523" t="str">
        <f>IF(Data[[#This Row],[sp_c]]="","o",IF(Data[[#This Row],[sp_e]]=Data[[#This Row],[sp_c]],"+",IF(ISNUMBER(SEARCH(Data[[#This Row],[sp_e]],Data[[#This Row],[sp_c]])),"/","-")))</f>
        <v>o</v>
      </c>
      <c r="K25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24" spans="1:11" x14ac:dyDescent="0.25">
      <c r="A2524">
        <v>52</v>
      </c>
      <c r="B2524" s="1">
        <v>1</v>
      </c>
      <c r="C2524" s="1">
        <v>2</v>
      </c>
      <c r="D2524" s="1">
        <f>Data[[#This Row],[run]]+100*Data[[#This Row],[k]]</f>
        <v>201</v>
      </c>
      <c r="E2524" t="s">
        <v>7</v>
      </c>
      <c r="F2524" t="s">
        <v>8</v>
      </c>
      <c r="H2524" t="s">
        <v>8</v>
      </c>
      <c r="I2524" t="str">
        <f>IF(Data[[#This Row],[gen_c]]="","o",IF(Data[[#This Row],[gen_e]]=Data[[#This Row],[gen_c]],"+",IF(ISNUMBER(SEARCH(Data[[#This Row],[gen_e]],Data[[#This Row],[gen_c]])),"/","-")))</f>
        <v>o</v>
      </c>
      <c r="J2524" t="str">
        <f>IF(Data[[#This Row],[sp_c]]="","o",IF(Data[[#This Row],[sp_e]]=Data[[#This Row],[sp_c]],"+",IF(ISNUMBER(SEARCH(Data[[#This Row],[sp_e]],Data[[#This Row],[sp_c]])),"/","-")))</f>
        <v>+</v>
      </c>
      <c r="K25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25" spans="1:11" x14ac:dyDescent="0.25">
      <c r="A2525" s="1">
        <v>49</v>
      </c>
      <c r="B2525" s="1">
        <v>0</v>
      </c>
      <c r="C2525" s="1">
        <v>2</v>
      </c>
      <c r="D2525" s="1">
        <f>Data[[#This Row],[run]]+100*Data[[#This Row],[k]]</f>
        <v>200</v>
      </c>
      <c r="E2525" t="s">
        <v>7</v>
      </c>
      <c r="F2525" t="s">
        <v>8</v>
      </c>
      <c r="I2525" t="str">
        <f>IF(Data[[#This Row],[gen_c]]="","o",IF(Data[[#This Row],[gen_e]]=Data[[#This Row],[gen_c]],"+",IF(ISNUMBER(SEARCH(Data[[#This Row],[gen_e]],Data[[#This Row],[gen_c]])),"/","-")))</f>
        <v>o</v>
      </c>
      <c r="J2525" t="str">
        <f>IF(Data[[#This Row],[sp_c]]="","o",IF(Data[[#This Row],[sp_e]]=Data[[#This Row],[sp_c]],"+",IF(ISNUMBER(SEARCH(Data[[#This Row],[sp_e]],Data[[#This Row],[sp_c]])),"/","-")))</f>
        <v>o</v>
      </c>
      <c r="K25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26" spans="1:11" x14ac:dyDescent="0.25">
      <c r="A2526">
        <v>51</v>
      </c>
      <c r="B2526" s="1">
        <v>1</v>
      </c>
      <c r="C2526" s="1">
        <v>2</v>
      </c>
      <c r="D2526" s="1">
        <f>Data[[#This Row],[run]]+100*Data[[#This Row],[k]]</f>
        <v>201</v>
      </c>
      <c r="E2526" t="s">
        <v>7</v>
      </c>
      <c r="F2526" t="s">
        <v>8</v>
      </c>
      <c r="I2526" t="str">
        <f>IF(Data[[#This Row],[gen_c]]="","o",IF(Data[[#This Row],[gen_e]]=Data[[#This Row],[gen_c]],"+",IF(ISNUMBER(SEARCH(Data[[#This Row],[gen_e]],Data[[#This Row],[gen_c]])),"/","-")))</f>
        <v>o</v>
      </c>
      <c r="J2526" t="str">
        <f>IF(Data[[#This Row],[sp_c]]="","o",IF(Data[[#This Row],[sp_e]]=Data[[#This Row],[sp_c]],"+",IF(ISNUMBER(SEARCH(Data[[#This Row],[sp_e]],Data[[#This Row],[sp_c]])),"/","-")))</f>
        <v>o</v>
      </c>
      <c r="K25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27" spans="1:11" x14ac:dyDescent="0.25">
      <c r="A2527" s="1">
        <v>54</v>
      </c>
      <c r="B2527" s="1">
        <v>0</v>
      </c>
      <c r="C2527" s="1">
        <v>2</v>
      </c>
      <c r="D2527" s="1">
        <f>Data[[#This Row],[run]]+100*Data[[#This Row],[k]]</f>
        <v>200</v>
      </c>
      <c r="E2527" t="s">
        <v>7</v>
      </c>
      <c r="F2527" t="s">
        <v>9</v>
      </c>
      <c r="G2527" t="s">
        <v>40</v>
      </c>
      <c r="I2527" t="str">
        <f>IF(Data[[#This Row],[gen_c]]="","o",IF(Data[[#This Row],[gen_e]]=Data[[#This Row],[gen_c]],"+",IF(ISNUMBER(SEARCH(Data[[#This Row],[gen_e]],Data[[#This Row],[gen_c]])),"/","-")))</f>
        <v>/</v>
      </c>
      <c r="J2527" t="str">
        <f>IF(Data[[#This Row],[sp_c]]="","o",IF(Data[[#This Row],[sp_e]]=Data[[#This Row],[sp_c]],"+",IF(ISNUMBER(SEARCH(Data[[#This Row],[sp_e]],Data[[#This Row],[sp_c]])),"/","-")))</f>
        <v>o</v>
      </c>
      <c r="K25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28" spans="1:11" x14ac:dyDescent="0.25">
      <c r="A2528" s="1">
        <v>53</v>
      </c>
      <c r="B2528" s="1">
        <v>0</v>
      </c>
      <c r="C2528" s="1">
        <v>2</v>
      </c>
      <c r="D2528" s="1">
        <f>Data[[#This Row],[run]]+100*Data[[#This Row],[k]]</f>
        <v>200</v>
      </c>
      <c r="E2528" t="s">
        <v>7</v>
      </c>
      <c r="F2528" t="s">
        <v>9</v>
      </c>
      <c r="G2528" t="s">
        <v>7</v>
      </c>
      <c r="I2528" t="str">
        <f>IF(Data[[#This Row],[gen_c]]="","o",IF(Data[[#This Row],[gen_e]]=Data[[#This Row],[gen_c]],"+",IF(ISNUMBER(SEARCH(Data[[#This Row],[gen_e]],Data[[#This Row],[gen_c]])),"/","-")))</f>
        <v>+</v>
      </c>
      <c r="J2528" t="str">
        <f>IF(Data[[#This Row],[sp_c]]="","o",IF(Data[[#This Row],[sp_e]]=Data[[#This Row],[sp_c]],"+",IF(ISNUMBER(SEARCH(Data[[#This Row],[sp_e]],Data[[#This Row],[sp_c]])),"/","-")))</f>
        <v>o</v>
      </c>
      <c r="K25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29" spans="1:11" x14ac:dyDescent="0.25">
      <c r="A2529">
        <v>55</v>
      </c>
      <c r="B2529" s="1">
        <v>1</v>
      </c>
      <c r="C2529" s="1">
        <v>2</v>
      </c>
      <c r="D2529" s="1">
        <f>Data[[#This Row],[run]]+100*Data[[#This Row],[k]]</f>
        <v>201</v>
      </c>
      <c r="E2529" t="s">
        <v>7</v>
      </c>
      <c r="F2529" t="s">
        <v>9</v>
      </c>
      <c r="G2529" t="s">
        <v>7</v>
      </c>
      <c r="I2529" t="str">
        <f>IF(Data[[#This Row],[gen_c]]="","o",IF(Data[[#This Row],[gen_e]]=Data[[#This Row],[gen_c]],"+",IF(ISNUMBER(SEARCH(Data[[#This Row],[gen_e]],Data[[#This Row],[gen_c]])),"/","-")))</f>
        <v>+</v>
      </c>
      <c r="J2529" t="str">
        <f>IF(Data[[#This Row],[sp_c]]="","o",IF(Data[[#This Row],[sp_e]]=Data[[#This Row],[sp_c]],"+",IF(ISNUMBER(SEARCH(Data[[#This Row],[sp_e]],Data[[#This Row],[sp_c]])),"/","-")))</f>
        <v>o</v>
      </c>
      <c r="K25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30" spans="1:11" x14ac:dyDescent="0.25">
      <c r="A2530">
        <v>56</v>
      </c>
      <c r="B2530" s="1">
        <v>1</v>
      </c>
      <c r="C2530" s="1">
        <v>2</v>
      </c>
      <c r="D2530" s="1">
        <f>Data[[#This Row],[run]]+100*Data[[#This Row],[k]]</f>
        <v>201</v>
      </c>
      <c r="E2530" t="s">
        <v>7</v>
      </c>
      <c r="F2530" t="s">
        <v>9</v>
      </c>
      <c r="G2530" t="s">
        <v>7</v>
      </c>
      <c r="I2530" t="str">
        <f>IF(Data[[#This Row],[gen_c]]="","o",IF(Data[[#This Row],[gen_e]]=Data[[#This Row],[gen_c]],"+",IF(ISNUMBER(SEARCH(Data[[#This Row],[gen_e]],Data[[#This Row],[gen_c]])),"/","-")))</f>
        <v>+</v>
      </c>
      <c r="J2530" t="str">
        <f>IF(Data[[#This Row],[sp_c]]="","o",IF(Data[[#This Row],[sp_e]]=Data[[#This Row],[sp_c]],"+",IF(ISNUMBER(SEARCH(Data[[#This Row],[sp_e]],Data[[#This Row],[sp_c]])),"/","-")))</f>
        <v>o</v>
      </c>
      <c r="K25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31" spans="1:11" x14ac:dyDescent="0.25">
      <c r="A2531" s="1">
        <v>538</v>
      </c>
      <c r="B2531" s="1">
        <v>0</v>
      </c>
      <c r="C2531" s="1">
        <v>2</v>
      </c>
      <c r="D2531" s="1">
        <f>Data[[#This Row],[run]]+100*Data[[#This Row],[k]]</f>
        <v>200</v>
      </c>
      <c r="E2531" t="s">
        <v>13</v>
      </c>
      <c r="F2531" t="s">
        <v>35</v>
      </c>
      <c r="G2531" t="s">
        <v>47</v>
      </c>
      <c r="H2531" t="s">
        <v>48</v>
      </c>
      <c r="I2531" t="str">
        <f>IF(Data[[#This Row],[gen_c]]="","o",IF(Data[[#This Row],[gen_e]]=Data[[#This Row],[gen_c]],"+",IF(ISNUMBER(SEARCH(Data[[#This Row],[gen_e]],Data[[#This Row],[gen_c]])),"/","-")))</f>
        <v>/</v>
      </c>
      <c r="J2531" t="str">
        <f>IF(Data[[#This Row],[sp_c]]="","o",IF(Data[[#This Row],[sp_e]]=Data[[#This Row],[sp_c]],"+",IF(ISNUMBER(SEARCH(Data[[#This Row],[sp_e]],Data[[#This Row],[sp_c]])),"/","-")))</f>
        <v>/</v>
      </c>
      <c r="K25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32" spans="1:11" x14ac:dyDescent="0.25">
      <c r="A2532">
        <v>542</v>
      </c>
      <c r="B2532" s="1">
        <v>1</v>
      </c>
      <c r="C2532" s="1">
        <v>2</v>
      </c>
      <c r="D2532" s="1">
        <f>Data[[#This Row],[run]]+100*Data[[#This Row],[k]]</f>
        <v>201</v>
      </c>
      <c r="E2532" t="s">
        <v>13</v>
      </c>
      <c r="F2532" t="s">
        <v>35</v>
      </c>
      <c r="G2532" t="s">
        <v>13</v>
      </c>
      <c r="H2532" t="s">
        <v>55</v>
      </c>
      <c r="I2532" t="str">
        <f>IF(Data[[#This Row],[gen_c]]="","o",IF(Data[[#This Row],[gen_e]]=Data[[#This Row],[gen_c]],"+",IF(ISNUMBER(SEARCH(Data[[#This Row],[gen_e]],Data[[#This Row],[gen_c]])),"/","-")))</f>
        <v>+</v>
      </c>
      <c r="J2532" t="str">
        <f>IF(Data[[#This Row],[sp_c]]="","o",IF(Data[[#This Row],[sp_e]]=Data[[#This Row],[sp_c]],"+",IF(ISNUMBER(SEARCH(Data[[#This Row],[sp_e]],Data[[#This Row],[sp_c]])),"/","-")))</f>
        <v>-</v>
      </c>
      <c r="K25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533" spans="1:11" x14ac:dyDescent="0.25">
      <c r="A2533" s="1">
        <v>536</v>
      </c>
      <c r="B2533" s="1">
        <v>0</v>
      </c>
      <c r="C2533" s="1">
        <v>2</v>
      </c>
      <c r="D2533" s="1">
        <f>Data[[#This Row],[run]]+100*Data[[#This Row],[k]]</f>
        <v>200</v>
      </c>
      <c r="E2533" t="s">
        <v>13</v>
      </c>
      <c r="F2533" t="s">
        <v>35</v>
      </c>
      <c r="G2533" t="s">
        <v>13</v>
      </c>
      <c r="I2533" t="str">
        <f>IF(Data[[#This Row],[gen_c]]="","o",IF(Data[[#This Row],[gen_e]]=Data[[#This Row],[gen_c]],"+",IF(ISNUMBER(SEARCH(Data[[#This Row],[gen_e]],Data[[#This Row],[gen_c]])),"/","-")))</f>
        <v>+</v>
      </c>
      <c r="J2533" t="str">
        <f>IF(Data[[#This Row],[sp_c]]="","o",IF(Data[[#This Row],[sp_e]]=Data[[#This Row],[sp_c]],"+",IF(ISNUMBER(SEARCH(Data[[#This Row],[sp_e]],Data[[#This Row],[sp_c]])),"/","-")))</f>
        <v>o</v>
      </c>
      <c r="K25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34" spans="1:11" x14ac:dyDescent="0.25">
      <c r="A2534" s="1">
        <v>537</v>
      </c>
      <c r="B2534" s="1">
        <v>0</v>
      </c>
      <c r="C2534" s="1">
        <v>2</v>
      </c>
      <c r="D2534" s="1">
        <f>Data[[#This Row],[run]]+100*Data[[#This Row],[k]]</f>
        <v>200</v>
      </c>
      <c r="E2534" t="s">
        <v>13</v>
      </c>
      <c r="F2534" t="s">
        <v>35</v>
      </c>
      <c r="G2534" t="s">
        <v>13</v>
      </c>
      <c r="I2534" t="str">
        <f>IF(Data[[#This Row],[gen_c]]="","o",IF(Data[[#This Row],[gen_e]]=Data[[#This Row],[gen_c]],"+",IF(ISNUMBER(SEARCH(Data[[#This Row],[gen_e]],Data[[#This Row],[gen_c]])),"/","-")))</f>
        <v>+</v>
      </c>
      <c r="J2534" t="str">
        <f>IF(Data[[#This Row],[sp_c]]="","o",IF(Data[[#This Row],[sp_e]]=Data[[#This Row],[sp_c]],"+",IF(ISNUMBER(SEARCH(Data[[#This Row],[sp_e]],Data[[#This Row],[sp_c]])),"/","-")))</f>
        <v>o</v>
      </c>
      <c r="K25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35" spans="1:11" x14ac:dyDescent="0.25">
      <c r="A2535" s="1">
        <v>539</v>
      </c>
      <c r="B2535" s="1">
        <v>0</v>
      </c>
      <c r="C2535" s="1">
        <v>2</v>
      </c>
      <c r="D2535" s="1">
        <f>Data[[#This Row],[run]]+100*Data[[#This Row],[k]]</f>
        <v>200</v>
      </c>
      <c r="E2535" t="s">
        <v>13</v>
      </c>
      <c r="F2535" t="s">
        <v>35</v>
      </c>
      <c r="G2535" t="s">
        <v>13</v>
      </c>
      <c r="I2535" t="str">
        <f>IF(Data[[#This Row],[gen_c]]="","o",IF(Data[[#This Row],[gen_e]]=Data[[#This Row],[gen_c]],"+",IF(ISNUMBER(SEARCH(Data[[#This Row],[gen_e]],Data[[#This Row],[gen_c]])),"/","-")))</f>
        <v>+</v>
      </c>
      <c r="J2535" t="str">
        <f>IF(Data[[#This Row],[sp_c]]="","o",IF(Data[[#This Row],[sp_e]]=Data[[#This Row],[sp_c]],"+",IF(ISNUMBER(SEARCH(Data[[#This Row],[sp_e]],Data[[#This Row],[sp_c]])),"/","-")))</f>
        <v>o</v>
      </c>
      <c r="K25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36" spans="1:11" x14ac:dyDescent="0.25">
      <c r="A2536" s="1">
        <v>540</v>
      </c>
      <c r="B2536" s="1">
        <v>0</v>
      </c>
      <c r="C2536" s="1">
        <v>2</v>
      </c>
      <c r="D2536" s="1">
        <f>Data[[#This Row],[run]]+100*Data[[#This Row],[k]]</f>
        <v>200</v>
      </c>
      <c r="E2536" t="s">
        <v>13</v>
      </c>
      <c r="F2536" t="s">
        <v>35</v>
      </c>
      <c r="G2536" t="s">
        <v>13</v>
      </c>
      <c r="I2536" t="str">
        <f>IF(Data[[#This Row],[gen_c]]="","o",IF(Data[[#This Row],[gen_e]]=Data[[#This Row],[gen_c]],"+",IF(ISNUMBER(SEARCH(Data[[#This Row],[gen_e]],Data[[#This Row],[gen_c]])),"/","-")))</f>
        <v>+</v>
      </c>
      <c r="J2536" t="str">
        <f>IF(Data[[#This Row],[sp_c]]="","o",IF(Data[[#This Row],[sp_e]]=Data[[#This Row],[sp_c]],"+",IF(ISNUMBER(SEARCH(Data[[#This Row],[sp_e]],Data[[#This Row],[sp_c]])),"/","-")))</f>
        <v>o</v>
      </c>
      <c r="K25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37" spans="1:11" x14ac:dyDescent="0.25">
      <c r="A2537" s="1">
        <v>541</v>
      </c>
      <c r="B2537" s="1">
        <v>0</v>
      </c>
      <c r="C2537" s="1">
        <v>2</v>
      </c>
      <c r="D2537" s="1">
        <f>Data[[#This Row],[run]]+100*Data[[#This Row],[k]]</f>
        <v>200</v>
      </c>
      <c r="E2537" t="s">
        <v>13</v>
      </c>
      <c r="F2537" t="s">
        <v>35</v>
      </c>
      <c r="G2537" t="s">
        <v>13</v>
      </c>
      <c r="I2537" t="str">
        <f>IF(Data[[#This Row],[gen_c]]="","o",IF(Data[[#This Row],[gen_e]]=Data[[#This Row],[gen_c]],"+",IF(ISNUMBER(SEARCH(Data[[#This Row],[gen_e]],Data[[#This Row],[gen_c]])),"/","-")))</f>
        <v>+</v>
      </c>
      <c r="J2537" t="str">
        <f>IF(Data[[#This Row],[sp_c]]="","o",IF(Data[[#This Row],[sp_e]]=Data[[#This Row],[sp_c]],"+",IF(ISNUMBER(SEARCH(Data[[#This Row],[sp_e]],Data[[#This Row],[sp_c]])),"/","-")))</f>
        <v>o</v>
      </c>
      <c r="K25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38" spans="1:11" x14ac:dyDescent="0.25">
      <c r="A2538">
        <v>544</v>
      </c>
      <c r="B2538" s="1">
        <v>1</v>
      </c>
      <c r="C2538" s="1">
        <v>2</v>
      </c>
      <c r="D2538" s="1">
        <f>Data[[#This Row],[run]]+100*Data[[#This Row],[k]]</f>
        <v>201</v>
      </c>
      <c r="E2538" t="s">
        <v>13</v>
      </c>
      <c r="F2538" t="s">
        <v>35</v>
      </c>
      <c r="G2538" t="s">
        <v>13</v>
      </c>
      <c r="I2538" t="str">
        <f>IF(Data[[#This Row],[gen_c]]="","o",IF(Data[[#This Row],[gen_e]]=Data[[#This Row],[gen_c]],"+",IF(ISNUMBER(SEARCH(Data[[#This Row],[gen_e]],Data[[#This Row],[gen_c]])),"/","-")))</f>
        <v>+</v>
      </c>
      <c r="J2538" t="str">
        <f>IF(Data[[#This Row],[sp_c]]="","o",IF(Data[[#This Row],[sp_e]]=Data[[#This Row],[sp_c]],"+",IF(ISNUMBER(SEARCH(Data[[#This Row],[sp_e]],Data[[#This Row],[sp_c]])),"/","-")))</f>
        <v>o</v>
      </c>
      <c r="K25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39" spans="1:11" x14ac:dyDescent="0.25">
      <c r="A2539">
        <v>545</v>
      </c>
      <c r="B2539" s="1">
        <v>1</v>
      </c>
      <c r="C2539" s="1">
        <v>2</v>
      </c>
      <c r="D2539" s="1">
        <f>Data[[#This Row],[run]]+100*Data[[#This Row],[k]]</f>
        <v>201</v>
      </c>
      <c r="E2539" t="s">
        <v>13</v>
      </c>
      <c r="F2539" t="s">
        <v>35</v>
      </c>
      <c r="G2539" t="s">
        <v>13</v>
      </c>
      <c r="I2539" t="str">
        <f>IF(Data[[#This Row],[gen_c]]="","o",IF(Data[[#This Row],[gen_e]]=Data[[#This Row],[gen_c]],"+",IF(ISNUMBER(SEARCH(Data[[#This Row],[gen_e]],Data[[#This Row],[gen_c]])),"/","-")))</f>
        <v>+</v>
      </c>
      <c r="J2539" t="str">
        <f>IF(Data[[#This Row],[sp_c]]="","o",IF(Data[[#This Row],[sp_e]]=Data[[#This Row],[sp_c]],"+",IF(ISNUMBER(SEARCH(Data[[#This Row],[sp_e]],Data[[#This Row],[sp_c]])),"/","-")))</f>
        <v>o</v>
      </c>
      <c r="K25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40" spans="1:11" x14ac:dyDescent="0.25">
      <c r="A2540">
        <v>543</v>
      </c>
      <c r="B2540" s="1">
        <v>1</v>
      </c>
      <c r="C2540" s="1">
        <v>2</v>
      </c>
      <c r="D2540" s="1">
        <f>Data[[#This Row],[run]]+100*Data[[#This Row],[k]]</f>
        <v>201</v>
      </c>
      <c r="E2540" t="s">
        <v>13</v>
      </c>
      <c r="F2540" t="s">
        <v>35</v>
      </c>
      <c r="H2540" t="s">
        <v>32</v>
      </c>
      <c r="I2540" t="str">
        <f>IF(Data[[#This Row],[gen_c]]="","o",IF(Data[[#This Row],[gen_e]]=Data[[#This Row],[gen_c]],"+",IF(ISNUMBER(SEARCH(Data[[#This Row],[gen_e]],Data[[#This Row],[gen_c]])),"/","-")))</f>
        <v>o</v>
      </c>
      <c r="J2540" t="str">
        <f>IF(Data[[#This Row],[sp_c]]="","o",IF(Data[[#This Row],[sp_e]]=Data[[#This Row],[sp_c]],"+",IF(ISNUMBER(SEARCH(Data[[#This Row],[sp_e]],Data[[#This Row],[sp_c]])),"/","-")))</f>
        <v>-</v>
      </c>
      <c r="K25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541" spans="1:11" x14ac:dyDescent="0.25">
      <c r="A2541">
        <v>546</v>
      </c>
      <c r="B2541" s="1">
        <v>1</v>
      </c>
      <c r="C2541" s="1">
        <v>2</v>
      </c>
      <c r="D2541" s="1">
        <f>Data[[#This Row],[run]]+100*Data[[#This Row],[k]]</f>
        <v>201</v>
      </c>
      <c r="E2541" t="s">
        <v>13</v>
      </c>
      <c r="F2541" t="s">
        <v>35</v>
      </c>
      <c r="H2541" t="s">
        <v>35</v>
      </c>
      <c r="I2541" t="str">
        <f>IF(Data[[#This Row],[gen_c]]="","o",IF(Data[[#This Row],[gen_e]]=Data[[#This Row],[gen_c]],"+",IF(ISNUMBER(SEARCH(Data[[#This Row],[gen_e]],Data[[#This Row],[gen_c]])),"/","-")))</f>
        <v>o</v>
      </c>
      <c r="J2541" t="str">
        <f>IF(Data[[#This Row],[sp_c]]="","o",IF(Data[[#This Row],[sp_e]]=Data[[#This Row],[sp_c]],"+",IF(ISNUMBER(SEARCH(Data[[#This Row],[sp_e]],Data[[#This Row],[sp_c]])),"/","-")))</f>
        <v>+</v>
      </c>
      <c r="K25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42" spans="1:11" x14ac:dyDescent="0.25">
      <c r="A2542" s="1">
        <v>372</v>
      </c>
      <c r="B2542" s="1">
        <v>0</v>
      </c>
      <c r="C2542" s="1">
        <v>2</v>
      </c>
      <c r="D2542" s="1">
        <f>Data[[#This Row],[run]]+100*Data[[#This Row],[k]]</f>
        <v>200</v>
      </c>
      <c r="E2542" t="s">
        <v>26</v>
      </c>
      <c r="F2542" t="s">
        <v>28</v>
      </c>
      <c r="H2542" t="s">
        <v>27</v>
      </c>
      <c r="I2542" t="str">
        <f>IF(Data[[#This Row],[gen_c]]="","o",IF(Data[[#This Row],[gen_e]]=Data[[#This Row],[gen_c]],"+",IF(ISNUMBER(SEARCH(Data[[#This Row],[gen_e]],Data[[#This Row],[gen_c]])),"/","-")))</f>
        <v>o</v>
      </c>
      <c r="J2542" t="str">
        <f>IF(Data[[#This Row],[sp_c]]="","o",IF(Data[[#This Row],[sp_e]]=Data[[#This Row],[sp_c]],"+",IF(ISNUMBER(SEARCH(Data[[#This Row],[sp_e]],Data[[#This Row],[sp_c]])),"/","-")))</f>
        <v>-</v>
      </c>
      <c r="K25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543" spans="1:11" x14ac:dyDescent="0.25">
      <c r="A2543" s="1">
        <v>373</v>
      </c>
      <c r="B2543" s="1">
        <v>0</v>
      </c>
      <c r="C2543" s="1">
        <v>2</v>
      </c>
      <c r="D2543" s="1">
        <f>Data[[#This Row],[run]]+100*Data[[#This Row],[k]]</f>
        <v>200</v>
      </c>
      <c r="E2543" t="s">
        <v>26</v>
      </c>
      <c r="F2543" t="s">
        <v>28</v>
      </c>
      <c r="H2543" t="s">
        <v>28</v>
      </c>
      <c r="I2543" t="str">
        <f>IF(Data[[#This Row],[gen_c]]="","o",IF(Data[[#This Row],[gen_e]]=Data[[#This Row],[gen_c]],"+",IF(ISNUMBER(SEARCH(Data[[#This Row],[gen_e]],Data[[#This Row],[gen_c]])),"/","-")))</f>
        <v>o</v>
      </c>
      <c r="J2543" t="str">
        <f>IF(Data[[#This Row],[sp_c]]="","o",IF(Data[[#This Row],[sp_e]]=Data[[#This Row],[sp_c]],"+",IF(ISNUMBER(SEARCH(Data[[#This Row],[sp_e]],Data[[#This Row],[sp_c]])),"/","-")))</f>
        <v>+</v>
      </c>
      <c r="K25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44" spans="1:11" x14ac:dyDescent="0.25">
      <c r="A2544" s="1">
        <v>374</v>
      </c>
      <c r="B2544" s="1">
        <v>0</v>
      </c>
      <c r="C2544" s="1">
        <v>2</v>
      </c>
      <c r="D2544" s="1">
        <f>Data[[#This Row],[run]]+100*Data[[#This Row],[k]]</f>
        <v>200</v>
      </c>
      <c r="E2544" t="s">
        <v>26</v>
      </c>
      <c r="F2544" t="s">
        <v>28</v>
      </c>
      <c r="H2544" t="s">
        <v>28</v>
      </c>
      <c r="I2544" t="str">
        <f>IF(Data[[#This Row],[gen_c]]="","o",IF(Data[[#This Row],[gen_e]]=Data[[#This Row],[gen_c]],"+",IF(ISNUMBER(SEARCH(Data[[#This Row],[gen_e]],Data[[#This Row],[gen_c]])),"/","-")))</f>
        <v>o</v>
      </c>
      <c r="J2544" t="str">
        <f>IF(Data[[#This Row],[sp_c]]="","o",IF(Data[[#This Row],[sp_e]]=Data[[#This Row],[sp_c]],"+",IF(ISNUMBER(SEARCH(Data[[#This Row],[sp_e]],Data[[#This Row],[sp_c]])),"/","-")))</f>
        <v>+</v>
      </c>
      <c r="K25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45" spans="1:11" x14ac:dyDescent="0.25">
      <c r="A2545">
        <v>375</v>
      </c>
      <c r="B2545" s="1">
        <v>1</v>
      </c>
      <c r="C2545" s="1">
        <v>2</v>
      </c>
      <c r="D2545" s="1">
        <f>Data[[#This Row],[run]]+100*Data[[#This Row],[k]]</f>
        <v>201</v>
      </c>
      <c r="E2545" t="s">
        <v>26</v>
      </c>
      <c r="F2545" t="s">
        <v>28</v>
      </c>
      <c r="H2545" t="s">
        <v>28</v>
      </c>
      <c r="I2545" t="str">
        <f>IF(Data[[#This Row],[gen_c]]="","o",IF(Data[[#This Row],[gen_e]]=Data[[#This Row],[gen_c]],"+",IF(ISNUMBER(SEARCH(Data[[#This Row],[gen_e]],Data[[#This Row],[gen_c]])),"/","-")))</f>
        <v>o</v>
      </c>
      <c r="J2545" t="str">
        <f>IF(Data[[#This Row],[sp_c]]="","o",IF(Data[[#This Row],[sp_e]]=Data[[#This Row],[sp_c]],"+",IF(ISNUMBER(SEARCH(Data[[#This Row],[sp_e]],Data[[#This Row],[sp_c]])),"/","-")))</f>
        <v>+</v>
      </c>
      <c r="K25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46" spans="1:11" x14ac:dyDescent="0.25">
      <c r="A2546">
        <v>376</v>
      </c>
      <c r="B2546" s="1">
        <v>1</v>
      </c>
      <c r="C2546" s="1">
        <v>2</v>
      </c>
      <c r="D2546" s="1">
        <f>Data[[#This Row],[run]]+100*Data[[#This Row],[k]]</f>
        <v>201</v>
      </c>
      <c r="E2546" t="s">
        <v>26</v>
      </c>
      <c r="F2546" t="s">
        <v>28</v>
      </c>
      <c r="H2546" t="s">
        <v>28</v>
      </c>
      <c r="I2546" t="str">
        <f>IF(Data[[#This Row],[gen_c]]="","o",IF(Data[[#This Row],[gen_e]]=Data[[#This Row],[gen_c]],"+",IF(ISNUMBER(SEARCH(Data[[#This Row],[gen_e]],Data[[#This Row],[gen_c]])),"/","-")))</f>
        <v>o</v>
      </c>
      <c r="J2546" t="str">
        <f>IF(Data[[#This Row],[sp_c]]="","o",IF(Data[[#This Row],[sp_e]]=Data[[#This Row],[sp_c]],"+",IF(ISNUMBER(SEARCH(Data[[#This Row],[sp_e]],Data[[#This Row],[sp_c]])),"/","-")))</f>
        <v>+</v>
      </c>
      <c r="K25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547" spans="1:11" x14ac:dyDescent="0.25">
      <c r="A2547" s="1">
        <v>386</v>
      </c>
      <c r="B2547" s="1">
        <v>0</v>
      </c>
      <c r="C2547" s="1">
        <v>2</v>
      </c>
      <c r="D2547" s="1">
        <f>Data[[#This Row],[run]]+100*Data[[#This Row],[k]]</f>
        <v>200</v>
      </c>
      <c r="E2547" t="s">
        <v>13</v>
      </c>
      <c r="F2547" t="s">
        <v>30</v>
      </c>
      <c r="G2547" t="s">
        <v>13</v>
      </c>
      <c r="H2547" t="s">
        <v>30</v>
      </c>
      <c r="I2547" t="str">
        <f>IF(Data[[#This Row],[gen_c]]="","o",IF(Data[[#This Row],[gen_e]]=Data[[#This Row],[gen_c]],"+",IF(ISNUMBER(SEARCH(Data[[#This Row],[gen_e]],Data[[#This Row],[gen_c]])),"/","-")))</f>
        <v>+</v>
      </c>
      <c r="J2547" t="str">
        <f>IF(Data[[#This Row],[sp_c]]="","o",IF(Data[[#This Row],[sp_e]]=Data[[#This Row],[sp_c]],"+",IF(ISNUMBER(SEARCH(Data[[#This Row],[sp_e]],Data[[#This Row],[sp_c]])),"/","-")))</f>
        <v>+</v>
      </c>
      <c r="K25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48" spans="1:11" x14ac:dyDescent="0.25">
      <c r="A2548" s="1">
        <v>387</v>
      </c>
      <c r="B2548" s="1">
        <v>0</v>
      </c>
      <c r="C2548" s="1">
        <v>2</v>
      </c>
      <c r="D2548" s="1">
        <f>Data[[#This Row],[run]]+100*Data[[#This Row],[k]]</f>
        <v>200</v>
      </c>
      <c r="E2548" t="s">
        <v>13</v>
      </c>
      <c r="F2548" t="s">
        <v>30</v>
      </c>
      <c r="G2548" t="s">
        <v>13</v>
      </c>
      <c r="H2548" t="s">
        <v>30</v>
      </c>
      <c r="I2548" t="str">
        <f>IF(Data[[#This Row],[gen_c]]="","o",IF(Data[[#This Row],[gen_e]]=Data[[#This Row],[gen_c]],"+",IF(ISNUMBER(SEARCH(Data[[#This Row],[gen_e]],Data[[#This Row],[gen_c]])),"/","-")))</f>
        <v>+</v>
      </c>
      <c r="J2548" t="str">
        <f>IF(Data[[#This Row],[sp_c]]="","o",IF(Data[[#This Row],[sp_e]]=Data[[#This Row],[sp_c]],"+",IF(ISNUMBER(SEARCH(Data[[#This Row],[sp_e]],Data[[#This Row],[sp_c]])),"/","-")))</f>
        <v>+</v>
      </c>
      <c r="K25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49" spans="1:11" x14ac:dyDescent="0.25">
      <c r="A2549" s="1">
        <v>388</v>
      </c>
      <c r="B2549" s="1">
        <v>0</v>
      </c>
      <c r="C2549" s="1">
        <v>2</v>
      </c>
      <c r="D2549" s="1">
        <f>Data[[#This Row],[run]]+100*Data[[#This Row],[k]]</f>
        <v>200</v>
      </c>
      <c r="E2549" t="s">
        <v>13</v>
      </c>
      <c r="F2549" t="s">
        <v>30</v>
      </c>
      <c r="G2549" t="s">
        <v>13</v>
      </c>
      <c r="H2549" t="s">
        <v>30</v>
      </c>
      <c r="I2549" t="str">
        <f>IF(Data[[#This Row],[gen_c]]="","o",IF(Data[[#This Row],[gen_e]]=Data[[#This Row],[gen_c]],"+",IF(ISNUMBER(SEARCH(Data[[#This Row],[gen_e]],Data[[#This Row],[gen_c]])),"/","-")))</f>
        <v>+</v>
      </c>
      <c r="J2549" t="str">
        <f>IF(Data[[#This Row],[sp_c]]="","o",IF(Data[[#This Row],[sp_e]]=Data[[#This Row],[sp_c]],"+",IF(ISNUMBER(SEARCH(Data[[#This Row],[sp_e]],Data[[#This Row],[sp_c]])),"/","-")))</f>
        <v>+</v>
      </c>
      <c r="K25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0" spans="1:11" x14ac:dyDescent="0.25">
      <c r="A2550" s="1">
        <v>389</v>
      </c>
      <c r="B2550" s="1">
        <v>0</v>
      </c>
      <c r="C2550" s="1">
        <v>2</v>
      </c>
      <c r="D2550" s="1">
        <f>Data[[#This Row],[run]]+100*Data[[#This Row],[k]]</f>
        <v>200</v>
      </c>
      <c r="E2550" t="s">
        <v>13</v>
      </c>
      <c r="F2550" t="s">
        <v>30</v>
      </c>
      <c r="G2550" t="s">
        <v>13</v>
      </c>
      <c r="H2550" t="s">
        <v>30</v>
      </c>
      <c r="I2550" t="str">
        <f>IF(Data[[#This Row],[gen_c]]="","o",IF(Data[[#This Row],[gen_e]]=Data[[#This Row],[gen_c]],"+",IF(ISNUMBER(SEARCH(Data[[#This Row],[gen_e]],Data[[#This Row],[gen_c]])),"/","-")))</f>
        <v>+</v>
      </c>
      <c r="J2550" t="str">
        <f>IF(Data[[#This Row],[sp_c]]="","o",IF(Data[[#This Row],[sp_e]]=Data[[#This Row],[sp_c]],"+",IF(ISNUMBER(SEARCH(Data[[#This Row],[sp_e]],Data[[#This Row],[sp_c]])),"/","-")))</f>
        <v>+</v>
      </c>
      <c r="K25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1" spans="1:11" x14ac:dyDescent="0.25">
      <c r="A2551" s="1">
        <v>390</v>
      </c>
      <c r="B2551" s="1">
        <v>0</v>
      </c>
      <c r="C2551" s="1">
        <v>2</v>
      </c>
      <c r="D2551" s="1">
        <f>Data[[#This Row],[run]]+100*Data[[#This Row],[k]]</f>
        <v>200</v>
      </c>
      <c r="E2551" t="s">
        <v>13</v>
      </c>
      <c r="F2551" t="s">
        <v>30</v>
      </c>
      <c r="G2551" t="s">
        <v>13</v>
      </c>
      <c r="H2551" t="s">
        <v>30</v>
      </c>
      <c r="I2551" t="str">
        <f>IF(Data[[#This Row],[gen_c]]="","o",IF(Data[[#This Row],[gen_e]]=Data[[#This Row],[gen_c]],"+",IF(ISNUMBER(SEARCH(Data[[#This Row],[gen_e]],Data[[#This Row],[gen_c]])),"/","-")))</f>
        <v>+</v>
      </c>
      <c r="J2551" t="str">
        <f>IF(Data[[#This Row],[sp_c]]="","o",IF(Data[[#This Row],[sp_e]]=Data[[#This Row],[sp_c]],"+",IF(ISNUMBER(SEARCH(Data[[#This Row],[sp_e]],Data[[#This Row],[sp_c]])),"/","-")))</f>
        <v>+</v>
      </c>
      <c r="K25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2" spans="1:11" x14ac:dyDescent="0.25">
      <c r="A2552" s="1">
        <v>392</v>
      </c>
      <c r="B2552" s="1">
        <v>0</v>
      </c>
      <c r="C2552" s="1">
        <v>2</v>
      </c>
      <c r="D2552" s="1">
        <f>Data[[#This Row],[run]]+100*Data[[#This Row],[k]]</f>
        <v>200</v>
      </c>
      <c r="E2552" t="s">
        <v>13</v>
      </c>
      <c r="F2552" t="s">
        <v>30</v>
      </c>
      <c r="G2552" t="s">
        <v>13</v>
      </c>
      <c r="H2552" t="s">
        <v>30</v>
      </c>
      <c r="I2552" t="str">
        <f>IF(Data[[#This Row],[gen_c]]="","o",IF(Data[[#This Row],[gen_e]]=Data[[#This Row],[gen_c]],"+",IF(ISNUMBER(SEARCH(Data[[#This Row],[gen_e]],Data[[#This Row],[gen_c]])),"/","-")))</f>
        <v>+</v>
      </c>
      <c r="J2552" t="str">
        <f>IF(Data[[#This Row],[sp_c]]="","o",IF(Data[[#This Row],[sp_e]]=Data[[#This Row],[sp_c]],"+",IF(ISNUMBER(SEARCH(Data[[#This Row],[sp_e]],Data[[#This Row],[sp_c]])),"/","-")))</f>
        <v>+</v>
      </c>
      <c r="K25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3" spans="1:11" x14ac:dyDescent="0.25">
      <c r="A2553" s="1">
        <v>393</v>
      </c>
      <c r="B2553" s="1">
        <v>0</v>
      </c>
      <c r="C2553" s="1">
        <v>2</v>
      </c>
      <c r="D2553" s="1">
        <f>Data[[#This Row],[run]]+100*Data[[#This Row],[k]]</f>
        <v>200</v>
      </c>
      <c r="E2553" t="s">
        <v>13</v>
      </c>
      <c r="F2553" t="s">
        <v>30</v>
      </c>
      <c r="G2553" t="s">
        <v>13</v>
      </c>
      <c r="H2553" t="s">
        <v>30</v>
      </c>
      <c r="I2553" t="str">
        <f>IF(Data[[#This Row],[gen_c]]="","o",IF(Data[[#This Row],[gen_e]]=Data[[#This Row],[gen_c]],"+",IF(ISNUMBER(SEARCH(Data[[#This Row],[gen_e]],Data[[#This Row],[gen_c]])),"/","-")))</f>
        <v>+</v>
      </c>
      <c r="J2553" t="str">
        <f>IF(Data[[#This Row],[sp_c]]="","o",IF(Data[[#This Row],[sp_e]]=Data[[#This Row],[sp_c]],"+",IF(ISNUMBER(SEARCH(Data[[#This Row],[sp_e]],Data[[#This Row],[sp_c]])),"/","-")))</f>
        <v>+</v>
      </c>
      <c r="K25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4" spans="1:11" x14ac:dyDescent="0.25">
      <c r="A2554" s="1">
        <v>394</v>
      </c>
      <c r="B2554" s="1">
        <v>0</v>
      </c>
      <c r="C2554" s="1">
        <v>2</v>
      </c>
      <c r="D2554" s="1">
        <f>Data[[#This Row],[run]]+100*Data[[#This Row],[k]]</f>
        <v>200</v>
      </c>
      <c r="E2554" t="s">
        <v>13</v>
      </c>
      <c r="F2554" t="s">
        <v>30</v>
      </c>
      <c r="G2554" t="s">
        <v>13</v>
      </c>
      <c r="H2554" t="s">
        <v>30</v>
      </c>
      <c r="I2554" t="str">
        <f>IF(Data[[#This Row],[gen_c]]="","o",IF(Data[[#This Row],[gen_e]]=Data[[#This Row],[gen_c]],"+",IF(ISNUMBER(SEARCH(Data[[#This Row],[gen_e]],Data[[#This Row],[gen_c]])),"/","-")))</f>
        <v>+</v>
      </c>
      <c r="J2554" t="str">
        <f>IF(Data[[#This Row],[sp_c]]="","o",IF(Data[[#This Row],[sp_e]]=Data[[#This Row],[sp_c]],"+",IF(ISNUMBER(SEARCH(Data[[#This Row],[sp_e]],Data[[#This Row],[sp_c]])),"/","-")))</f>
        <v>+</v>
      </c>
      <c r="K25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5" spans="1:11" x14ac:dyDescent="0.25">
      <c r="A2555" s="1">
        <v>395</v>
      </c>
      <c r="B2555" s="1">
        <v>0</v>
      </c>
      <c r="C2555" s="1">
        <v>2</v>
      </c>
      <c r="D2555" s="1">
        <f>Data[[#This Row],[run]]+100*Data[[#This Row],[k]]</f>
        <v>200</v>
      </c>
      <c r="E2555" t="s">
        <v>13</v>
      </c>
      <c r="F2555" t="s">
        <v>30</v>
      </c>
      <c r="G2555" t="s">
        <v>13</v>
      </c>
      <c r="H2555" t="s">
        <v>30</v>
      </c>
      <c r="I2555" t="str">
        <f>IF(Data[[#This Row],[gen_c]]="","o",IF(Data[[#This Row],[gen_e]]=Data[[#This Row],[gen_c]],"+",IF(ISNUMBER(SEARCH(Data[[#This Row],[gen_e]],Data[[#This Row],[gen_c]])),"/","-")))</f>
        <v>+</v>
      </c>
      <c r="J2555" t="str">
        <f>IF(Data[[#This Row],[sp_c]]="","o",IF(Data[[#This Row],[sp_e]]=Data[[#This Row],[sp_c]],"+",IF(ISNUMBER(SEARCH(Data[[#This Row],[sp_e]],Data[[#This Row],[sp_c]])),"/","-")))</f>
        <v>+</v>
      </c>
      <c r="K25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6" spans="1:11" x14ac:dyDescent="0.25">
      <c r="A2556" s="1">
        <v>396</v>
      </c>
      <c r="B2556" s="1">
        <v>0</v>
      </c>
      <c r="C2556" s="1">
        <v>2</v>
      </c>
      <c r="D2556" s="1">
        <f>Data[[#This Row],[run]]+100*Data[[#This Row],[k]]</f>
        <v>200</v>
      </c>
      <c r="E2556" t="s">
        <v>13</v>
      </c>
      <c r="F2556" t="s">
        <v>30</v>
      </c>
      <c r="G2556" t="s">
        <v>13</v>
      </c>
      <c r="H2556" t="s">
        <v>30</v>
      </c>
      <c r="I2556" t="str">
        <f>IF(Data[[#This Row],[gen_c]]="","o",IF(Data[[#This Row],[gen_e]]=Data[[#This Row],[gen_c]],"+",IF(ISNUMBER(SEARCH(Data[[#This Row],[gen_e]],Data[[#This Row],[gen_c]])),"/","-")))</f>
        <v>+</v>
      </c>
      <c r="J2556" t="str">
        <f>IF(Data[[#This Row],[sp_c]]="","o",IF(Data[[#This Row],[sp_e]]=Data[[#This Row],[sp_c]],"+",IF(ISNUMBER(SEARCH(Data[[#This Row],[sp_e]],Data[[#This Row],[sp_c]])),"/","-")))</f>
        <v>+</v>
      </c>
      <c r="K25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7" spans="1:11" x14ac:dyDescent="0.25">
      <c r="A2557" s="1">
        <v>397</v>
      </c>
      <c r="B2557" s="1">
        <v>0</v>
      </c>
      <c r="C2557" s="1">
        <v>2</v>
      </c>
      <c r="D2557" s="1">
        <f>Data[[#This Row],[run]]+100*Data[[#This Row],[k]]</f>
        <v>200</v>
      </c>
      <c r="E2557" t="s">
        <v>13</v>
      </c>
      <c r="F2557" t="s">
        <v>30</v>
      </c>
      <c r="G2557" t="s">
        <v>13</v>
      </c>
      <c r="H2557" t="s">
        <v>30</v>
      </c>
      <c r="I2557" t="str">
        <f>IF(Data[[#This Row],[gen_c]]="","o",IF(Data[[#This Row],[gen_e]]=Data[[#This Row],[gen_c]],"+",IF(ISNUMBER(SEARCH(Data[[#This Row],[gen_e]],Data[[#This Row],[gen_c]])),"/","-")))</f>
        <v>+</v>
      </c>
      <c r="J2557" t="str">
        <f>IF(Data[[#This Row],[sp_c]]="","o",IF(Data[[#This Row],[sp_e]]=Data[[#This Row],[sp_c]],"+",IF(ISNUMBER(SEARCH(Data[[#This Row],[sp_e]],Data[[#This Row],[sp_c]])),"/","-")))</f>
        <v>+</v>
      </c>
      <c r="K25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8" spans="1:11" x14ac:dyDescent="0.25">
      <c r="A2558" s="1">
        <v>398</v>
      </c>
      <c r="B2558" s="1">
        <v>0</v>
      </c>
      <c r="C2558" s="1">
        <v>2</v>
      </c>
      <c r="D2558" s="1">
        <f>Data[[#This Row],[run]]+100*Data[[#This Row],[k]]</f>
        <v>200</v>
      </c>
      <c r="E2558" t="s">
        <v>13</v>
      </c>
      <c r="F2558" t="s">
        <v>30</v>
      </c>
      <c r="G2558" t="s">
        <v>13</v>
      </c>
      <c r="H2558" t="s">
        <v>30</v>
      </c>
      <c r="I2558" t="str">
        <f>IF(Data[[#This Row],[gen_c]]="","o",IF(Data[[#This Row],[gen_e]]=Data[[#This Row],[gen_c]],"+",IF(ISNUMBER(SEARCH(Data[[#This Row],[gen_e]],Data[[#This Row],[gen_c]])),"/","-")))</f>
        <v>+</v>
      </c>
      <c r="J2558" t="str">
        <f>IF(Data[[#This Row],[sp_c]]="","o",IF(Data[[#This Row],[sp_e]]=Data[[#This Row],[sp_c]],"+",IF(ISNUMBER(SEARCH(Data[[#This Row],[sp_e]],Data[[#This Row],[sp_c]])),"/","-")))</f>
        <v>+</v>
      </c>
      <c r="K25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59" spans="1:11" x14ac:dyDescent="0.25">
      <c r="A2559" s="1">
        <v>399</v>
      </c>
      <c r="B2559" s="1">
        <v>0</v>
      </c>
      <c r="C2559" s="1">
        <v>2</v>
      </c>
      <c r="D2559" s="1">
        <f>Data[[#This Row],[run]]+100*Data[[#This Row],[k]]</f>
        <v>200</v>
      </c>
      <c r="E2559" t="s">
        <v>13</v>
      </c>
      <c r="F2559" t="s">
        <v>30</v>
      </c>
      <c r="G2559" t="s">
        <v>13</v>
      </c>
      <c r="H2559" t="s">
        <v>30</v>
      </c>
      <c r="I2559" t="str">
        <f>IF(Data[[#This Row],[gen_c]]="","o",IF(Data[[#This Row],[gen_e]]=Data[[#This Row],[gen_c]],"+",IF(ISNUMBER(SEARCH(Data[[#This Row],[gen_e]],Data[[#This Row],[gen_c]])),"/","-")))</f>
        <v>+</v>
      </c>
      <c r="J2559" t="str">
        <f>IF(Data[[#This Row],[sp_c]]="","o",IF(Data[[#This Row],[sp_e]]=Data[[#This Row],[sp_c]],"+",IF(ISNUMBER(SEARCH(Data[[#This Row],[sp_e]],Data[[#This Row],[sp_c]])),"/","-")))</f>
        <v>+</v>
      </c>
      <c r="K25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0" spans="1:11" x14ac:dyDescent="0.25">
      <c r="A2560" s="1">
        <v>400</v>
      </c>
      <c r="B2560" s="1">
        <v>0</v>
      </c>
      <c r="C2560" s="1">
        <v>2</v>
      </c>
      <c r="D2560" s="1">
        <f>Data[[#This Row],[run]]+100*Data[[#This Row],[k]]</f>
        <v>200</v>
      </c>
      <c r="E2560" t="s">
        <v>13</v>
      </c>
      <c r="F2560" t="s">
        <v>30</v>
      </c>
      <c r="G2560" t="s">
        <v>13</v>
      </c>
      <c r="H2560" t="s">
        <v>30</v>
      </c>
      <c r="I2560" t="str">
        <f>IF(Data[[#This Row],[gen_c]]="","o",IF(Data[[#This Row],[gen_e]]=Data[[#This Row],[gen_c]],"+",IF(ISNUMBER(SEARCH(Data[[#This Row],[gen_e]],Data[[#This Row],[gen_c]])),"/","-")))</f>
        <v>+</v>
      </c>
      <c r="J2560" t="str">
        <f>IF(Data[[#This Row],[sp_c]]="","o",IF(Data[[#This Row],[sp_e]]=Data[[#This Row],[sp_c]],"+",IF(ISNUMBER(SEARCH(Data[[#This Row],[sp_e]],Data[[#This Row],[sp_c]])),"/","-")))</f>
        <v>+</v>
      </c>
      <c r="K25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1" spans="1:11" x14ac:dyDescent="0.25">
      <c r="A2561" s="1">
        <v>401</v>
      </c>
      <c r="B2561" s="1">
        <v>0</v>
      </c>
      <c r="C2561" s="1">
        <v>2</v>
      </c>
      <c r="D2561" s="1">
        <f>Data[[#This Row],[run]]+100*Data[[#This Row],[k]]</f>
        <v>200</v>
      </c>
      <c r="E2561" t="s">
        <v>13</v>
      </c>
      <c r="F2561" t="s">
        <v>30</v>
      </c>
      <c r="G2561" t="s">
        <v>13</v>
      </c>
      <c r="H2561" t="s">
        <v>30</v>
      </c>
      <c r="I2561" t="str">
        <f>IF(Data[[#This Row],[gen_c]]="","o",IF(Data[[#This Row],[gen_e]]=Data[[#This Row],[gen_c]],"+",IF(ISNUMBER(SEARCH(Data[[#This Row],[gen_e]],Data[[#This Row],[gen_c]])),"/","-")))</f>
        <v>+</v>
      </c>
      <c r="J2561" t="str">
        <f>IF(Data[[#This Row],[sp_c]]="","o",IF(Data[[#This Row],[sp_e]]=Data[[#This Row],[sp_c]],"+",IF(ISNUMBER(SEARCH(Data[[#This Row],[sp_e]],Data[[#This Row],[sp_c]])),"/","-")))</f>
        <v>+</v>
      </c>
      <c r="K25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2" spans="1:11" x14ac:dyDescent="0.25">
      <c r="A2562" s="1">
        <v>402</v>
      </c>
      <c r="B2562" s="1">
        <v>0</v>
      </c>
      <c r="C2562" s="1">
        <v>2</v>
      </c>
      <c r="D2562" s="1">
        <f>Data[[#This Row],[run]]+100*Data[[#This Row],[k]]</f>
        <v>200</v>
      </c>
      <c r="E2562" t="s">
        <v>13</v>
      </c>
      <c r="F2562" t="s">
        <v>30</v>
      </c>
      <c r="G2562" t="s">
        <v>13</v>
      </c>
      <c r="H2562" t="s">
        <v>30</v>
      </c>
      <c r="I2562" t="str">
        <f>IF(Data[[#This Row],[gen_c]]="","o",IF(Data[[#This Row],[gen_e]]=Data[[#This Row],[gen_c]],"+",IF(ISNUMBER(SEARCH(Data[[#This Row],[gen_e]],Data[[#This Row],[gen_c]])),"/","-")))</f>
        <v>+</v>
      </c>
      <c r="J2562" t="str">
        <f>IF(Data[[#This Row],[sp_c]]="","o",IF(Data[[#This Row],[sp_e]]=Data[[#This Row],[sp_c]],"+",IF(ISNUMBER(SEARCH(Data[[#This Row],[sp_e]],Data[[#This Row],[sp_c]])),"/","-")))</f>
        <v>+</v>
      </c>
      <c r="K25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3" spans="1:11" x14ac:dyDescent="0.25">
      <c r="A2563" s="1">
        <v>403</v>
      </c>
      <c r="B2563" s="1">
        <v>0</v>
      </c>
      <c r="C2563" s="1">
        <v>2</v>
      </c>
      <c r="D2563" s="1">
        <f>Data[[#This Row],[run]]+100*Data[[#This Row],[k]]</f>
        <v>200</v>
      </c>
      <c r="E2563" t="s">
        <v>13</v>
      </c>
      <c r="F2563" t="s">
        <v>30</v>
      </c>
      <c r="G2563" t="s">
        <v>13</v>
      </c>
      <c r="H2563" t="s">
        <v>30</v>
      </c>
      <c r="I2563" t="str">
        <f>IF(Data[[#This Row],[gen_c]]="","o",IF(Data[[#This Row],[gen_e]]=Data[[#This Row],[gen_c]],"+",IF(ISNUMBER(SEARCH(Data[[#This Row],[gen_e]],Data[[#This Row],[gen_c]])),"/","-")))</f>
        <v>+</v>
      </c>
      <c r="J2563" t="str">
        <f>IF(Data[[#This Row],[sp_c]]="","o",IF(Data[[#This Row],[sp_e]]=Data[[#This Row],[sp_c]],"+",IF(ISNUMBER(SEARCH(Data[[#This Row],[sp_e]],Data[[#This Row],[sp_c]])),"/","-")))</f>
        <v>+</v>
      </c>
      <c r="K25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4" spans="1:11" x14ac:dyDescent="0.25">
      <c r="A2564" s="1">
        <v>404</v>
      </c>
      <c r="B2564" s="1">
        <v>0</v>
      </c>
      <c r="C2564" s="1">
        <v>2</v>
      </c>
      <c r="D2564" s="1">
        <f>Data[[#This Row],[run]]+100*Data[[#This Row],[k]]</f>
        <v>200</v>
      </c>
      <c r="E2564" t="s">
        <v>13</v>
      </c>
      <c r="F2564" t="s">
        <v>30</v>
      </c>
      <c r="G2564" t="s">
        <v>13</v>
      </c>
      <c r="H2564" t="s">
        <v>30</v>
      </c>
      <c r="I2564" t="str">
        <f>IF(Data[[#This Row],[gen_c]]="","o",IF(Data[[#This Row],[gen_e]]=Data[[#This Row],[gen_c]],"+",IF(ISNUMBER(SEARCH(Data[[#This Row],[gen_e]],Data[[#This Row],[gen_c]])),"/","-")))</f>
        <v>+</v>
      </c>
      <c r="J2564" t="str">
        <f>IF(Data[[#This Row],[sp_c]]="","o",IF(Data[[#This Row],[sp_e]]=Data[[#This Row],[sp_c]],"+",IF(ISNUMBER(SEARCH(Data[[#This Row],[sp_e]],Data[[#This Row],[sp_c]])),"/","-")))</f>
        <v>+</v>
      </c>
      <c r="K25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5" spans="1:11" x14ac:dyDescent="0.25">
      <c r="A2565" s="1">
        <v>405</v>
      </c>
      <c r="B2565" s="1">
        <v>0</v>
      </c>
      <c r="C2565" s="1">
        <v>2</v>
      </c>
      <c r="D2565" s="1">
        <f>Data[[#This Row],[run]]+100*Data[[#This Row],[k]]</f>
        <v>200</v>
      </c>
      <c r="E2565" t="s">
        <v>13</v>
      </c>
      <c r="F2565" t="s">
        <v>30</v>
      </c>
      <c r="G2565" t="s">
        <v>13</v>
      </c>
      <c r="H2565" t="s">
        <v>30</v>
      </c>
      <c r="I2565" t="str">
        <f>IF(Data[[#This Row],[gen_c]]="","o",IF(Data[[#This Row],[gen_e]]=Data[[#This Row],[gen_c]],"+",IF(ISNUMBER(SEARCH(Data[[#This Row],[gen_e]],Data[[#This Row],[gen_c]])),"/","-")))</f>
        <v>+</v>
      </c>
      <c r="J2565" t="str">
        <f>IF(Data[[#This Row],[sp_c]]="","o",IF(Data[[#This Row],[sp_e]]=Data[[#This Row],[sp_c]],"+",IF(ISNUMBER(SEARCH(Data[[#This Row],[sp_e]],Data[[#This Row],[sp_c]])),"/","-")))</f>
        <v>+</v>
      </c>
      <c r="K25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6" spans="1:11" x14ac:dyDescent="0.25">
      <c r="A2566" s="1">
        <v>406</v>
      </c>
      <c r="B2566" s="1">
        <v>0</v>
      </c>
      <c r="C2566" s="1">
        <v>2</v>
      </c>
      <c r="D2566" s="1">
        <f>Data[[#This Row],[run]]+100*Data[[#This Row],[k]]</f>
        <v>200</v>
      </c>
      <c r="E2566" t="s">
        <v>13</v>
      </c>
      <c r="F2566" t="s">
        <v>30</v>
      </c>
      <c r="G2566" t="s">
        <v>13</v>
      </c>
      <c r="H2566" t="s">
        <v>30</v>
      </c>
      <c r="I2566" t="str">
        <f>IF(Data[[#This Row],[gen_c]]="","o",IF(Data[[#This Row],[gen_e]]=Data[[#This Row],[gen_c]],"+",IF(ISNUMBER(SEARCH(Data[[#This Row],[gen_e]],Data[[#This Row],[gen_c]])),"/","-")))</f>
        <v>+</v>
      </c>
      <c r="J2566" t="str">
        <f>IF(Data[[#This Row],[sp_c]]="","o",IF(Data[[#This Row],[sp_e]]=Data[[#This Row],[sp_c]],"+",IF(ISNUMBER(SEARCH(Data[[#This Row],[sp_e]],Data[[#This Row],[sp_c]])),"/","-")))</f>
        <v>+</v>
      </c>
      <c r="K25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7" spans="1:11" x14ac:dyDescent="0.25">
      <c r="A2567" s="1">
        <v>407</v>
      </c>
      <c r="B2567" s="1">
        <v>0</v>
      </c>
      <c r="C2567" s="1">
        <v>2</v>
      </c>
      <c r="D2567" s="1">
        <f>Data[[#This Row],[run]]+100*Data[[#This Row],[k]]</f>
        <v>200</v>
      </c>
      <c r="E2567" t="s">
        <v>13</v>
      </c>
      <c r="F2567" t="s">
        <v>30</v>
      </c>
      <c r="G2567" t="s">
        <v>13</v>
      </c>
      <c r="H2567" t="s">
        <v>30</v>
      </c>
      <c r="I2567" t="str">
        <f>IF(Data[[#This Row],[gen_c]]="","o",IF(Data[[#This Row],[gen_e]]=Data[[#This Row],[gen_c]],"+",IF(ISNUMBER(SEARCH(Data[[#This Row],[gen_e]],Data[[#This Row],[gen_c]])),"/","-")))</f>
        <v>+</v>
      </c>
      <c r="J2567" t="str">
        <f>IF(Data[[#This Row],[sp_c]]="","o",IF(Data[[#This Row],[sp_e]]=Data[[#This Row],[sp_c]],"+",IF(ISNUMBER(SEARCH(Data[[#This Row],[sp_e]],Data[[#This Row],[sp_c]])),"/","-")))</f>
        <v>+</v>
      </c>
      <c r="K25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8" spans="1:11" x14ac:dyDescent="0.25">
      <c r="A2568" s="1">
        <v>408</v>
      </c>
      <c r="B2568" s="1">
        <v>0</v>
      </c>
      <c r="C2568" s="1">
        <v>2</v>
      </c>
      <c r="D2568" s="1">
        <f>Data[[#This Row],[run]]+100*Data[[#This Row],[k]]</f>
        <v>200</v>
      </c>
      <c r="E2568" t="s">
        <v>13</v>
      </c>
      <c r="F2568" t="s">
        <v>30</v>
      </c>
      <c r="G2568" t="s">
        <v>13</v>
      </c>
      <c r="H2568" t="s">
        <v>30</v>
      </c>
      <c r="I2568" t="str">
        <f>IF(Data[[#This Row],[gen_c]]="","o",IF(Data[[#This Row],[gen_e]]=Data[[#This Row],[gen_c]],"+",IF(ISNUMBER(SEARCH(Data[[#This Row],[gen_e]],Data[[#This Row],[gen_c]])),"/","-")))</f>
        <v>+</v>
      </c>
      <c r="J2568" t="str">
        <f>IF(Data[[#This Row],[sp_c]]="","o",IF(Data[[#This Row],[sp_e]]=Data[[#This Row],[sp_c]],"+",IF(ISNUMBER(SEARCH(Data[[#This Row],[sp_e]],Data[[#This Row],[sp_c]])),"/","-")))</f>
        <v>+</v>
      </c>
      <c r="K25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69" spans="1:11" x14ac:dyDescent="0.25">
      <c r="A2569" s="1">
        <v>409</v>
      </c>
      <c r="B2569" s="1">
        <v>0</v>
      </c>
      <c r="C2569" s="1">
        <v>2</v>
      </c>
      <c r="D2569" s="1">
        <f>Data[[#This Row],[run]]+100*Data[[#This Row],[k]]</f>
        <v>200</v>
      </c>
      <c r="E2569" t="s">
        <v>13</v>
      </c>
      <c r="F2569" t="s">
        <v>30</v>
      </c>
      <c r="G2569" t="s">
        <v>13</v>
      </c>
      <c r="H2569" t="s">
        <v>30</v>
      </c>
      <c r="I2569" t="str">
        <f>IF(Data[[#This Row],[gen_c]]="","o",IF(Data[[#This Row],[gen_e]]=Data[[#This Row],[gen_c]],"+",IF(ISNUMBER(SEARCH(Data[[#This Row],[gen_e]],Data[[#This Row],[gen_c]])),"/","-")))</f>
        <v>+</v>
      </c>
      <c r="J2569" t="str">
        <f>IF(Data[[#This Row],[sp_c]]="","o",IF(Data[[#This Row],[sp_e]]=Data[[#This Row],[sp_c]],"+",IF(ISNUMBER(SEARCH(Data[[#This Row],[sp_e]],Data[[#This Row],[sp_c]])),"/","-")))</f>
        <v>+</v>
      </c>
      <c r="K25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0" spans="1:11" x14ac:dyDescent="0.25">
      <c r="A2570" s="1">
        <v>410</v>
      </c>
      <c r="B2570" s="1">
        <v>0</v>
      </c>
      <c r="C2570" s="1">
        <v>2</v>
      </c>
      <c r="D2570" s="1">
        <f>Data[[#This Row],[run]]+100*Data[[#This Row],[k]]</f>
        <v>200</v>
      </c>
      <c r="E2570" t="s">
        <v>13</v>
      </c>
      <c r="F2570" t="s">
        <v>30</v>
      </c>
      <c r="G2570" t="s">
        <v>13</v>
      </c>
      <c r="H2570" t="s">
        <v>30</v>
      </c>
      <c r="I2570" t="str">
        <f>IF(Data[[#This Row],[gen_c]]="","o",IF(Data[[#This Row],[gen_e]]=Data[[#This Row],[gen_c]],"+",IF(ISNUMBER(SEARCH(Data[[#This Row],[gen_e]],Data[[#This Row],[gen_c]])),"/","-")))</f>
        <v>+</v>
      </c>
      <c r="J2570" t="str">
        <f>IF(Data[[#This Row],[sp_c]]="","o",IF(Data[[#This Row],[sp_e]]=Data[[#This Row],[sp_c]],"+",IF(ISNUMBER(SEARCH(Data[[#This Row],[sp_e]],Data[[#This Row],[sp_c]])),"/","-")))</f>
        <v>+</v>
      </c>
      <c r="K25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1" spans="1:11" x14ac:dyDescent="0.25">
      <c r="A2571">
        <v>411</v>
      </c>
      <c r="B2571" s="1">
        <v>1</v>
      </c>
      <c r="C2571" s="1">
        <v>2</v>
      </c>
      <c r="D2571" s="1">
        <f>Data[[#This Row],[run]]+100*Data[[#This Row],[k]]</f>
        <v>201</v>
      </c>
      <c r="E2571" t="s">
        <v>13</v>
      </c>
      <c r="F2571" t="s">
        <v>30</v>
      </c>
      <c r="G2571" t="s">
        <v>13</v>
      </c>
      <c r="H2571" t="s">
        <v>30</v>
      </c>
      <c r="I2571" t="str">
        <f>IF(Data[[#This Row],[gen_c]]="","o",IF(Data[[#This Row],[gen_e]]=Data[[#This Row],[gen_c]],"+",IF(ISNUMBER(SEARCH(Data[[#This Row],[gen_e]],Data[[#This Row],[gen_c]])),"/","-")))</f>
        <v>+</v>
      </c>
      <c r="J2571" t="str">
        <f>IF(Data[[#This Row],[sp_c]]="","o",IF(Data[[#This Row],[sp_e]]=Data[[#This Row],[sp_c]],"+",IF(ISNUMBER(SEARCH(Data[[#This Row],[sp_e]],Data[[#This Row],[sp_c]])),"/","-")))</f>
        <v>+</v>
      </c>
      <c r="K25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2" spans="1:11" x14ac:dyDescent="0.25">
      <c r="A2572">
        <v>412</v>
      </c>
      <c r="B2572" s="1">
        <v>1</v>
      </c>
      <c r="C2572" s="1">
        <v>2</v>
      </c>
      <c r="D2572" s="1">
        <f>Data[[#This Row],[run]]+100*Data[[#This Row],[k]]</f>
        <v>201</v>
      </c>
      <c r="E2572" t="s">
        <v>13</v>
      </c>
      <c r="F2572" t="s">
        <v>30</v>
      </c>
      <c r="G2572" t="s">
        <v>13</v>
      </c>
      <c r="H2572" t="s">
        <v>30</v>
      </c>
      <c r="I2572" t="str">
        <f>IF(Data[[#This Row],[gen_c]]="","o",IF(Data[[#This Row],[gen_e]]=Data[[#This Row],[gen_c]],"+",IF(ISNUMBER(SEARCH(Data[[#This Row],[gen_e]],Data[[#This Row],[gen_c]])),"/","-")))</f>
        <v>+</v>
      </c>
      <c r="J2572" t="str">
        <f>IF(Data[[#This Row],[sp_c]]="","o",IF(Data[[#This Row],[sp_e]]=Data[[#This Row],[sp_c]],"+",IF(ISNUMBER(SEARCH(Data[[#This Row],[sp_e]],Data[[#This Row],[sp_c]])),"/","-")))</f>
        <v>+</v>
      </c>
      <c r="K25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3" spans="1:11" x14ac:dyDescent="0.25">
      <c r="A2573">
        <v>413</v>
      </c>
      <c r="B2573" s="1">
        <v>1</v>
      </c>
      <c r="C2573" s="1">
        <v>2</v>
      </c>
      <c r="D2573" s="1">
        <f>Data[[#This Row],[run]]+100*Data[[#This Row],[k]]</f>
        <v>201</v>
      </c>
      <c r="E2573" t="s">
        <v>13</v>
      </c>
      <c r="F2573" t="s">
        <v>30</v>
      </c>
      <c r="G2573" t="s">
        <v>13</v>
      </c>
      <c r="H2573" t="s">
        <v>30</v>
      </c>
      <c r="I2573" t="str">
        <f>IF(Data[[#This Row],[gen_c]]="","o",IF(Data[[#This Row],[gen_e]]=Data[[#This Row],[gen_c]],"+",IF(ISNUMBER(SEARCH(Data[[#This Row],[gen_e]],Data[[#This Row],[gen_c]])),"/","-")))</f>
        <v>+</v>
      </c>
      <c r="J2573" t="str">
        <f>IF(Data[[#This Row],[sp_c]]="","o",IF(Data[[#This Row],[sp_e]]=Data[[#This Row],[sp_c]],"+",IF(ISNUMBER(SEARCH(Data[[#This Row],[sp_e]],Data[[#This Row],[sp_c]])),"/","-")))</f>
        <v>+</v>
      </c>
      <c r="K25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4" spans="1:11" x14ac:dyDescent="0.25">
      <c r="A2574">
        <v>414</v>
      </c>
      <c r="B2574" s="1">
        <v>1</v>
      </c>
      <c r="C2574" s="1">
        <v>2</v>
      </c>
      <c r="D2574" s="1">
        <f>Data[[#This Row],[run]]+100*Data[[#This Row],[k]]</f>
        <v>201</v>
      </c>
      <c r="E2574" t="s">
        <v>13</v>
      </c>
      <c r="F2574" t="s">
        <v>30</v>
      </c>
      <c r="G2574" t="s">
        <v>13</v>
      </c>
      <c r="H2574" t="s">
        <v>30</v>
      </c>
      <c r="I2574" t="str">
        <f>IF(Data[[#This Row],[gen_c]]="","o",IF(Data[[#This Row],[gen_e]]=Data[[#This Row],[gen_c]],"+",IF(ISNUMBER(SEARCH(Data[[#This Row],[gen_e]],Data[[#This Row],[gen_c]])),"/","-")))</f>
        <v>+</v>
      </c>
      <c r="J2574" t="str">
        <f>IF(Data[[#This Row],[sp_c]]="","o",IF(Data[[#This Row],[sp_e]]=Data[[#This Row],[sp_c]],"+",IF(ISNUMBER(SEARCH(Data[[#This Row],[sp_e]],Data[[#This Row],[sp_c]])),"/","-")))</f>
        <v>+</v>
      </c>
      <c r="K25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5" spans="1:11" x14ac:dyDescent="0.25">
      <c r="A2575">
        <v>415</v>
      </c>
      <c r="B2575" s="1">
        <v>1</v>
      </c>
      <c r="C2575" s="1">
        <v>2</v>
      </c>
      <c r="D2575" s="1">
        <f>Data[[#This Row],[run]]+100*Data[[#This Row],[k]]</f>
        <v>201</v>
      </c>
      <c r="E2575" t="s">
        <v>13</v>
      </c>
      <c r="F2575" t="s">
        <v>30</v>
      </c>
      <c r="G2575" t="s">
        <v>13</v>
      </c>
      <c r="H2575" t="s">
        <v>30</v>
      </c>
      <c r="I2575" t="str">
        <f>IF(Data[[#This Row],[gen_c]]="","o",IF(Data[[#This Row],[gen_e]]=Data[[#This Row],[gen_c]],"+",IF(ISNUMBER(SEARCH(Data[[#This Row],[gen_e]],Data[[#This Row],[gen_c]])),"/","-")))</f>
        <v>+</v>
      </c>
      <c r="J2575" t="str">
        <f>IF(Data[[#This Row],[sp_c]]="","o",IF(Data[[#This Row],[sp_e]]=Data[[#This Row],[sp_c]],"+",IF(ISNUMBER(SEARCH(Data[[#This Row],[sp_e]],Data[[#This Row],[sp_c]])),"/","-")))</f>
        <v>+</v>
      </c>
      <c r="K25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6" spans="1:11" x14ac:dyDescent="0.25">
      <c r="A2576">
        <v>416</v>
      </c>
      <c r="B2576" s="1">
        <v>1</v>
      </c>
      <c r="C2576" s="1">
        <v>2</v>
      </c>
      <c r="D2576" s="1">
        <f>Data[[#This Row],[run]]+100*Data[[#This Row],[k]]</f>
        <v>201</v>
      </c>
      <c r="E2576" t="s">
        <v>13</v>
      </c>
      <c r="F2576" t="s">
        <v>30</v>
      </c>
      <c r="G2576" t="s">
        <v>13</v>
      </c>
      <c r="H2576" t="s">
        <v>30</v>
      </c>
      <c r="I2576" t="str">
        <f>IF(Data[[#This Row],[gen_c]]="","o",IF(Data[[#This Row],[gen_e]]=Data[[#This Row],[gen_c]],"+",IF(ISNUMBER(SEARCH(Data[[#This Row],[gen_e]],Data[[#This Row],[gen_c]])),"/","-")))</f>
        <v>+</v>
      </c>
      <c r="J2576" t="str">
        <f>IF(Data[[#This Row],[sp_c]]="","o",IF(Data[[#This Row],[sp_e]]=Data[[#This Row],[sp_c]],"+",IF(ISNUMBER(SEARCH(Data[[#This Row],[sp_e]],Data[[#This Row],[sp_c]])),"/","-")))</f>
        <v>+</v>
      </c>
      <c r="K25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7" spans="1:11" x14ac:dyDescent="0.25">
      <c r="A2577">
        <v>417</v>
      </c>
      <c r="B2577" s="1">
        <v>1</v>
      </c>
      <c r="C2577" s="1">
        <v>2</v>
      </c>
      <c r="D2577" s="1">
        <f>Data[[#This Row],[run]]+100*Data[[#This Row],[k]]</f>
        <v>201</v>
      </c>
      <c r="E2577" t="s">
        <v>13</v>
      </c>
      <c r="F2577" t="s">
        <v>30</v>
      </c>
      <c r="G2577" t="s">
        <v>13</v>
      </c>
      <c r="H2577" t="s">
        <v>30</v>
      </c>
      <c r="I2577" t="str">
        <f>IF(Data[[#This Row],[gen_c]]="","o",IF(Data[[#This Row],[gen_e]]=Data[[#This Row],[gen_c]],"+",IF(ISNUMBER(SEARCH(Data[[#This Row],[gen_e]],Data[[#This Row],[gen_c]])),"/","-")))</f>
        <v>+</v>
      </c>
      <c r="J2577" t="str">
        <f>IF(Data[[#This Row],[sp_c]]="","o",IF(Data[[#This Row],[sp_e]]=Data[[#This Row],[sp_c]],"+",IF(ISNUMBER(SEARCH(Data[[#This Row],[sp_e]],Data[[#This Row],[sp_c]])),"/","-")))</f>
        <v>+</v>
      </c>
      <c r="K25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8" spans="1:11" x14ac:dyDescent="0.25">
      <c r="A2578">
        <v>418</v>
      </c>
      <c r="B2578" s="1">
        <v>1</v>
      </c>
      <c r="C2578" s="1">
        <v>2</v>
      </c>
      <c r="D2578" s="1">
        <f>Data[[#This Row],[run]]+100*Data[[#This Row],[k]]</f>
        <v>201</v>
      </c>
      <c r="E2578" t="s">
        <v>13</v>
      </c>
      <c r="F2578" t="s">
        <v>30</v>
      </c>
      <c r="G2578" t="s">
        <v>13</v>
      </c>
      <c r="H2578" t="s">
        <v>30</v>
      </c>
      <c r="I2578" t="str">
        <f>IF(Data[[#This Row],[gen_c]]="","o",IF(Data[[#This Row],[gen_e]]=Data[[#This Row],[gen_c]],"+",IF(ISNUMBER(SEARCH(Data[[#This Row],[gen_e]],Data[[#This Row],[gen_c]])),"/","-")))</f>
        <v>+</v>
      </c>
      <c r="J2578" t="str">
        <f>IF(Data[[#This Row],[sp_c]]="","o",IF(Data[[#This Row],[sp_e]]=Data[[#This Row],[sp_c]],"+",IF(ISNUMBER(SEARCH(Data[[#This Row],[sp_e]],Data[[#This Row],[sp_c]])),"/","-")))</f>
        <v>+</v>
      </c>
      <c r="K25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79" spans="1:11" x14ac:dyDescent="0.25">
      <c r="A2579">
        <v>419</v>
      </c>
      <c r="B2579" s="1">
        <v>1</v>
      </c>
      <c r="C2579" s="1">
        <v>2</v>
      </c>
      <c r="D2579" s="1">
        <f>Data[[#This Row],[run]]+100*Data[[#This Row],[k]]</f>
        <v>201</v>
      </c>
      <c r="E2579" t="s">
        <v>13</v>
      </c>
      <c r="F2579" t="s">
        <v>30</v>
      </c>
      <c r="G2579" t="s">
        <v>13</v>
      </c>
      <c r="H2579" t="s">
        <v>30</v>
      </c>
      <c r="I2579" t="str">
        <f>IF(Data[[#This Row],[gen_c]]="","o",IF(Data[[#This Row],[gen_e]]=Data[[#This Row],[gen_c]],"+",IF(ISNUMBER(SEARCH(Data[[#This Row],[gen_e]],Data[[#This Row],[gen_c]])),"/","-")))</f>
        <v>+</v>
      </c>
      <c r="J2579" t="str">
        <f>IF(Data[[#This Row],[sp_c]]="","o",IF(Data[[#This Row],[sp_e]]=Data[[#This Row],[sp_c]],"+",IF(ISNUMBER(SEARCH(Data[[#This Row],[sp_e]],Data[[#This Row],[sp_c]])),"/","-")))</f>
        <v>+</v>
      </c>
      <c r="K25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0" spans="1:11" x14ac:dyDescent="0.25">
      <c r="A2580">
        <v>420</v>
      </c>
      <c r="B2580" s="1">
        <v>1</v>
      </c>
      <c r="C2580" s="1">
        <v>2</v>
      </c>
      <c r="D2580" s="1">
        <f>Data[[#This Row],[run]]+100*Data[[#This Row],[k]]</f>
        <v>201</v>
      </c>
      <c r="E2580" t="s">
        <v>13</v>
      </c>
      <c r="F2580" t="s">
        <v>30</v>
      </c>
      <c r="G2580" t="s">
        <v>13</v>
      </c>
      <c r="H2580" t="s">
        <v>30</v>
      </c>
      <c r="I2580" t="str">
        <f>IF(Data[[#This Row],[gen_c]]="","o",IF(Data[[#This Row],[gen_e]]=Data[[#This Row],[gen_c]],"+",IF(ISNUMBER(SEARCH(Data[[#This Row],[gen_e]],Data[[#This Row],[gen_c]])),"/","-")))</f>
        <v>+</v>
      </c>
      <c r="J2580" t="str">
        <f>IF(Data[[#This Row],[sp_c]]="","o",IF(Data[[#This Row],[sp_e]]=Data[[#This Row],[sp_c]],"+",IF(ISNUMBER(SEARCH(Data[[#This Row],[sp_e]],Data[[#This Row],[sp_c]])),"/","-")))</f>
        <v>+</v>
      </c>
      <c r="K25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1" spans="1:11" x14ac:dyDescent="0.25">
      <c r="A2581">
        <v>421</v>
      </c>
      <c r="B2581" s="1">
        <v>1</v>
      </c>
      <c r="C2581" s="1">
        <v>2</v>
      </c>
      <c r="D2581" s="1">
        <f>Data[[#This Row],[run]]+100*Data[[#This Row],[k]]</f>
        <v>201</v>
      </c>
      <c r="E2581" t="s">
        <v>13</v>
      </c>
      <c r="F2581" t="s">
        <v>30</v>
      </c>
      <c r="G2581" t="s">
        <v>13</v>
      </c>
      <c r="H2581" t="s">
        <v>30</v>
      </c>
      <c r="I2581" t="str">
        <f>IF(Data[[#This Row],[gen_c]]="","o",IF(Data[[#This Row],[gen_e]]=Data[[#This Row],[gen_c]],"+",IF(ISNUMBER(SEARCH(Data[[#This Row],[gen_e]],Data[[#This Row],[gen_c]])),"/","-")))</f>
        <v>+</v>
      </c>
      <c r="J2581" t="str">
        <f>IF(Data[[#This Row],[sp_c]]="","o",IF(Data[[#This Row],[sp_e]]=Data[[#This Row],[sp_c]],"+",IF(ISNUMBER(SEARCH(Data[[#This Row],[sp_e]],Data[[#This Row],[sp_c]])),"/","-")))</f>
        <v>+</v>
      </c>
      <c r="K25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2" spans="1:11" x14ac:dyDescent="0.25">
      <c r="A2582">
        <v>422</v>
      </c>
      <c r="B2582" s="1">
        <v>1</v>
      </c>
      <c r="C2582" s="1">
        <v>2</v>
      </c>
      <c r="D2582" s="1">
        <f>Data[[#This Row],[run]]+100*Data[[#This Row],[k]]</f>
        <v>201</v>
      </c>
      <c r="E2582" t="s">
        <v>13</v>
      </c>
      <c r="F2582" t="s">
        <v>30</v>
      </c>
      <c r="G2582" t="s">
        <v>13</v>
      </c>
      <c r="H2582" t="s">
        <v>30</v>
      </c>
      <c r="I2582" t="str">
        <f>IF(Data[[#This Row],[gen_c]]="","o",IF(Data[[#This Row],[gen_e]]=Data[[#This Row],[gen_c]],"+",IF(ISNUMBER(SEARCH(Data[[#This Row],[gen_e]],Data[[#This Row],[gen_c]])),"/","-")))</f>
        <v>+</v>
      </c>
      <c r="J2582" t="str">
        <f>IF(Data[[#This Row],[sp_c]]="","o",IF(Data[[#This Row],[sp_e]]=Data[[#This Row],[sp_c]],"+",IF(ISNUMBER(SEARCH(Data[[#This Row],[sp_e]],Data[[#This Row],[sp_c]])),"/","-")))</f>
        <v>+</v>
      </c>
      <c r="K25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3" spans="1:11" x14ac:dyDescent="0.25">
      <c r="A2583">
        <v>424</v>
      </c>
      <c r="B2583" s="1">
        <v>1</v>
      </c>
      <c r="C2583" s="1">
        <v>2</v>
      </c>
      <c r="D2583" s="1">
        <f>Data[[#This Row],[run]]+100*Data[[#This Row],[k]]</f>
        <v>201</v>
      </c>
      <c r="E2583" t="s">
        <v>13</v>
      </c>
      <c r="F2583" t="s">
        <v>30</v>
      </c>
      <c r="G2583" t="s">
        <v>13</v>
      </c>
      <c r="H2583" t="s">
        <v>30</v>
      </c>
      <c r="I2583" t="str">
        <f>IF(Data[[#This Row],[gen_c]]="","o",IF(Data[[#This Row],[gen_e]]=Data[[#This Row],[gen_c]],"+",IF(ISNUMBER(SEARCH(Data[[#This Row],[gen_e]],Data[[#This Row],[gen_c]])),"/","-")))</f>
        <v>+</v>
      </c>
      <c r="J2583" t="str">
        <f>IF(Data[[#This Row],[sp_c]]="","o",IF(Data[[#This Row],[sp_e]]=Data[[#This Row],[sp_c]],"+",IF(ISNUMBER(SEARCH(Data[[#This Row],[sp_e]],Data[[#This Row],[sp_c]])),"/","-")))</f>
        <v>+</v>
      </c>
      <c r="K25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4" spans="1:11" x14ac:dyDescent="0.25">
      <c r="A2584">
        <v>425</v>
      </c>
      <c r="B2584" s="1">
        <v>1</v>
      </c>
      <c r="C2584" s="1">
        <v>2</v>
      </c>
      <c r="D2584" s="1">
        <f>Data[[#This Row],[run]]+100*Data[[#This Row],[k]]</f>
        <v>201</v>
      </c>
      <c r="E2584" t="s">
        <v>13</v>
      </c>
      <c r="F2584" t="s">
        <v>30</v>
      </c>
      <c r="G2584" t="s">
        <v>13</v>
      </c>
      <c r="H2584" t="s">
        <v>30</v>
      </c>
      <c r="I2584" t="str">
        <f>IF(Data[[#This Row],[gen_c]]="","o",IF(Data[[#This Row],[gen_e]]=Data[[#This Row],[gen_c]],"+",IF(ISNUMBER(SEARCH(Data[[#This Row],[gen_e]],Data[[#This Row],[gen_c]])),"/","-")))</f>
        <v>+</v>
      </c>
      <c r="J2584" t="str">
        <f>IF(Data[[#This Row],[sp_c]]="","o",IF(Data[[#This Row],[sp_e]]=Data[[#This Row],[sp_c]],"+",IF(ISNUMBER(SEARCH(Data[[#This Row],[sp_e]],Data[[#This Row],[sp_c]])),"/","-")))</f>
        <v>+</v>
      </c>
      <c r="K25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5" spans="1:11" x14ac:dyDescent="0.25">
      <c r="A2585">
        <v>426</v>
      </c>
      <c r="B2585" s="1">
        <v>1</v>
      </c>
      <c r="C2585" s="1">
        <v>2</v>
      </c>
      <c r="D2585" s="1">
        <f>Data[[#This Row],[run]]+100*Data[[#This Row],[k]]</f>
        <v>201</v>
      </c>
      <c r="E2585" t="s">
        <v>13</v>
      </c>
      <c r="F2585" t="s">
        <v>30</v>
      </c>
      <c r="G2585" t="s">
        <v>13</v>
      </c>
      <c r="H2585" t="s">
        <v>30</v>
      </c>
      <c r="I2585" t="str">
        <f>IF(Data[[#This Row],[gen_c]]="","o",IF(Data[[#This Row],[gen_e]]=Data[[#This Row],[gen_c]],"+",IF(ISNUMBER(SEARCH(Data[[#This Row],[gen_e]],Data[[#This Row],[gen_c]])),"/","-")))</f>
        <v>+</v>
      </c>
      <c r="J2585" t="str">
        <f>IF(Data[[#This Row],[sp_c]]="","o",IF(Data[[#This Row],[sp_e]]=Data[[#This Row],[sp_c]],"+",IF(ISNUMBER(SEARCH(Data[[#This Row],[sp_e]],Data[[#This Row],[sp_c]])),"/","-")))</f>
        <v>+</v>
      </c>
      <c r="K25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6" spans="1:11" x14ac:dyDescent="0.25">
      <c r="A2586">
        <v>427</v>
      </c>
      <c r="B2586" s="1">
        <v>1</v>
      </c>
      <c r="C2586" s="1">
        <v>2</v>
      </c>
      <c r="D2586" s="1">
        <f>Data[[#This Row],[run]]+100*Data[[#This Row],[k]]</f>
        <v>201</v>
      </c>
      <c r="E2586" t="s">
        <v>13</v>
      </c>
      <c r="F2586" t="s">
        <v>30</v>
      </c>
      <c r="G2586" t="s">
        <v>13</v>
      </c>
      <c r="H2586" t="s">
        <v>30</v>
      </c>
      <c r="I2586" t="str">
        <f>IF(Data[[#This Row],[gen_c]]="","o",IF(Data[[#This Row],[gen_e]]=Data[[#This Row],[gen_c]],"+",IF(ISNUMBER(SEARCH(Data[[#This Row],[gen_e]],Data[[#This Row],[gen_c]])),"/","-")))</f>
        <v>+</v>
      </c>
      <c r="J2586" t="str">
        <f>IF(Data[[#This Row],[sp_c]]="","o",IF(Data[[#This Row],[sp_e]]=Data[[#This Row],[sp_c]],"+",IF(ISNUMBER(SEARCH(Data[[#This Row],[sp_e]],Data[[#This Row],[sp_c]])),"/","-")))</f>
        <v>+</v>
      </c>
      <c r="K25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7" spans="1:11" x14ac:dyDescent="0.25">
      <c r="A2587">
        <v>428</v>
      </c>
      <c r="B2587" s="1">
        <v>1</v>
      </c>
      <c r="C2587" s="1">
        <v>2</v>
      </c>
      <c r="D2587" s="1">
        <f>Data[[#This Row],[run]]+100*Data[[#This Row],[k]]</f>
        <v>201</v>
      </c>
      <c r="E2587" t="s">
        <v>13</v>
      </c>
      <c r="F2587" t="s">
        <v>30</v>
      </c>
      <c r="G2587" t="s">
        <v>13</v>
      </c>
      <c r="H2587" t="s">
        <v>30</v>
      </c>
      <c r="I2587" t="str">
        <f>IF(Data[[#This Row],[gen_c]]="","o",IF(Data[[#This Row],[gen_e]]=Data[[#This Row],[gen_c]],"+",IF(ISNUMBER(SEARCH(Data[[#This Row],[gen_e]],Data[[#This Row],[gen_c]])),"/","-")))</f>
        <v>+</v>
      </c>
      <c r="J2587" t="str">
        <f>IF(Data[[#This Row],[sp_c]]="","o",IF(Data[[#This Row],[sp_e]]=Data[[#This Row],[sp_c]],"+",IF(ISNUMBER(SEARCH(Data[[#This Row],[sp_e]],Data[[#This Row],[sp_c]])),"/","-")))</f>
        <v>+</v>
      </c>
      <c r="K25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8" spans="1:11" x14ac:dyDescent="0.25">
      <c r="A2588">
        <v>429</v>
      </c>
      <c r="B2588" s="1">
        <v>1</v>
      </c>
      <c r="C2588" s="1">
        <v>2</v>
      </c>
      <c r="D2588" s="1">
        <f>Data[[#This Row],[run]]+100*Data[[#This Row],[k]]</f>
        <v>201</v>
      </c>
      <c r="E2588" t="s">
        <v>13</v>
      </c>
      <c r="F2588" t="s">
        <v>30</v>
      </c>
      <c r="G2588" t="s">
        <v>13</v>
      </c>
      <c r="H2588" t="s">
        <v>30</v>
      </c>
      <c r="I2588" t="str">
        <f>IF(Data[[#This Row],[gen_c]]="","o",IF(Data[[#This Row],[gen_e]]=Data[[#This Row],[gen_c]],"+",IF(ISNUMBER(SEARCH(Data[[#This Row],[gen_e]],Data[[#This Row],[gen_c]])),"/","-")))</f>
        <v>+</v>
      </c>
      <c r="J2588" t="str">
        <f>IF(Data[[#This Row],[sp_c]]="","o",IF(Data[[#This Row],[sp_e]]=Data[[#This Row],[sp_c]],"+",IF(ISNUMBER(SEARCH(Data[[#This Row],[sp_e]],Data[[#This Row],[sp_c]])),"/","-")))</f>
        <v>+</v>
      </c>
      <c r="K25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89" spans="1:11" x14ac:dyDescent="0.25">
      <c r="A2589">
        <v>430</v>
      </c>
      <c r="B2589" s="1">
        <v>1</v>
      </c>
      <c r="C2589" s="1">
        <v>2</v>
      </c>
      <c r="D2589" s="1">
        <f>Data[[#This Row],[run]]+100*Data[[#This Row],[k]]</f>
        <v>201</v>
      </c>
      <c r="E2589" t="s">
        <v>13</v>
      </c>
      <c r="F2589" t="s">
        <v>30</v>
      </c>
      <c r="G2589" t="s">
        <v>13</v>
      </c>
      <c r="H2589" t="s">
        <v>30</v>
      </c>
      <c r="I2589" t="str">
        <f>IF(Data[[#This Row],[gen_c]]="","o",IF(Data[[#This Row],[gen_e]]=Data[[#This Row],[gen_c]],"+",IF(ISNUMBER(SEARCH(Data[[#This Row],[gen_e]],Data[[#This Row],[gen_c]])),"/","-")))</f>
        <v>+</v>
      </c>
      <c r="J2589" t="str">
        <f>IF(Data[[#This Row],[sp_c]]="","o",IF(Data[[#This Row],[sp_e]]=Data[[#This Row],[sp_c]],"+",IF(ISNUMBER(SEARCH(Data[[#This Row],[sp_e]],Data[[#This Row],[sp_c]])),"/","-")))</f>
        <v>+</v>
      </c>
      <c r="K25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90" spans="1:11" x14ac:dyDescent="0.25">
      <c r="A2590">
        <v>431</v>
      </c>
      <c r="B2590" s="1">
        <v>1</v>
      </c>
      <c r="C2590" s="1">
        <v>2</v>
      </c>
      <c r="D2590" s="1">
        <f>Data[[#This Row],[run]]+100*Data[[#This Row],[k]]</f>
        <v>201</v>
      </c>
      <c r="E2590" t="s">
        <v>13</v>
      </c>
      <c r="F2590" t="s">
        <v>30</v>
      </c>
      <c r="G2590" t="s">
        <v>13</v>
      </c>
      <c r="H2590" t="s">
        <v>30</v>
      </c>
      <c r="I2590" t="str">
        <f>IF(Data[[#This Row],[gen_c]]="","o",IF(Data[[#This Row],[gen_e]]=Data[[#This Row],[gen_c]],"+",IF(ISNUMBER(SEARCH(Data[[#This Row],[gen_e]],Data[[#This Row],[gen_c]])),"/","-")))</f>
        <v>+</v>
      </c>
      <c r="J2590" t="str">
        <f>IF(Data[[#This Row],[sp_c]]="","o",IF(Data[[#This Row],[sp_e]]=Data[[#This Row],[sp_c]],"+",IF(ISNUMBER(SEARCH(Data[[#This Row],[sp_e]],Data[[#This Row],[sp_c]])),"/","-")))</f>
        <v>+</v>
      </c>
      <c r="K25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91" spans="1:11" x14ac:dyDescent="0.25">
      <c r="A2591">
        <v>432</v>
      </c>
      <c r="B2591" s="1">
        <v>1</v>
      </c>
      <c r="C2591" s="1">
        <v>2</v>
      </c>
      <c r="D2591" s="1">
        <f>Data[[#This Row],[run]]+100*Data[[#This Row],[k]]</f>
        <v>201</v>
      </c>
      <c r="E2591" t="s">
        <v>13</v>
      </c>
      <c r="F2591" t="s">
        <v>30</v>
      </c>
      <c r="G2591" t="s">
        <v>13</v>
      </c>
      <c r="H2591" t="s">
        <v>30</v>
      </c>
      <c r="I2591" t="str">
        <f>IF(Data[[#This Row],[gen_c]]="","o",IF(Data[[#This Row],[gen_e]]=Data[[#This Row],[gen_c]],"+",IF(ISNUMBER(SEARCH(Data[[#This Row],[gen_e]],Data[[#This Row],[gen_c]])),"/","-")))</f>
        <v>+</v>
      </c>
      <c r="J2591" t="str">
        <f>IF(Data[[#This Row],[sp_c]]="","o",IF(Data[[#This Row],[sp_e]]=Data[[#This Row],[sp_c]],"+",IF(ISNUMBER(SEARCH(Data[[#This Row],[sp_e]],Data[[#This Row],[sp_c]])),"/","-")))</f>
        <v>+</v>
      </c>
      <c r="K25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92" spans="1:11" x14ac:dyDescent="0.25">
      <c r="A2592">
        <v>433</v>
      </c>
      <c r="B2592" s="1">
        <v>1</v>
      </c>
      <c r="C2592" s="1">
        <v>2</v>
      </c>
      <c r="D2592" s="1">
        <f>Data[[#This Row],[run]]+100*Data[[#This Row],[k]]</f>
        <v>201</v>
      </c>
      <c r="E2592" t="s">
        <v>13</v>
      </c>
      <c r="F2592" t="s">
        <v>30</v>
      </c>
      <c r="G2592" t="s">
        <v>13</v>
      </c>
      <c r="H2592" t="s">
        <v>30</v>
      </c>
      <c r="I2592" t="str">
        <f>IF(Data[[#This Row],[gen_c]]="","o",IF(Data[[#This Row],[gen_e]]=Data[[#This Row],[gen_c]],"+",IF(ISNUMBER(SEARCH(Data[[#This Row],[gen_e]],Data[[#This Row],[gen_c]])),"/","-")))</f>
        <v>+</v>
      </c>
      <c r="J2592" t="str">
        <f>IF(Data[[#This Row],[sp_c]]="","o",IF(Data[[#This Row],[sp_e]]=Data[[#This Row],[sp_c]],"+",IF(ISNUMBER(SEARCH(Data[[#This Row],[sp_e]],Data[[#This Row],[sp_c]])),"/","-")))</f>
        <v>+</v>
      </c>
      <c r="K25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93" spans="1:11" x14ac:dyDescent="0.25">
      <c r="A2593">
        <v>434</v>
      </c>
      <c r="B2593" s="1">
        <v>1</v>
      </c>
      <c r="C2593" s="1">
        <v>2</v>
      </c>
      <c r="D2593" s="1">
        <f>Data[[#This Row],[run]]+100*Data[[#This Row],[k]]</f>
        <v>201</v>
      </c>
      <c r="E2593" t="s">
        <v>13</v>
      </c>
      <c r="F2593" t="s">
        <v>30</v>
      </c>
      <c r="G2593" t="s">
        <v>13</v>
      </c>
      <c r="H2593" t="s">
        <v>30</v>
      </c>
      <c r="I2593" t="str">
        <f>IF(Data[[#This Row],[gen_c]]="","o",IF(Data[[#This Row],[gen_e]]=Data[[#This Row],[gen_c]],"+",IF(ISNUMBER(SEARCH(Data[[#This Row],[gen_e]],Data[[#This Row],[gen_c]])),"/","-")))</f>
        <v>+</v>
      </c>
      <c r="J2593" t="str">
        <f>IF(Data[[#This Row],[sp_c]]="","o",IF(Data[[#This Row],[sp_e]]=Data[[#This Row],[sp_c]],"+",IF(ISNUMBER(SEARCH(Data[[#This Row],[sp_e]],Data[[#This Row],[sp_c]])),"/","-")))</f>
        <v>+</v>
      </c>
      <c r="K25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94" spans="1:11" x14ac:dyDescent="0.25">
      <c r="A2594">
        <v>435</v>
      </c>
      <c r="B2594" s="1">
        <v>1</v>
      </c>
      <c r="C2594" s="1">
        <v>2</v>
      </c>
      <c r="D2594" s="1">
        <f>Data[[#This Row],[run]]+100*Data[[#This Row],[k]]</f>
        <v>201</v>
      </c>
      <c r="E2594" t="s">
        <v>13</v>
      </c>
      <c r="F2594" t="s">
        <v>30</v>
      </c>
      <c r="G2594" t="s">
        <v>13</v>
      </c>
      <c r="H2594" t="s">
        <v>30</v>
      </c>
      <c r="I2594" t="str">
        <f>IF(Data[[#This Row],[gen_c]]="","o",IF(Data[[#This Row],[gen_e]]=Data[[#This Row],[gen_c]],"+",IF(ISNUMBER(SEARCH(Data[[#This Row],[gen_e]],Data[[#This Row],[gen_c]])),"/","-")))</f>
        <v>+</v>
      </c>
      <c r="J2594" t="str">
        <f>IF(Data[[#This Row],[sp_c]]="","o",IF(Data[[#This Row],[sp_e]]=Data[[#This Row],[sp_c]],"+",IF(ISNUMBER(SEARCH(Data[[#This Row],[sp_e]],Data[[#This Row],[sp_c]])),"/","-")))</f>
        <v>+</v>
      </c>
      <c r="K25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95" spans="1:11" x14ac:dyDescent="0.25">
      <c r="A2595" s="1">
        <v>391</v>
      </c>
      <c r="B2595" s="1">
        <v>0</v>
      </c>
      <c r="C2595" s="1">
        <v>2</v>
      </c>
      <c r="D2595" s="1">
        <f>Data[[#This Row],[run]]+100*Data[[#This Row],[k]]</f>
        <v>200</v>
      </c>
      <c r="E2595" t="s">
        <v>13</v>
      </c>
      <c r="F2595" t="s">
        <v>30</v>
      </c>
      <c r="G2595" t="s">
        <v>13</v>
      </c>
      <c r="I2595" t="str">
        <f>IF(Data[[#This Row],[gen_c]]="","o",IF(Data[[#This Row],[gen_e]]=Data[[#This Row],[gen_c]],"+",IF(ISNUMBER(SEARCH(Data[[#This Row],[gen_e]],Data[[#This Row],[gen_c]])),"/","-")))</f>
        <v>+</v>
      </c>
      <c r="J2595" t="str">
        <f>IF(Data[[#This Row],[sp_c]]="","o",IF(Data[[#This Row],[sp_e]]=Data[[#This Row],[sp_c]],"+",IF(ISNUMBER(SEARCH(Data[[#This Row],[sp_e]],Data[[#This Row],[sp_c]])),"/","-")))</f>
        <v>o</v>
      </c>
      <c r="K25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96" spans="1:11" x14ac:dyDescent="0.25">
      <c r="A2596">
        <v>423</v>
      </c>
      <c r="B2596" s="1">
        <v>1</v>
      </c>
      <c r="C2596" s="1">
        <v>2</v>
      </c>
      <c r="D2596" s="1">
        <f>Data[[#This Row],[run]]+100*Data[[#This Row],[k]]</f>
        <v>201</v>
      </c>
      <c r="E2596" t="s">
        <v>13</v>
      </c>
      <c r="F2596" t="s">
        <v>30</v>
      </c>
      <c r="G2596" t="s">
        <v>13</v>
      </c>
      <c r="I2596" t="str">
        <f>IF(Data[[#This Row],[gen_c]]="","o",IF(Data[[#This Row],[gen_e]]=Data[[#This Row],[gen_c]],"+",IF(ISNUMBER(SEARCH(Data[[#This Row],[gen_e]],Data[[#This Row],[gen_c]])),"/","-")))</f>
        <v>+</v>
      </c>
      <c r="J2596" t="str">
        <f>IF(Data[[#This Row],[sp_c]]="","o",IF(Data[[#This Row],[sp_e]]=Data[[#This Row],[sp_c]],"+",IF(ISNUMBER(SEARCH(Data[[#This Row],[sp_e]],Data[[#This Row],[sp_c]])),"/","-")))</f>
        <v>o</v>
      </c>
      <c r="K25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597" spans="1:11" x14ac:dyDescent="0.25">
      <c r="A2597" s="1">
        <v>659</v>
      </c>
      <c r="B2597" s="1">
        <v>0</v>
      </c>
      <c r="C2597" s="1">
        <v>2</v>
      </c>
      <c r="D2597" s="1">
        <f>Data[[#This Row],[run]]+100*Data[[#This Row],[k]]</f>
        <v>200</v>
      </c>
      <c r="E2597" t="s">
        <v>13</v>
      </c>
      <c r="F2597" t="s">
        <v>33</v>
      </c>
      <c r="G2597" t="s">
        <v>13</v>
      </c>
      <c r="H2597" t="s">
        <v>33</v>
      </c>
      <c r="I2597" t="str">
        <f>IF(Data[[#This Row],[gen_c]]="","o",IF(Data[[#This Row],[gen_e]]=Data[[#This Row],[gen_c]],"+",IF(ISNUMBER(SEARCH(Data[[#This Row],[gen_e]],Data[[#This Row],[gen_c]])),"/","-")))</f>
        <v>+</v>
      </c>
      <c r="J2597" t="str">
        <f>IF(Data[[#This Row],[sp_c]]="","o",IF(Data[[#This Row],[sp_e]]=Data[[#This Row],[sp_c]],"+",IF(ISNUMBER(SEARCH(Data[[#This Row],[sp_e]],Data[[#This Row],[sp_c]])),"/","-")))</f>
        <v>+</v>
      </c>
      <c r="K25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98" spans="1:11" x14ac:dyDescent="0.25">
      <c r="A2598" s="1">
        <v>660</v>
      </c>
      <c r="B2598" s="1">
        <v>0</v>
      </c>
      <c r="C2598" s="1">
        <v>2</v>
      </c>
      <c r="D2598" s="1">
        <f>Data[[#This Row],[run]]+100*Data[[#This Row],[k]]</f>
        <v>200</v>
      </c>
      <c r="E2598" t="s">
        <v>13</v>
      </c>
      <c r="F2598" t="s">
        <v>33</v>
      </c>
      <c r="G2598" t="s">
        <v>13</v>
      </c>
      <c r="H2598" t="s">
        <v>33</v>
      </c>
      <c r="I2598" t="str">
        <f>IF(Data[[#This Row],[gen_c]]="","o",IF(Data[[#This Row],[gen_e]]=Data[[#This Row],[gen_c]],"+",IF(ISNUMBER(SEARCH(Data[[#This Row],[gen_e]],Data[[#This Row],[gen_c]])),"/","-")))</f>
        <v>+</v>
      </c>
      <c r="J2598" t="str">
        <f>IF(Data[[#This Row],[sp_c]]="","o",IF(Data[[#This Row],[sp_e]]=Data[[#This Row],[sp_c]],"+",IF(ISNUMBER(SEARCH(Data[[#This Row],[sp_e]],Data[[#This Row],[sp_c]])),"/","-")))</f>
        <v>+</v>
      </c>
      <c r="K25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599" spans="1:11" x14ac:dyDescent="0.25">
      <c r="A2599" s="1">
        <v>661</v>
      </c>
      <c r="B2599" s="1">
        <v>0</v>
      </c>
      <c r="C2599" s="1">
        <v>2</v>
      </c>
      <c r="D2599" s="1">
        <f>Data[[#This Row],[run]]+100*Data[[#This Row],[k]]</f>
        <v>200</v>
      </c>
      <c r="E2599" t="s">
        <v>13</v>
      </c>
      <c r="F2599" t="s">
        <v>33</v>
      </c>
      <c r="G2599" t="s">
        <v>13</v>
      </c>
      <c r="H2599" t="s">
        <v>33</v>
      </c>
      <c r="I2599" t="str">
        <f>IF(Data[[#This Row],[gen_c]]="","o",IF(Data[[#This Row],[gen_e]]=Data[[#This Row],[gen_c]],"+",IF(ISNUMBER(SEARCH(Data[[#This Row],[gen_e]],Data[[#This Row],[gen_c]])),"/","-")))</f>
        <v>+</v>
      </c>
      <c r="J2599" t="str">
        <f>IF(Data[[#This Row],[sp_c]]="","o",IF(Data[[#This Row],[sp_e]]=Data[[#This Row],[sp_c]],"+",IF(ISNUMBER(SEARCH(Data[[#This Row],[sp_e]],Data[[#This Row],[sp_c]])),"/","-")))</f>
        <v>+</v>
      </c>
      <c r="K25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0" spans="1:11" x14ac:dyDescent="0.25">
      <c r="A2600" s="1">
        <v>662</v>
      </c>
      <c r="B2600" s="1">
        <v>0</v>
      </c>
      <c r="C2600" s="1">
        <v>2</v>
      </c>
      <c r="D2600" s="1">
        <f>Data[[#This Row],[run]]+100*Data[[#This Row],[k]]</f>
        <v>200</v>
      </c>
      <c r="E2600" t="s">
        <v>13</v>
      </c>
      <c r="F2600" t="s">
        <v>33</v>
      </c>
      <c r="G2600" t="s">
        <v>13</v>
      </c>
      <c r="H2600" t="s">
        <v>33</v>
      </c>
      <c r="I2600" t="str">
        <f>IF(Data[[#This Row],[gen_c]]="","o",IF(Data[[#This Row],[gen_e]]=Data[[#This Row],[gen_c]],"+",IF(ISNUMBER(SEARCH(Data[[#This Row],[gen_e]],Data[[#This Row],[gen_c]])),"/","-")))</f>
        <v>+</v>
      </c>
      <c r="J2600" t="str">
        <f>IF(Data[[#This Row],[sp_c]]="","o",IF(Data[[#This Row],[sp_e]]=Data[[#This Row],[sp_c]],"+",IF(ISNUMBER(SEARCH(Data[[#This Row],[sp_e]],Data[[#This Row],[sp_c]])),"/","-")))</f>
        <v>+</v>
      </c>
      <c r="K26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1" spans="1:11" x14ac:dyDescent="0.25">
      <c r="A2601" s="1">
        <v>663</v>
      </c>
      <c r="B2601" s="1">
        <v>0</v>
      </c>
      <c r="C2601" s="1">
        <v>2</v>
      </c>
      <c r="D2601" s="1">
        <f>Data[[#This Row],[run]]+100*Data[[#This Row],[k]]</f>
        <v>200</v>
      </c>
      <c r="E2601" t="s">
        <v>13</v>
      </c>
      <c r="F2601" t="s">
        <v>33</v>
      </c>
      <c r="G2601" t="s">
        <v>13</v>
      </c>
      <c r="H2601" t="s">
        <v>33</v>
      </c>
      <c r="I2601" t="str">
        <f>IF(Data[[#This Row],[gen_c]]="","o",IF(Data[[#This Row],[gen_e]]=Data[[#This Row],[gen_c]],"+",IF(ISNUMBER(SEARCH(Data[[#This Row],[gen_e]],Data[[#This Row],[gen_c]])),"/","-")))</f>
        <v>+</v>
      </c>
      <c r="J2601" t="str">
        <f>IF(Data[[#This Row],[sp_c]]="","o",IF(Data[[#This Row],[sp_e]]=Data[[#This Row],[sp_c]],"+",IF(ISNUMBER(SEARCH(Data[[#This Row],[sp_e]],Data[[#This Row],[sp_c]])),"/","-")))</f>
        <v>+</v>
      </c>
      <c r="K26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2" spans="1:11" x14ac:dyDescent="0.25">
      <c r="A2602" s="1">
        <v>664</v>
      </c>
      <c r="B2602" s="1">
        <v>0</v>
      </c>
      <c r="C2602" s="1">
        <v>2</v>
      </c>
      <c r="D2602" s="1">
        <f>Data[[#This Row],[run]]+100*Data[[#This Row],[k]]</f>
        <v>200</v>
      </c>
      <c r="E2602" t="s">
        <v>13</v>
      </c>
      <c r="F2602" t="s">
        <v>33</v>
      </c>
      <c r="G2602" t="s">
        <v>13</v>
      </c>
      <c r="H2602" t="s">
        <v>33</v>
      </c>
      <c r="I2602" t="str">
        <f>IF(Data[[#This Row],[gen_c]]="","o",IF(Data[[#This Row],[gen_e]]=Data[[#This Row],[gen_c]],"+",IF(ISNUMBER(SEARCH(Data[[#This Row],[gen_e]],Data[[#This Row],[gen_c]])),"/","-")))</f>
        <v>+</v>
      </c>
      <c r="J2602" t="str">
        <f>IF(Data[[#This Row],[sp_c]]="","o",IF(Data[[#This Row],[sp_e]]=Data[[#This Row],[sp_c]],"+",IF(ISNUMBER(SEARCH(Data[[#This Row],[sp_e]],Data[[#This Row],[sp_c]])),"/","-")))</f>
        <v>+</v>
      </c>
      <c r="K26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3" spans="1:11" x14ac:dyDescent="0.25">
      <c r="A2603" s="1">
        <v>665</v>
      </c>
      <c r="B2603" s="1">
        <v>0</v>
      </c>
      <c r="C2603" s="1">
        <v>2</v>
      </c>
      <c r="D2603" s="1">
        <f>Data[[#This Row],[run]]+100*Data[[#This Row],[k]]</f>
        <v>200</v>
      </c>
      <c r="E2603" t="s">
        <v>13</v>
      </c>
      <c r="F2603" t="s">
        <v>33</v>
      </c>
      <c r="G2603" t="s">
        <v>13</v>
      </c>
      <c r="H2603" t="s">
        <v>33</v>
      </c>
      <c r="I2603" t="str">
        <f>IF(Data[[#This Row],[gen_c]]="","o",IF(Data[[#This Row],[gen_e]]=Data[[#This Row],[gen_c]],"+",IF(ISNUMBER(SEARCH(Data[[#This Row],[gen_e]],Data[[#This Row],[gen_c]])),"/","-")))</f>
        <v>+</v>
      </c>
      <c r="J2603" t="str">
        <f>IF(Data[[#This Row],[sp_c]]="","o",IF(Data[[#This Row],[sp_e]]=Data[[#This Row],[sp_c]],"+",IF(ISNUMBER(SEARCH(Data[[#This Row],[sp_e]],Data[[#This Row],[sp_c]])),"/","-")))</f>
        <v>+</v>
      </c>
      <c r="K26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4" spans="1:11" x14ac:dyDescent="0.25">
      <c r="A2604" s="1">
        <v>666</v>
      </c>
      <c r="B2604" s="1">
        <v>0</v>
      </c>
      <c r="C2604" s="1">
        <v>2</v>
      </c>
      <c r="D2604" s="1">
        <f>Data[[#This Row],[run]]+100*Data[[#This Row],[k]]</f>
        <v>200</v>
      </c>
      <c r="E2604" t="s">
        <v>13</v>
      </c>
      <c r="F2604" t="s">
        <v>33</v>
      </c>
      <c r="G2604" t="s">
        <v>13</v>
      </c>
      <c r="H2604" t="s">
        <v>33</v>
      </c>
      <c r="I2604" t="str">
        <f>IF(Data[[#This Row],[gen_c]]="","o",IF(Data[[#This Row],[gen_e]]=Data[[#This Row],[gen_c]],"+",IF(ISNUMBER(SEARCH(Data[[#This Row],[gen_e]],Data[[#This Row],[gen_c]])),"/","-")))</f>
        <v>+</v>
      </c>
      <c r="J2604" t="str">
        <f>IF(Data[[#This Row],[sp_c]]="","o",IF(Data[[#This Row],[sp_e]]=Data[[#This Row],[sp_c]],"+",IF(ISNUMBER(SEARCH(Data[[#This Row],[sp_e]],Data[[#This Row],[sp_c]])),"/","-")))</f>
        <v>+</v>
      </c>
      <c r="K26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5" spans="1:11" x14ac:dyDescent="0.25">
      <c r="A2605" s="1">
        <v>667</v>
      </c>
      <c r="B2605" s="1">
        <v>0</v>
      </c>
      <c r="C2605" s="1">
        <v>2</v>
      </c>
      <c r="D2605" s="1">
        <f>Data[[#This Row],[run]]+100*Data[[#This Row],[k]]</f>
        <v>200</v>
      </c>
      <c r="E2605" t="s">
        <v>13</v>
      </c>
      <c r="F2605" t="s">
        <v>33</v>
      </c>
      <c r="G2605" t="s">
        <v>13</v>
      </c>
      <c r="H2605" t="s">
        <v>33</v>
      </c>
      <c r="I2605" t="str">
        <f>IF(Data[[#This Row],[gen_c]]="","o",IF(Data[[#This Row],[gen_e]]=Data[[#This Row],[gen_c]],"+",IF(ISNUMBER(SEARCH(Data[[#This Row],[gen_e]],Data[[#This Row],[gen_c]])),"/","-")))</f>
        <v>+</v>
      </c>
      <c r="J2605" t="str">
        <f>IF(Data[[#This Row],[sp_c]]="","o",IF(Data[[#This Row],[sp_e]]=Data[[#This Row],[sp_c]],"+",IF(ISNUMBER(SEARCH(Data[[#This Row],[sp_e]],Data[[#This Row],[sp_c]])),"/","-")))</f>
        <v>+</v>
      </c>
      <c r="K260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6" spans="1:11" x14ac:dyDescent="0.25">
      <c r="A2606" s="1">
        <v>668</v>
      </c>
      <c r="B2606" s="1">
        <v>0</v>
      </c>
      <c r="C2606" s="1">
        <v>2</v>
      </c>
      <c r="D2606" s="1">
        <f>Data[[#This Row],[run]]+100*Data[[#This Row],[k]]</f>
        <v>200</v>
      </c>
      <c r="E2606" t="s">
        <v>13</v>
      </c>
      <c r="F2606" t="s">
        <v>33</v>
      </c>
      <c r="G2606" t="s">
        <v>13</v>
      </c>
      <c r="H2606" t="s">
        <v>33</v>
      </c>
      <c r="I2606" t="str">
        <f>IF(Data[[#This Row],[gen_c]]="","o",IF(Data[[#This Row],[gen_e]]=Data[[#This Row],[gen_c]],"+",IF(ISNUMBER(SEARCH(Data[[#This Row],[gen_e]],Data[[#This Row],[gen_c]])),"/","-")))</f>
        <v>+</v>
      </c>
      <c r="J2606" t="str">
        <f>IF(Data[[#This Row],[sp_c]]="","o",IF(Data[[#This Row],[sp_e]]=Data[[#This Row],[sp_c]],"+",IF(ISNUMBER(SEARCH(Data[[#This Row],[sp_e]],Data[[#This Row],[sp_c]])),"/","-")))</f>
        <v>+</v>
      </c>
      <c r="K260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7" spans="1:11" x14ac:dyDescent="0.25">
      <c r="A2607" s="1">
        <v>669</v>
      </c>
      <c r="B2607" s="1">
        <v>0</v>
      </c>
      <c r="C2607" s="1">
        <v>2</v>
      </c>
      <c r="D2607" s="1">
        <f>Data[[#This Row],[run]]+100*Data[[#This Row],[k]]</f>
        <v>200</v>
      </c>
      <c r="E2607" t="s">
        <v>13</v>
      </c>
      <c r="F2607" t="s">
        <v>33</v>
      </c>
      <c r="G2607" t="s">
        <v>13</v>
      </c>
      <c r="H2607" t="s">
        <v>33</v>
      </c>
      <c r="I2607" t="str">
        <f>IF(Data[[#This Row],[gen_c]]="","o",IF(Data[[#This Row],[gen_e]]=Data[[#This Row],[gen_c]],"+",IF(ISNUMBER(SEARCH(Data[[#This Row],[gen_e]],Data[[#This Row],[gen_c]])),"/","-")))</f>
        <v>+</v>
      </c>
      <c r="J2607" t="str">
        <f>IF(Data[[#This Row],[sp_c]]="","o",IF(Data[[#This Row],[sp_e]]=Data[[#This Row],[sp_c]],"+",IF(ISNUMBER(SEARCH(Data[[#This Row],[sp_e]],Data[[#This Row],[sp_c]])),"/","-")))</f>
        <v>+</v>
      </c>
      <c r="K260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8" spans="1:11" x14ac:dyDescent="0.25">
      <c r="A2608" s="1">
        <v>670</v>
      </c>
      <c r="B2608" s="1">
        <v>0</v>
      </c>
      <c r="C2608" s="1">
        <v>2</v>
      </c>
      <c r="D2608" s="1">
        <f>Data[[#This Row],[run]]+100*Data[[#This Row],[k]]</f>
        <v>200</v>
      </c>
      <c r="E2608" t="s">
        <v>13</v>
      </c>
      <c r="F2608" t="s">
        <v>33</v>
      </c>
      <c r="G2608" t="s">
        <v>13</v>
      </c>
      <c r="H2608" t="s">
        <v>33</v>
      </c>
      <c r="I2608" t="str">
        <f>IF(Data[[#This Row],[gen_c]]="","o",IF(Data[[#This Row],[gen_e]]=Data[[#This Row],[gen_c]],"+",IF(ISNUMBER(SEARCH(Data[[#This Row],[gen_e]],Data[[#This Row],[gen_c]])),"/","-")))</f>
        <v>+</v>
      </c>
      <c r="J2608" t="str">
        <f>IF(Data[[#This Row],[sp_c]]="","o",IF(Data[[#This Row],[sp_e]]=Data[[#This Row],[sp_c]],"+",IF(ISNUMBER(SEARCH(Data[[#This Row],[sp_e]],Data[[#This Row],[sp_c]])),"/","-")))</f>
        <v>+</v>
      </c>
      <c r="K260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09" spans="1:11" x14ac:dyDescent="0.25">
      <c r="A2609">
        <v>671</v>
      </c>
      <c r="B2609" s="1">
        <v>1</v>
      </c>
      <c r="C2609" s="1">
        <v>2</v>
      </c>
      <c r="D2609" s="1">
        <f>Data[[#This Row],[run]]+100*Data[[#This Row],[k]]</f>
        <v>201</v>
      </c>
      <c r="E2609" t="s">
        <v>13</v>
      </c>
      <c r="F2609" t="s">
        <v>33</v>
      </c>
      <c r="G2609" t="s">
        <v>13</v>
      </c>
      <c r="H2609" t="s">
        <v>33</v>
      </c>
      <c r="I2609" t="str">
        <f>IF(Data[[#This Row],[gen_c]]="","o",IF(Data[[#This Row],[gen_e]]=Data[[#This Row],[gen_c]],"+",IF(ISNUMBER(SEARCH(Data[[#This Row],[gen_e]],Data[[#This Row],[gen_c]])),"/","-")))</f>
        <v>+</v>
      </c>
      <c r="J2609" t="str">
        <f>IF(Data[[#This Row],[sp_c]]="","o",IF(Data[[#This Row],[sp_e]]=Data[[#This Row],[sp_c]],"+",IF(ISNUMBER(SEARCH(Data[[#This Row],[sp_e]],Data[[#This Row],[sp_c]])),"/","-")))</f>
        <v>+</v>
      </c>
      <c r="K260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10" spans="1:11" x14ac:dyDescent="0.25">
      <c r="A2610">
        <v>672</v>
      </c>
      <c r="B2610" s="1">
        <v>1</v>
      </c>
      <c r="C2610" s="1">
        <v>2</v>
      </c>
      <c r="D2610" s="1">
        <f>Data[[#This Row],[run]]+100*Data[[#This Row],[k]]</f>
        <v>201</v>
      </c>
      <c r="E2610" t="s">
        <v>13</v>
      </c>
      <c r="F2610" t="s">
        <v>33</v>
      </c>
      <c r="G2610" t="s">
        <v>13</v>
      </c>
      <c r="H2610" t="s">
        <v>33</v>
      </c>
      <c r="I2610" t="str">
        <f>IF(Data[[#This Row],[gen_c]]="","o",IF(Data[[#This Row],[gen_e]]=Data[[#This Row],[gen_c]],"+",IF(ISNUMBER(SEARCH(Data[[#This Row],[gen_e]],Data[[#This Row],[gen_c]])),"/","-")))</f>
        <v>+</v>
      </c>
      <c r="J2610" t="str">
        <f>IF(Data[[#This Row],[sp_c]]="","o",IF(Data[[#This Row],[sp_e]]=Data[[#This Row],[sp_c]],"+",IF(ISNUMBER(SEARCH(Data[[#This Row],[sp_e]],Data[[#This Row],[sp_c]])),"/","-")))</f>
        <v>+</v>
      </c>
      <c r="K261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11" spans="1:11" x14ac:dyDescent="0.25">
      <c r="A2611">
        <v>674</v>
      </c>
      <c r="B2611" s="1">
        <v>1</v>
      </c>
      <c r="C2611" s="1">
        <v>2</v>
      </c>
      <c r="D2611" s="1">
        <f>Data[[#This Row],[run]]+100*Data[[#This Row],[k]]</f>
        <v>201</v>
      </c>
      <c r="E2611" t="s">
        <v>13</v>
      </c>
      <c r="F2611" t="s">
        <v>33</v>
      </c>
      <c r="G2611" t="s">
        <v>13</v>
      </c>
      <c r="H2611" t="s">
        <v>33</v>
      </c>
      <c r="I2611" t="str">
        <f>IF(Data[[#This Row],[gen_c]]="","o",IF(Data[[#This Row],[gen_e]]=Data[[#This Row],[gen_c]],"+",IF(ISNUMBER(SEARCH(Data[[#This Row],[gen_e]],Data[[#This Row],[gen_c]])),"/","-")))</f>
        <v>+</v>
      </c>
      <c r="J2611" t="str">
        <f>IF(Data[[#This Row],[sp_c]]="","o",IF(Data[[#This Row],[sp_e]]=Data[[#This Row],[sp_c]],"+",IF(ISNUMBER(SEARCH(Data[[#This Row],[sp_e]],Data[[#This Row],[sp_c]])),"/","-")))</f>
        <v>+</v>
      </c>
      <c r="K261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12" spans="1:11" x14ac:dyDescent="0.25">
      <c r="A2612">
        <v>676</v>
      </c>
      <c r="B2612" s="1">
        <v>1</v>
      </c>
      <c r="C2612" s="1">
        <v>2</v>
      </c>
      <c r="D2612" s="1">
        <f>Data[[#This Row],[run]]+100*Data[[#This Row],[k]]</f>
        <v>201</v>
      </c>
      <c r="E2612" t="s">
        <v>13</v>
      </c>
      <c r="F2612" t="s">
        <v>33</v>
      </c>
      <c r="G2612" t="s">
        <v>13</v>
      </c>
      <c r="H2612" t="s">
        <v>33</v>
      </c>
      <c r="I2612" t="str">
        <f>IF(Data[[#This Row],[gen_c]]="","o",IF(Data[[#This Row],[gen_e]]=Data[[#This Row],[gen_c]],"+",IF(ISNUMBER(SEARCH(Data[[#This Row],[gen_e]],Data[[#This Row],[gen_c]])),"/","-")))</f>
        <v>+</v>
      </c>
      <c r="J2612" t="str">
        <f>IF(Data[[#This Row],[sp_c]]="","o",IF(Data[[#This Row],[sp_e]]=Data[[#This Row],[sp_c]],"+",IF(ISNUMBER(SEARCH(Data[[#This Row],[sp_e]],Data[[#This Row],[sp_c]])),"/","-")))</f>
        <v>+</v>
      </c>
      <c r="K261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13" spans="1:11" x14ac:dyDescent="0.25">
      <c r="A2613">
        <v>677</v>
      </c>
      <c r="B2613" s="1">
        <v>1</v>
      </c>
      <c r="C2613" s="1">
        <v>2</v>
      </c>
      <c r="D2613" s="1">
        <f>Data[[#This Row],[run]]+100*Data[[#This Row],[k]]</f>
        <v>201</v>
      </c>
      <c r="E2613" t="s">
        <v>13</v>
      </c>
      <c r="F2613" t="s">
        <v>33</v>
      </c>
      <c r="G2613" t="s">
        <v>13</v>
      </c>
      <c r="H2613" t="s">
        <v>33</v>
      </c>
      <c r="I2613" t="str">
        <f>IF(Data[[#This Row],[gen_c]]="","o",IF(Data[[#This Row],[gen_e]]=Data[[#This Row],[gen_c]],"+",IF(ISNUMBER(SEARCH(Data[[#This Row],[gen_e]],Data[[#This Row],[gen_c]])),"/","-")))</f>
        <v>+</v>
      </c>
      <c r="J2613" t="str">
        <f>IF(Data[[#This Row],[sp_c]]="","o",IF(Data[[#This Row],[sp_e]]=Data[[#This Row],[sp_c]],"+",IF(ISNUMBER(SEARCH(Data[[#This Row],[sp_e]],Data[[#This Row],[sp_c]])),"/","-")))</f>
        <v>+</v>
      </c>
      <c r="K261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14" spans="1:11" x14ac:dyDescent="0.25">
      <c r="A2614">
        <v>680</v>
      </c>
      <c r="B2614" s="1">
        <v>1</v>
      </c>
      <c r="C2614" s="1">
        <v>2</v>
      </c>
      <c r="D2614" s="1">
        <f>Data[[#This Row],[run]]+100*Data[[#This Row],[k]]</f>
        <v>201</v>
      </c>
      <c r="E2614" t="s">
        <v>13</v>
      </c>
      <c r="F2614" t="s">
        <v>33</v>
      </c>
      <c r="G2614" t="s">
        <v>13</v>
      </c>
      <c r="H2614" t="s">
        <v>33</v>
      </c>
      <c r="I2614" t="str">
        <f>IF(Data[[#This Row],[gen_c]]="","o",IF(Data[[#This Row],[gen_e]]=Data[[#This Row],[gen_c]],"+",IF(ISNUMBER(SEARCH(Data[[#This Row],[gen_e]],Data[[#This Row],[gen_c]])),"/","-")))</f>
        <v>+</v>
      </c>
      <c r="J2614" t="str">
        <f>IF(Data[[#This Row],[sp_c]]="","o",IF(Data[[#This Row],[sp_e]]=Data[[#This Row],[sp_c]],"+",IF(ISNUMBER(SEARCH(Data[[#This Row],[sp_e]],Data[[#This Row],[sp_c]])),"/","-")))</f>
        <v>+</v>
      </c>
      <c r="K261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15" spans="1:11" x14ac:dyDescent="0.25">
      <c r="A2615">
        <v>681</v>
      </c>
      <c r="B2615" s="1">
        <v>1</v>
      </c>
      <c r="C2615" s="1">
        <v>2</v>
      </c>
      <c r="D2615" s="1">
        <f>Data[[#This Row],[run]]+100*Data[[#This Row],[k]]</f>
        <v>201</v>
      </c>
      <c r="E2615" t="s">
        <v>13</v>
      </c>
      <c r="F2615" t="s">
        <v>33</v>
      </c>
      <c r="G2615" t="s">
        <v>13</v>
      </c>
      <c r="H2615" t="s">
        <v>33</v>
      </c>
      <c r="I2615" t="str">
        <f>IF(Data[[#This Row],[gen_c]]="","o",IF(Data[[#This Row],[gen_e]]=Data[[#This Row],[gen_c]],"+",IF(ISNUMBER(SEARCH(Data[[#This Row],[gen_e]],Data[[#This Row],[gen_c]])),"/","-")))</f>
        <v>+</v>
      </c>
      <c r="J2615" t="str">
        <f>IF(Data[[#This Row],[sp_c]]="","o",IF(Data[[#This Row],[sp_e]]=Data[[#This Row],[sp_c]],"+",IF(ISNUMBER(SEARCH(Data[[#This Row],[sp_e]],Data[[#This Row],[sp_c]])),"/","-")))</f>
        <v>+</v>
      </c>
      <c r="K261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16" spans="1:11" x14ac:dyDescent="0.25">
      <c r="A2616">
        <v>673</v>
      </c>
      <c r="B2616" s="1">
        <v>1</v>
      </c>
      <c r="C2616" s="1">
        <v>2</v>
      </c>
      <c r="D2616" s="1">
        <f>Data[[#This Row],[run]]+100*Data[[#This Row],[k]]</f>
        <v>201</v>
      </c>
      <c r="E2616" t="s">
        <v>13</v>
      </c>
      <c r="F2616" t="s">
        <v>33</v>
      </c>
      <c r="G2616" t="s">
        <v>13</v>
      </c>
      <c r="I2616" t="str">
        <f>IF(Data[[#This Row],[gen_c]]="","o",IF(Data[[#This Row],[gen_e]]=Data[[#This Row],[gen_c]],"+",IF(ISNUMBER(SEARCH(Data[[#This Row],[gen_e]],Data[[#This Row],[gen_c]])),"/","-")))</f>
        <v>+</v>
      </c>
      <c r="J2616" t="str">
        <f>IF(Data[[#This Row],[sp_c]]="","o",IF(Data[[#This Row],[sp_e]]=Data[[#This Row],[sp_c]],"+",IF(ISNUMBER(SEARCH(Data[[#This Row],[sp_e]],Data[[#This Row],[sp_c]])),"/","-")))</f>
        <v>o</v>
      </c>
      <c r="K261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17" spans="1:11" x14ac:dyDescent="0.25">
      <c r="A2617">
        <v>679</v>
      </c>
      <c r="B2617" s="1">
        <v>1</v>
      </c>
      <c r="C2617" s="1">
        <v>2</v>
      </c>
      <c r="D2617" s="1">
        <f>Data[[#This Row],[run]]+100*Data[[#This Row],[k]]</f>
        <v>201</v>
      </c>
      <c r="E2617" t="s">
        <v>13</v>
      </c>
      <c r="F2617" t="s">
        <v>33</v>
      </c>
      <c r="G2617" t="s">
        <v>13</v>
      </c>
      <c r="I2617" t="str">
        <f>IF(Data[[#This Row],[gen_c]]="","o",IF(Data[[#This Row],[gen_e]]=Data[[#This Row],[gen_c]],"+",IF(ISNUMBER(SEARCH(Data[[#This Row],[gen_e]],Data[[#This Row],[gen_c]])),"/","-")))</f>
        <v>+</v>
      </c>
      <c r="J2617" t="str">
        <f>IF(Data[[#This Row],[sp_c]]="","o",IF(Data[[#This Row],[sp_e]]=Data[[#This Row],[sp_c]],"+",IF(ISNUMBER(SEARCH(Data[[#This Row],[sp_e]],Data[[#This Row],[sp_c]])),"/","-")))</f>
        <v>o</v>
      </c>
      <c r="K261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18" spans="1:11" x14ac:dyDescent="0.25">
      <c r="A2618">
        <v>675</v>
      </c>
      <c r="B2618" s="1">
        <v>1</v>
      </c>
      <c r="C2618" s="1">
        <v>2</v>
      </c>
      <c r="D2618" s="1">
        <f>Data[[#This Row],[run]]+100*Data[[#This Row],[k]]</f>
        <v>201</v>
      </c>
      <c r="E2618" t="s">
        <v>13</v>
      </c>
      <c r="F2618" t="s">
        <v>33</v>
      </c>
      <c r="H2618" t="s">
        <v>39</v>
      </c>
      <c r="I2618" t="str">
        <f>IF(Data[[#This Row],[gen_c]]="","o",IF(Data[[#This Row],[gen_e]]=Data[[#This Row],[gen_c]],"+",IF(ISNUMBER(SEARCH(Data[[#This Row],[gen_e]],Data[[#This Row],[gen_c]])),"/","-")))</f>
        <v>o</v>
      </c>
      <c r="J2618" t="str">
        <f>IF(Data[[#This Row],[sp_c]]="","o",IF(Data[[#This Row],[sp_e]]=Data[[#This Row],[sp_c]],"+",IF(ISNUMBER(SEARCH(Data[[#This Row],[sp_e]],Data[[#This Row],[sp_c]])),"/","-")))</f>
        <v>-</v>
      </c>
      <c r="K261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19" spans="1:11" x14ac:dyDescent="0.25">
      <c r="A2619">
        <v>678</v>
      </c>
      <c r="B2619" s="1">
        <v>1</v>
      </c>
      <c r="C2619" s="1">
        <v>2</v>
      </c>
      <c r="D2619" s="1">
        <f>Data[[#This Row],[run]]+100*Data[[#This Row],[k]]</f>
        <v>201</v>
      </c>
      <c r="E2619" t="s">
        <v>13</v>
      </c>
      <c r="F2619" t="s">
        <v>33</v>
      </c>
      <c r="H2619" t="s">
        <v>39</v>
      </c>
      <c r="I2619" t="str">
        <f>IF(Data[[#This Row],[gen_c]]="","o",IF(Data[[#This Row],[gen_e]]=Data[[#This Row],[gen_c]],"+",IF(ISNUMBER(SEARCH(Data[[#This Row],[gen_e]],Data[[#This Row],[gen_c]])),"/","-")))</f>
        <v>o</v>
      </c>
      <c r="J2619" t="str">
        <f>IF(Data[[#This Row],[sp_c]]="","o",IF(Data[[#This Row],[sp_e]]=Data[[#This Row],[sp_c]],"+",IF(ISNUMBER(SEARCH(Data[[#This Row],[sp_e]],Data[[#This Row],[sp_c]])),"/","-")))</f>
        <v>-</v>
      </c>
      <c r="K261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20" spans="1:11" x14ac:dyDescent="0.25">
      <c r="A2620">
        <v>682</v>
      </c>
      <c r="B2620" s="1">
        <v>1</v>
      </c>
      <c r="C2620" s="1">
        <v>2</v>
      </c>
      <c r="D2620" s="1">
        <f>Data[[#This Row],[run]]+100*Data[[#This Row],[k]]</f>
        <v>201</v>
      </c>
      <c r="E2620" t="s">
        <v>13</v>
      </c>
      <c r="F2620" t="s">
        <v>33</v>
      </c>
      <c r="H2620" t="s">
        <v>33</v>
      </c>
      <c r="I2620" t="str">
        <f>IF(Data[[#This Row],[gen_c]]="","o",IF(Data[[#This Row],[gen_e]]=Data[[#This Row],[gen_c]],"+",IF(ISNUMBER(SEARCH(Data[[#This Row],[gen_e]],Data[[#This Row],[gen_c]])),"/","-")))</f>
        <v>o</v>
      </c>
      <c r="J2620" t="str">
        <f>IF(Data[[#This Row],[sp_c]]="","o",IF(Data[[#This Row],[sp_e]]=Data[[#This Row],[sp_c]],"+",IF(ISNUMBER(SEARCH(Data[[#This Row],[sp_e]],Data[[#This Row],[sp_c]])),"/","-")))</f>
        <v>+</v>
      </c>
      <c r="K262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21" spans="1:11" x14ac:dyDescent="0.25">
      <c r="A2621" s="1">
        <v>547</v>
      </c>
      <c r="B2621" s="1">
        <v>0</v>
      </c>
      <c r="C2621" s="1">
        <v>2</v>
      </c>
      <c r="D2621" s="1">
        <f>Data[[#This Row],[run]]+100*Data[[#This Row],[k]]</f>
        <v>200</v>
      </c>
      <c r="E2621" t="s">
        <v>13</v>
      </c>
      <c r="F2621" t="s">
        <v>34</v>
      </c>
      <c r="G2621" t="s">
        <v>13</v>
      </c>
      <c r="H2621" t="s">
        <v>33</v>
      </c>
      <c r="I2621" t="str">
        <f>IF(Data[[#This Row],[gen_c]]="","o",IF(Data[[#This Row],[gen_e]]=Data[[#This Row],[gen_c]],"+",IF(ISNUMBER(SEARCH(Data[[#This Row],[gen_e]],Data[[#This Row],[gen_c]])),"/","-")))</f>
        <v>+</v>
      </c>
      <c r="J2621" t="str">
        <f>IF(Data[[#This Row],[sp_c]]="","o",IF(Data[[#This Row],[sp_e]]=Data[[#This Row],[sp_c]],"+",IF(ISNUMBER(SEARCH(Data[[#This Row],[sp_e]],Data[[#This Row],[sp_c]])),"/","-")))</f>
        <v>-</v>
      </c>
      <c r="K262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22" spans="1:11" x14ac:dyDescent="0.25">
      <c r="A2622" s="1">
        <v>548</v>
      </c>
      <c r="B2622" s="1">
        <v>0</v>
      </c>
      <c r="C2622" s="1">
        <v>2</v>
      </c>
      <c r="D2622" s="1">
        <f>Data[[#This Row],[run]]+100*Data[[#This Row],[k]]</f>
        <v>200</v>
      </c>
      <c r="E2622" t="s">
        <v>13</v>
      </c>
      <c r="F2622" t="s">
        <v>34</v>
      </c>
      <c r="G2622" t="s">
        <v>13</v>
      </c>
      <c r="H2622" t="s">
        <v>36</v>
      </c>
      <c r="I2622" t="str">
        <f>IF(Data[[#This Row],[gen_c]]="","o",IF(Data[[#This Row],[gen_e]]=Data[[#This Row],[gen_c]],"+",IF(ISNUMBER(SEARCH(Data[[#This Row],[gen_e]],Data[[#This Row],[gen_c]])),"/","-")))</f>
        <v>+</v>
      </c>
      <c r="J2622" t="str">
        <f>IF(Data[[#This Row],[sp_c]]="","o",IF(Data[[#This Row],[sp_e]]=Data[[#This Row],[sp_c]],"+",IF(ISNUMBER(SEARCH(Data[[#This Row],[sp_e]],Data[[#This Row],[sp_c]])),"/","-")))</f>
        <v>-</v>
      </c>
      <c r="K262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23" spans="1:11" x14ac:dyDescent="0.25">
      <c r="A2623" s="1">
        <v>554</v>
      </c>
      <c r="B2623" s="1">
        <v>0</v>
      </c>
      <c r="C2623" s="1">
        <v>2</v>
      </c>
      <c r="D2623" s="1">
        <f>Data[[#This Row],[run]]+100*Data[[#This Row],[k]]</f>
        <v>200</v>
      </c>
      <c r="E2623" t="s">
        <v>13</v>
      </c>
      <c r="F2623" t="s">
        <v>34</v>
      </c>
      <c r="G2623" t="s">
        <v>13</v>
      </c>
      <c r="H2623" t="s">
        <v>33</v>
      </c>
      <c r="I2623" t="str">
        <f>IF(Data[[#This Row],[gen_c]]="","o",IF(Data[[#This Row],[gen_e]]=Data[[#This Row],[gen_c]],"+",IF(ISNUMBER(SEARCH(Data[[#This Row],[gen_e]],Data[[#This Row],[gen_c]])),"/","-")))</f>
        <v>+</v>
      </c>
      <c r="J2623" t="str">
        <f>IF(Data[[#This Row],[sp_c]]="","o",IF(Data[[#This Row],[sp_e]]=Data[[#This Row],[sp_c]],"+",IF(ISNUMBER(SEARCH(Data[[#This Row],[sp_e]],Data[[#This Row],[sp_c]])),"/","-")))</f>
        <v>-</v>
      </c>
      <c r="K262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24" spans="1:11" x14ac:dyDescent="0.25">
      <c r="A2624">
        <v>563</v>
      </c>
      <c r="B2624" s="1">
        <v>1</v>
      </c>
      <c r="C2624" s="1">
        <v>2</v>
      </c>
      <c r="D2624" s="1">
        <f>Data[[#This Row],[run]]+100*Data[[#This Row],[k]]</f>
        <v>201</v>
      </c>
      <c r="E2624" t="s">
        <v>13</v>
      </c>
      <c r="F2624" t="s">
        <v>34</v>
      </c>
      <c r="G2624" t="s">
        <v>13</v>
      </c>
      <c r="H2624" t="s">
        <v>32</v>
      </c>
      <c r="I2624" t="str">
        <f>IF(Data[[#This Row],[gen_c]]="","o",IF(Data[[#This Row],[gen_e]]=Data[[#This Row],[gen_c]],"+",IF(ISNUMBER(SEARCH(Data[[#This Row],[gen_e]],Data[[#This Row],[gen_c]])),"/","-")))</f>
        <v>+</v>
      </c>
      <c r="J2624" t="str">
        <f>IF(Data[[#This Row],[sp_c]]="","o",IF(Data[[#This Row],[sp_e]]=Data[[#This Row],[sp_c]],"+",IF(ISNUMBER(SEARCH(Data[[#This Row],[sp_e]],Data[[#This Row],[sp_c]])),"/","-")))</f>
        <v>-</v>
      </c>
      <c r="K262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25" spans="1:11" x14ac:dyDescent="0.25">
      <c r="A2625">
        <v>564</v>
      </c>
      <c r="B2625" s="1">
        <v>1</v>
      </c>
      <c r="C2625" s="1">
        <v>2</v>
      </c>
      <c r="D2625" s="1">
        <f>Data[[#This Row],[run]]+100*Data[[#This Row],[k]]</f>
        <v>201</v>
      </c>
      <c r="E2625" t="s">
        <v>13</v>
      </c>
      <c r="F2625" t="s">
        <v>34</v>
      </c>
      <c r="G2625" t="s">
        <v>13</v>
      </c>
      <c r="H2625" t="s">
        <v>32</v>
      </c>
      <c r="I2625" t="str">
        <f>IF(Data[[#This Row],[gen_c]]="","o",IF(Data[[#This Row],[gen_e]]=Data[[#This Row],[gen_c]],"+",IF(ISNUMBER(SEARCH(Data[[#This Row],[gen_e]],Data[[#This Row],[gen_c]])),"/","-")))</f>
        <v>+</v>
      </c>
      <c r="J2625" t="str">
        <f>IF(Data[[#This Row],[sp_c]]="","o",IF(Data[[#This Row],[sp_e]]=Data[[#This Row],[sp_c]],"+",IF(ISNUMBER(SEARCH(Data[[#This Row],[sp_e]],Data[[#This Row],[sp_c]])),"/","-")))</f>
        <v>-</v>
      </c>
      <c r="K262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26" spans="1:11" x14ac:dyDescent="0.25">
      <c r="A2626" s="1">
        <v>549</v>
      </c>
      <c r="B2626" s="1">
        <v>0</v>
      </c>
      <c r="C2626" s="1">
        <v>2</v>
      </c>
      <c r="D2626" s="1">
        <f>Data[[#This Row],[run]]+100*Data[[#This Row],[k]]</f>
        <v>200</v>
      </c>
      <c r="E2626" t="s">
        <v>13</v>
      </c>
      <c r="F2626" t="s">
        <v>34</v>
      </c>
      <c r="G2626" t="s">
        <v>13</v>
      </c>
      <c r="H2626" t="s">
        <v>34</v>
      </c>
      <c r="I2626" t="str">
        <f>IF(Data[[#This Row],[gen_c]]="","o",IF(Data[[#This Row],[gen_e]]=Data[[#This Row],[gen_c]],"+",IF(ISNUMBER(SEARCH(Data[[#This Row],[gen_e]],Data[[#This Row],[gen_c]])),"/","-")))</f>
        <v>+</v>
      </c>
      <c r="J2626" t="str">
        <f>IF(Data[[#This Row],[sp_c]]="","o",IF(Data[[#This Row],[sp_e]]=Data[[#This Row],[sp_c]],"+",IF(ISNUMBER(SEARCH(Data[[#This Row],[sp_e]],Data[[#This Row],[sp_c]])),"/","-")))</f>
        <v>+</v>
      </c>
      <c r="K262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27" spans="1:11" x14ac:dyDescent="0.25">
      <c r="A2627" s="1">
        <v>550</v>
      </c>
      <c r="B2627" s="1">
        <v>0</v>
      </c>
      <c r="C2627" s="1">
        <v>2</v>
      </c>
      <c r="D2627" s="1">
        <f>Data[[#This Row],[run]]+100*Data[[#This Row],[k]]</f>
        <v>200</v>
      </c>
      <c r="E2627" t="s">
        <v>13</v>
      </c>
      <c r="F2627" t="s">
        <v>34</v>
      </c>
      <c r="G2627" t="s">
        <v>13</v>
      </c>
      <c r="I2627" t="str">
        <f>IF(Data[[#This Row],[gen_c]]="","o",IF(Data[[#This Row],[gen_e]]=Data[[#This Row],[gen_c]],"+",IF(ISNUMBER(SEARCH(Data[[#This Row],[gen_e]],Data[[#This Row],[gen_c]])),"/","-")))</f>
        <v>+</v>
      </c>
      <c r="J2627" t="str">
        <f>IF(Data[[#This Row],[sp_c]]="","o",IF(Data[[#This Row],[sp_e]]=Data[[#This Row],[sp_c]],"+",IF(ISNUMBER(SEARCH(Data[[#This Row],[sp_e]],Data[[#This Row],[sp_c]])),"/","-")))</f>
        <v>o</v>
      </c>
      <c r="K262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28" spans="1:11" x14ac:dyDescent="0.25">
      <c r="A2628" s="1">
        <v>551</v>
      </c>
      <c r="B2628" s="1">
        <v>0</v>
      </c>
      <c r="C2628" s="1">
        <v>2</v>
      </c>
      <c r="D2628" s="1">
        <f>Data[[#This Row],[run]]+100*Data[[#This Row],[k]]</f>
        <v>200</v>
      </c>
      <c r="E2628" t="s">
        <v>13</v>
      </c>
      <c r="F2628" t="s">
        <v>34</v>
      </c>
      <c r="G2628" t="s">
        <v>13</v>
      </c>
      <c r="I2628" t="str">
        <f>IF(Data[[#This Row],[gen_c]]="","o",IF(Data[[#This Row],[gen_e]]=Data[[#This Row],[gen_c]],"+",IF(ISNUMBER(SEARCH(Data[[#This Row],[gen_e]],Data[[#This Row],[gen_c]])),"/","-")))</f>
        <v>+</v>
      </c>
      <c r="J2628" t="str">
        <f>IF(Data[[#This Row],[sp_c]]="","o",IF(Data[[#This Row],[sp_e]]=Data[[#This Row],[sp_c]],"+",IF(ISNUMBER(SEARCH(Data[[#This Row],[sp_e]],Data[[#This Row],[sp_c]])),"/","-")))</f>
        <v>o</v>
      </c>
      <c r="K262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29" spans="1:11" x14ac:dyDescent="0.25">
      <c r="A2629" s="1">
        <v>552</v>
      </c>
      <c r="B2629" s="1">
        <v>0</v>
      </c>
      <c r="C2629" s="1">
        <v>2</v>
      </c>
      <c r="D2629" s="1">
        <f>Data[[#This Row],[run]]+100*Data[[#This Row],[k]]</f>
        <v>200</v>
      </c>
      <c r="E2629" t="s">
        <v>13</v>
      </c>
      <c r="F2629" t="s">
        <v>34</v>
      </c>
      <c r="G2629" t="s">
        <v>13</v>
      </c>
      <c r="I2629" t="str">
        <f>IF(Data[[#This Row],[gen_c]]="","o",IF(Data[[#This Row],[gen_e]]=Data[[#This Row],[gen_c]],"+",IF(ISNUMBER(SEARCH(Data[[#This Row],[gen_e]],Data[[#This Row],[gen_c]])),"/","-")))</f>
        <v>+</v>
      </c>
      <c r="J2629" t="str">
        <f>IF(Data[[#This Row],[sp_c]]="","o",IF(Data[[#This Row],[sp_e]]=Data[[#This Row],[sp_c]],"+",IF(ISNUMBER(SEARCH(Data[[#This Row],[sp_e]],Data[[#This Row],[sp_c]])),"/","-")))</f>
        <v>o</v>
      </c>
      <c r="K262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0" spans="1:11" x14ac:dyDescent="0.25">
      <c r="A2630" s="1">
        <v>553</v>
      </c>
      <c r="B2630" s="1">
        <v>0</v>
      </c>
      <c r="C2630" s="1">
        <v>2</v>
      </c>
      <c r="D2630" s="1">
        <f>Data[[#This Row],[run]]+100*Data[[#This Row],[k]]</f>
        <v>200</v>
      </c>
      <c r="E2630" t="s">
        <v>13</v>
      </c>
      <c r="F2630" t="s">
        <v>34</v>
      </c>
      <c r="G2630" t="s">
        <v>13</v>
      </c>
      <c r="I2630" t="str">
        <f>IF(Data[[#This Row],[gen_c]]="","o",IF(Data[[#This Row],[gen_e]]=Data[[#This Row],[gen_c]],"+",IF(ISNUMBER(SEARCH(Data[[#This Row],[gen_e]],Data[[#This Row],[gen_c]])),"/","-")))</f>
        <v>+</v>
      </c>
      <c r="J2630" t="str">
        <f>IF(Data[[#This Row],[sp_c]]="","o",IF(Data[[#This Row],[sp_e]]=Data[[#This Row],[sp_c]],"+",IF(ISNUMBER(SEARCH(Data[[#This Row],[sp_e]],Data[[#This Row],[sp_c]])),"/","-")))</f>
        <v>o</v>
      </c>
      <c r="K263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1" spans="1:11" x14ac:dyDescent="0.25">
      <c r="A2631" s="1">
        <v>555</v>
      </c>
      <c r="B2631" s="1">
        <v>0</v>
      </c>
      <c r="C2631" s="1">
        <v>2</v>
      </c>
      <c r="D2631" s="1">
        <f>Data[[#This Row],[run]]+100*Data[[#This Row],[k]]</f>
        <v>200</v>
      </c>
      <c r="E2631" t="s">
        <v>13</v>
      </c>
      <c r="F2631" t="s">
        <v>34</v>
      </c>
      <c r="G2631" t="s">
        <v>13</v>
      </c>
      <c r="I2631" t="str">
        <f>IF(Data[[#This Row],[gen_c]]="","o",IF(Data[[#This Row],[gen_e]]=Data[[#This Row],[gen_c]],"+",IF(ISNUMBER(SEARCH(Data[[#This Row],[gen_e]],Data[[#This Row],[gen_c]])),"/","-")))</f>
        <v>+</v>
      </c>
      <c r="J2631" t="str">
        <f>IF(Data[[#This Row],[sp_c]]="","o",IF(Data[[#This Row],[sp_e]]=Data[[#This Row],[sp_c]],"+",IF(ISNUMBER(SEARCH(Data[[#This Row],[sp_e]],Data[[#This Row],[sp_c]])),"/","-")))</f>
        <v>o</v>
      </c>
      <c r="K263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2" spans="1:11" x14ac:dyDescent="0.25">
      <c r="A2632" s="1">
        <v>556</v>
      </c>
      <c r="B2632" s="1">
        <v>0</v>
      </c>
      <c r="C2632" s="1">
        <v>2</v>
      </c>
      <c r="D2632" s="1">
        <f>Data[[#This Row],[run]]+100*Data[[#This Row],[k]]</f>
        <v>200</v>
      </c>
      <c r="E2632" t="s">
        <v>13</v>
      </c>
      <c r="F2632" t="s">
        <v>34</v>
      </c>
      <c r="G2632" t="s">
        <v>13</v>
      </c>
      <c r="I2632" t="str">
        <f>IF(Data[[#This Row],[gen_c]]="","o",IF(Data[[#This Row],[gen_e]]=Data[[#This Row],[gen_c]],"+",IF(ISNUMBER(SEARCH(Data[[#This Row],[gen_e]],Data[[#This Row],[gen_c]])),"/","-")))</f>
        <v>+</v>
      </c>
      <c r="J2632" t="str">
        <f>IF(Data[[#This Row],[sp_c]]="","o",IF(Data[[#This Row],[sp_e]]=Data[[#This Row],[sp_c]],"+",IF(ISNUMBER(SEARCH(Data[[#This Row],[sp_e]],Data[[#This Row],[sp_c]])),"/","-")))</f>
        <v>o</v>
      </c>
      <c r="K263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3" spans="1:11" x14ac:dyDescent="0.25">
      <c r="A2633" s="1">
        <v>558</v>
      </c>
      <c r="B2633" s="1">
        <v>0</v>
      </c>
      <c r="C2633" s="1">
        <v>2</v>
      </c>
      <c r="D2633" s="1">
        <f>Data[[#This Row],[run]]+100*Data[[#This Row],[k]]</f>
        <v>200</v>
      </c>
      <c r="E2633" t="s">
        <v>13</v>
      </c>
      <c r="F2633" t="s">
        <v>34</v>
      </c>
      <c r="G2633" t="s">
        <v>13</v>
      </c>
      <c r="I2633" t="str">
        <f>IF(Data[[#This Row],[gen_c]]="","o",IF(Data[[#This Row],[gen_e]]=Data[[#This Row],[gen_c]],"+",IF(ISNUMBER(SEARCH(Data[[#This Row],[gen_e]],Data[[#This Row],[gen_c]])),"/","-")))</f>
        <v>+</v>
      </c>
      <c r="J2633" t="str">
        <f>IF(Data[[#This Row],[sp_c]]="","o",IF(Data[[#This Row],[sp_e]]=Data[[#This Row],[sp_c]],"+",IF(ISNUMBER(SEARCH(Data[[#This Row],[sp_e]],Data[[#This Row],[sp_c]])),"/","-")))</f>
        <v>o</v>
      </c>
      <c r="K263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4" spans="1:11" x14ac:dyDescent="0.25">
      <c r="A2634" s="1">
        <v>560</v>
      </c>
      <c r="B2634" s="1">
        <v>0</v>
      </c>
      <c r="C2634" s="1">
        <v>2</v>
      </c>
      <c r="D2634" s="1">
        <f>Data[[#This Row],[run]]+100*Data[[#This Row],[k]]</f>
        <v>200</v>
      </c>
      <c r="E2634" t="s">
        <v>13</v>
      </c>
      <c r="F2634" t="s">
        <v>34</v>
      </c>
      <c r="G2634" t="s">
        <v>13</v>
      </c>
      <c r="I2634" t="str">
        <f>IF(Data[[#This Row],[gen_c]]="","o",IF(Data[[#This Row],[gen_e]]=Data[[#This Row],[gen_c]],"+",IF(ISNUMBER(SEARCH(Data[[#This Row],[gen_e]],Data[[#This Row],[gen_c]])),"/","-")))</f>
        <v>+</v>
      </c>
      <c r="J2634" t="str">
        <f>IF(Data[[#This Row],[sp_c]]="","o",IF(Data[[#This Row],[sp_e]]=Data[[#This Row],[sp_c]],"+",IF(ISNUMBER(SEARCH(Data[[#This Row],[sp_e]],Data[[#This Row],[sp_c]])),"/","-")))</f>
        <v>o</v>
      </c>
      <c r="K263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5" spans="1:11" x14ac:dyDescent="0.25">
      <c r="A2635">
        <v>561</v>
      </c>
      <c r="B2635" s="1">
        <v>1</v>
      </c>
      <c r="C2635" s="1">
        <v>2</v>
      </c>
      <c r="D2635" s="1">
        <f>Data[[#This Row],[run]]+100*Data[[#This Row],[k]]</f>
        <v>201</v>
      </c>
      <c r="E2635" t="s">
        <v>13</v>
      </c>
      <c r="F2635" t="s">
        <v>34</v>
      </c>
      <c r="G2635" t="s">
        <v>13</v>
      </c>
      <c r="I2635" t="str">
        <f>IF(Data[[#This Row],[gen_c]]="","o",IF(Data[[#This Row],[gen_e]]=Data[[#This Row],[gen_c]],"+",IF(ISNUMBER(SEARCH(Data[[#This Row],[gen_e]],Data[[#This Row],[gen_c]])),"/","-")))</f>
        <v>+</v>
      </c>
      <c r="J2635" t="str">
        <f>IF(Data[[#This Row],[sp_c]]="","o",IF(Data[[#This Row],[sp_e]]=Data[[#This Row],[sp_c]],"+",IF(ISNUMBER(SEARCH(Data[[#This Row],[sp_e]],Data[[#This Row],[sp_c]])),"/","-")))</f>
        <v>o</v>
      </c>
      <c r="K263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6" spans="1:11" x14ac:dyDescent="0.25">
      <c r="A2636">
        <v>565</v>
      </c>
      <c r="B2636" s="1">
        <v>1</v>
      </c>
      <c r="C2636" s="1">
        <v>2</v>
      </c>
      <c r="D2636" s="1">
        <f>Data[[#This Row],[run]]+100*Data[[#This Row],[k]]</f>
        <v>201</v>
      </c>
      <c r="E2636" t="s">
        <v>13</v>
      </c>
      <c r="F2636" t="s">
        <v>34</v>
      </c>
      <c r="G2636" t="s">
        <v>13</v>
      </c>
      <c r="I2636" t="str">
        <f>IF(Data[[#This Row],[gen_c]]="","o",IF(Data[[#This Row],[gen_e]]=Data[[#This Row],[gen_c]],"+",IF(ISNUMBER(SEARCH(Data[[#This Row],[gen_e]],Data[[#This Row],[gen_c]])),"/","-")))</f>
        <v>+</v>
      </c>
      <c r="J2636" t="str">
        <f>IF(Data[[#This Row],[sp_c]]="","o",IF(Data[[#This Row],[sp_e]]=Data[[#This Row],[sp_c]],"+",IF(ISNUMBER(SEARCH(Data[[#This Row],[sp_e]],Data[[#This Row],[sp_c]])),"/","-")))</f>
        <v>o</v>
      </c>
      <c r="K263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7" spans="1:11" x14ac:dyDescent="0.25">
      <c r="A2637">
        <v>567</v>
      </c>
      <c r="B2637" s="1">
        <v>1</v>
      </c>
      <c r="C2637" s="1">
        <v>2</v>
      </c>
      <c r="D2637" s="1">
        <f>Data[[#This Row],[run]]+100*Data[[#This Row],[k]]</f>
        <v>201</v>
      </c>
      <c r="E2637" t="s">
        <v>13</v>
      </c>
      <c r="F2637" t="s">
        <v>34</v>
      </c>
      <c r="G2637" t="s">
        <v>13</v>
      </c>
      <c r="I2637" t="str">
        <f>IF(Data[[#This Row],[gen_c]]="","o",IF(Data[[#This Row],[gen_e]]=Data[[#This Row],[gen_c]],"+",IF(ISNUMBER(SEARCH(Data[[#This Row],[gen_e]],Data[[#This Row],[gen_c]])),"/","-")))</f>
        <v>+</v>
      </c>
      <c r="J2637" t="str">
        <f>IF(Data[[#This Row],[sp_c]]="","o",IF(Data[[#This Row],[sp_e]]=Data[[#This Row],[sp_c]],"+",IF(ISNUMBER(SEARCH(Data[[#This Row],[sp_e]],Data[[#This Row],[sp_c]])),"/","-")))</f>
        <v>o</v>
      </c>
      <c r="K263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8" spans="1:11" x14ac:dyDescent="0.25">
      <c r="A2638">
        <v>568</v>
      </c>
      <c r="B2638" s="1">
        <v>1</v>
      </c>
      <c r="C2638" s="1">
        <v>2</v>
      </c>
      <c r="D2638" s="1">
        <f>Data[[#This Row],[run]]+100*Data[[#This Row],[k]]</f>
        <v>201</v>
      </c>
      <c r="E2638" t="s">
        <v>13</v>
      </c>
      <c r="F2638" t="s">
        <v>34</v>
      </c>
      <c r="G2638" t="s">
        <v>13</v>
      </c>
      <c r="I2638" t="str">
        <f>IF(Data[[#This Row],[gen_c]]="","o",IF(Data[[#This Row],[gen_e]]=Data[[#This Row],[gen_c]],"+",IF(ISNUMBER(SEARCH(Data[[#This Row],[gen_e]],Data[[#This Row],[gen_c]])),"/","-")))</f>
        <v>+</v>
      </c>
      <c r="J2638" t="str">
        <f>IF(Data[[#This Row],[sp_c]]="","o",IF(Data[[#This Row],[sp_e]]=Data[[#This Row],[sp_c]],"+",IF(ISNUMBER(SEARCH(Data[[#This Row],[sp_e]],Data[[#This Row],[sp_c]])),"/","-")))</f>
        <v>o</v>
      </c>
      <c r="K263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39" spans="1:11" x14ac:dyDescent="0.25">
      <c r="A2639">
        <v>571</v>
      </c>
      <c r="B2639" s="1">
        <v>1</v>
      </c>
      <c r="C2639" s="1">
        <v>2</v>
      </c>
      <c r="D2639" s="1">
        <f>Data[[#This Row],[run]]+100*Data[[#This Row],[k]]</f>
        <v>201</v>
      </c>
      <c r="E2639" t="s">
        <v>13</v>
      </c>
      <c r="F2639" t="s">
        <v>34</v>
      </c>
      <c r="G2639" t="s">
        <v>13</v>
      </c>
      <c r="I2639" t="str">
        <f>IF(Data[[#This Row],[gen_c]]="","o",IF(Data[[#This Row],[gen_e]]=Data[[#This Row],[gen_c]],"+",IF(ISNUMBER(SEARCH(Data[[#This Row],[gen_e]],Data[[#This Row],[gen_c]])),"/","-")))</f>
        <v>+</v>
      </c>
      <c r="J2639" t="str">
        <f>IF(Data[[#This Row],[sp_c]]="","o",IF(Data[[#This Row],[sp_e]]=Data[[#This Row],[sp_c]],"+",IF(ISNUMBER(SEARCH(Data[[#This Row],[sp_e]],Data[[#This Row],[sp_c]])),"/","-")))</f>
        <v>o</v>
      </c>
      <c r="K263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40" spans="1:11" x14ac:dyDescent="0.25">
      <c r="A2640" s="1">
        <v>557</v>
      </c>
      <c r="B2640" s="1">
        <v>0</v>
      </c>
      <c r="C2640" s="1">
        <v>2</v>
      </c>
      <c r="D2640" s="1">
        <f>Data[[#This Row],[run]]+100*Data[[#This Row],[k]]</f>
        <v>200</v>
      </c>
      <c r="E2640" t="s">
        <v>13</v>
      </c>
      <c r="F2640" t="s">
        <v>34</v>
      </c>
      <c r="H2640" t="s">
        <v>32</v>
      </c>
      <c r="I2640" t="str">
        <f>IF(Data[[#This Row],[gen_c]]="","o",IF(Data[[#This Row],[gen_e]]=Data[[#This Row],[gen_c]],"+",IF(ISNUMBER(SEARCH(Data[[#This Row],[gen_e]],Data[[#This Row],[gen_c]])),"/","-")))</f>
        <v>o</v>
      </c>
      <c r="J2640" t="str">
        <f>IF(Data[[#This Row],[sp_c]]="","o",IF(Data[[#This Row],[sp_e]]=Data[[#This Row],[sp_c]],"+",IF(ISNUMBER(SEARCH(Data[[#This Row],[sp_e]],Data[[#This Row],[sp_c]])),"/","-")))</f>
        <v>-</v>
      </c>
      <c r="K264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41" spans="1:11" x14ac:dyDescent="0.25">
      <c r="A2641">
        <v>569</v>
      </c>
      <c r="B2641" s="1">
        <v>1</v>
      </c>
      <c r="C2641" s="1">
        <v>2</v>
      </c>
      <c r="D2641" s="1">
        <f>Data[[#This Row],[run]]+100*Data[[#This Row],[k]]</f>
        <v>201</v>
      </c>
      <c r="E2641" t="s">
        <v>13</v>
      </c>
      <c r="F2641" t="s">
        <v>34</v>
      </c>
      <c r="H2641" t="s">
        <v>32</v>
      </c>
      <c r="I2641" t="str">
        <f>IF(Data[[#This Row],[gen_c]]="","o",IF(Data[[#This Row],[gen_e]]=Data[[#This Row],[gen_c]],"+",IF(ISNUMBER(SEARCH(Data[[#This Row],[gen_e]],Data[[#This Row],[gen_c]])),"/","-")))</f>
        <v>o</v>
      </c>
      <c r="J2641" t="str">
        <f>IF(Data[[#This Row],[sp_c]]="","o",IF(Data[[#This Row],[sp_e]]=Data[[#This Row],[sp_c]],"+",IF(ISNUMBER(SEARCH(Data[[#This Row],[sp_e]],Data[[#This Row],[sp_c]])),"/","-")))</f>
        <v>-</v>
      </c>
      <c r="K264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42" spans="1:11" x14ac:dyDescent="0.25">
      <c r="A2642">
        <v>566</v>
      </c>
      <c r="B2642" s="1">
        <v>1</v>
      </c>
      <c r="C2642" s="1">
        <v>2</v>
      </c>
      <c r="D2642" s="1">
        <f>Data[[#This Row],[run]]+100*Data[[#This Row],[k]]</f>
        <v>201</v>
      </c>
      <c r="E2642" t="s">
        <v>13</v>
      </c>
      <c r="F2642" t="s">
        <v>34</v>
      </c>
      <c r="H2642" t="s">
        <v>56</v>
      </c>
      <c r="I2642" t="str">
        <f>IF(Data[[#This Row],[gen_c]]="","o",IF(Data[[#This Row],[gen_e]]=Data[[#This Row],[gen_c]],"+",IF(ISNUMBER(SEARCH(Data[[#This Row],[gen_e]],Data[[#This Row],[gen_c]])),"/","-")))</f>
        <v>o</v>
      </c>
      <c r="J2642" t="str">
        <f>IF(Data[[#This Row],[sp_c]]="","o",IF(Data[[#This Row],[sp_e]]=Data[[#This Row],[sp_c]],"+",IF(ISNUMBER(SEARCH(Data[[#This Row],[sp_e]],Data[[#This Row],[sp_c]])),"/","-")))</f>
        <v>/</v>
      </c>
      <c r="K264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43" spans="1:11" x14ac:dyDescent="0.25">
      <c r="A2643">
        <v>562</v>
      </c>
      <c r="B2643" s="1">
        <v>1</v>
      </c>
      <c r="C2643" s="1">
        <v>2</v>
      </c>
      <c r="D2643" s="1">
        <f>Data[[#This Row],[run]]+100*Data[[#This Row],[k]]</f>
        <v>201</v>
      </c>
      <c r="E2643" t="s">
        <v>13</v>
      </c>
      <c r="F2643" t="s">
        <v>34</v>
      </c>
      <c r="H2643" t="s">
        <v>34</v>
      </c>
      <c r="I2643" t="str">
        <f>IF(Data[[#This Row],[gen_c]]="","o",IF(Data[[#This Row],[gen_e]]=Data[[#This Row],[gen_c]],"+",IF(ISNUMBER(SEARCH(Data[[#This Row],[gen_e]],Data[[#This Row],[gen_c]])),"/","-")))</f>
        <v>o</v>
      </c>
      <c r="J2643" t="str">
        <f>IF(Data[[#This Row],[sp_c]]="","o",IF(Data[[#This Row],[sp_e]]=Data[[#This Row],[sp_c]],"+",IF(ISNUMBER(SEARCH(Data[[#This Row],[sp_e]],Data[[#This Row],[sp_c]])),"/","-")))</f>
        <v>+</v>
      </c>
      <c r="K264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44" spans="1:11" x14ac:dyDescent="0.25">
      <c r="A2644">
        <v>572</v>
      </c>
      <c r="B2644" s="1">
        <v>1</v>
      </c>
      <c r="C2644" s="1">
        <v>2</v>
      </c>
      <c r="D2644" s="1">
        <f>Data[[#This Row],[run]]+100*Data[[#This Row],[k]]</f>
        <v>201</v>
      </c>
      <c r="E2644" t="s">
        <v>13</v>
      </c>
      <c r="F2644" t="s">
        <v>34</v>
      </c>
      <c r="H2644" t="s">
        <v>34</v>
      </c>
      <c r="I2644" t="str">
        <f>IF(Data[[#This Row],[gen_c]]="","o",IF(Data[[#This Row],[gen_e]]=Data[[#This Row],[gen_c]],"+",IF(ISNUMBER(SEARCH(Data[[#This Row],[gen_e]],Data[[#This Row],[gen_c]])),"/","-")))</f>
        <v>o</v>
      </c>
      <c r="J2644" t="str">
        <f>IF(Data[[#This Row],[sp_c]]="","o",IF(Data[[#This Row],[sp_e]]=Data[[#This Row],[sp_c]],"+",IF(ISNUMBER(SEARCH(Data[[#This Row],[sp_e]],Data[[#This Row],[sp_c]])),"/","-")))</f>
        <v>+</v>
      </c>
      <c r="K264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45" spans="1:11" x14ac:dyDescent="0.25">
      <c r="A2645">
        <v>573</v>
      </c>
      <c r="B2645" s="1">
        <v>1</v>
      </c>
      <c r="C2645" s="1">
        <v>2</v>
      </c>
      <c r="D2645" s="1">
        <f>Data[[#This Row],[run]]+100*Data[[#This Row],[k]]</f>
        <v>201</v>
      </c>
      <c r="E2645" t="s">
        <v>13</v>
      </c>
      <c r="F2645" t="s">
        <v>34</v>
      </c>
      <c r="H2645" t="s">
        <v>34</v>
      </c>
      <c r="I2645" t="str">
        <f>IF(Data[[#This Row],[gen_c]]="","o",IF(Data[[#This Row],[gen_e]]=Data[[#This Row],[gen_c]],"+",IF(ISNUMBER(SEARCH(Data[[#This Row],[gen_e]],Data[[#This Row],[gen_c]])),"/","-")))</f>
        <v>o</v>
      </c>
      <c r="J2645" t="str">
        <f>IF(Data[[#This Row],[sp_c]]="","o",IF(Data[[#This Row],[sp_e]]=Data[[#This Row],[sp_c]],"+",IF(ISNUMBER(SEARCH(Data[[#This Row],[sp_e]],Data[[#This Row],[sp_c]])),"/","-")))</f>
        <v>+</v>
      </c>
      <c r="K264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46" spans="1:11" x14ac:dyDescent="0.25">
      <c r="A2646" s="1">
        <v>559</v>
      </c>
      <c r="B2646" s="1">
        <v>0</v>
      </c>
      <c r="C2646" s="1">
        <v>2</v>
      </c>
      <c r="D2646" s="1">
        <f>Data[[#This Row],[run]]+100*Data[[#This Row],[k]]</f>
        <v>200</v>
      </c>
      <c r="E2646" t="s">
        <v>13</v>
      </c>
      <c r="F2646" t="s">
        <v>34</v>
      </c>
      <c r="I2646" t="str">
        <f>IF(Data[[#This Row],[gen_c]]="","o",IF(Data[[#This Row],[gen_e]]=Data[[#This Row],[gen_c]],"+",IF(ISNUMBER(SEARCH(Data[[#This Row],[gen_e]],Data[[#This Row],[gen_c]])),"/","-")))</f>
        <v>o</v>
      </c>
      <c r="J2646" t="str">
        <f>IF(Data[[#This Row],[sp_c]]="","o",IF(Data[[#This Row],[sp_e]]=Data[[#This Row],[sp_c]],"+",IF(ISNUMBER(SEARCH(Data[[#This Row],[sp_e]],Data[[#This Row],[sp_c]])),"/","-")))</f>
        <v>o</v>
      </c>
      <c r="K264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47" spans="1:11" x14ac:dyDescent="0.25">
      <c r="A2647">
        <v>570</v>
      </c>
      <c r="B2647" s="1">
        <v>1</v>
      </c>
      <c r="C2647" s="1">
        <v>2</v>
      </c>
      <c r="D2647" s="1">
        <f>Data[[#This Row],[run]]+100*Data[[#This Row],[k]]</f>
        <v>201</v>
      </c>
      <c r="E2647" t="s">
        <v>13</v>
      </c>
      <c r="F2647" t="s">
        <v>34</v>
      </c>
      <c r="I2647" t="str">
        <f>IF(Data[[#This Row],[gen_c]]="","o",IF(Data[[#This Row],[gen_e]]=Data[[#This Row],[gen_c]],"+",IF(ISNUMBER(SEARCH(Data[[#This Row],[gen_e]],Data[[#This Row],[gen_c]])),"/","-")))</f>
        <v>o</v>
      </c>
      <c r="J2647" t="str">
        <f>IF(Data[[#This Row],[sp_c]]="","o",IF(Data[[#This Row],[sp_e]]=Data[[#This Row],[sp_c]],"+",IF(ISNUMBER(SEARCH(Data[[#This Row],[sp_e]],Data[[#This Row],[sp_c]])),"/","-")))</f>
        <v>o</v>
      </c>
      <c r="K264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48" spans="1:11" x14ac:dyDescent="0.25">
      <c r="A2648" s="1">
        <v>506</v>
      </c>
      <c r="B2648" s="1">
        <v>0</v>
      </c>
      <c r="C2648" s="1">
        <v>2</v>
      </c>
      <c r="D2648" s="1">
        <f>Data[[#This Row],[run]]+100*Data[[#This Row],[k]]</f>
        <v>200</v>
      </c>
      <c r="E2648" t="s">
        <v>13</v>
      </c>
      <c r="F2648" t="s">
        <v>32</v>
      </c>
      <c r="G2648" t="s">
        <v>13</v>
      </c>
      <c r="H2648" t="s">
        <v>33</v>
      </c>
      <c r="I2648" t="str">
        <f>IF(Data[[#This Row],[gen_c]]="","o",IF(Data[[#This Row],[gen_e]]=Data[[#This Row],[gen_c]],"+",IF(ISNUMBER(SEARCH(Data[[#This Row],[gen_e]],Data[[#This Row],[gen_c]])),"/","-")))</f>
        <v>+</v>
      </c>
      <c r="J2648" t="str">
        <f>IF(Data[[#This Row],[sp_c]]="","o",IF(Data[[#This Row],[sp_e]]=Data[[#This Row],[sp_c]],"+",IF(ISNUMBER(SEARCH(Data[[#This Row],[sp_e]],Data[[#This Row],[sp_c]])),"/","-")))</f>
        <v>-</v>
      </c>
      <c r="K264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49" spans="1:11" x14ac:dyDescent="0.25">
      <c r="A2649" s="1">
        <v>509</v>
      </c>
      <c r="B2649" s="1">
        <v>0</v>
      </c>
      <c r="C2649" s="1">
        <v>2</v>
      </c>
      <c r="D2649" s="1">
        <f>Data[[#This Row],[run]]+100*Data[[#This Row],[k]]</f>
        <v>200</v>
      </c>
      <c r="E2649" t="s">
        <v>13</v>
      </c>
      <c r="F2649" t="s">
        <v>32</v>
      </c>
      <c r="G2649" t="s">
        <v>13</v>
      </c>
      <c r="H2649" t="s">
        <v>46</v>
      </c>
      <c r="I2649" t="str">
        <f>IF(Data[[#This Row],[gen_c]]="","o",IF(Data[[#This Row],[gen_e]]=Data[[#This Row],[gen_c]],"+",IF(ISNUMBER(SEARCH(Data[[#This Row],[gen_e]],Data[[#This Row],[gen_c]])),"/","-")))</f>
        <v>+</v>
      </c>
      <c r="J2649" t="str">
        <f>IF(Data[[#This Row],[sp_c]]="","o",IF(Data[[#This Row],[sp_e]]=Data[[#This Row],[sp_c]],"+",IF(ISNUMBER(SEARCH(Data[[#This Row],[sp_e]],Data[[#This Row],[sp_c]])),"/","-")))</f>
        <v>-</v>
      </c>
      <c r="K264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50" spans="1:11" x14ac:dyDescent="0.25">
      <c r="A2650">
        <v>526</v>
      </c>
      <c r="B2650" s="1">
        <v>1</v>
      </c>
      <c r="C2650" s="1">
        <v>2</v>
      </c>
      <c r="D2650" s="1">
        <f>Data[[#This Row],[run]]+100*Data[[#This Row],[k]]</f>
        <v>201</v>
      </c>
      <c r="E2650" t="s">
        <v>13</v>
      </c>
      <c r="F2650" t="s">
        <v>32</v>
      </c>
      <c r="G2650" t="s">
        <v>13</v>
      </c>
      <c r="H2650" t="s">
        <v>36</v>
      </c>
      <c r="I2650" t="str">
        <f>IF(Data[[#This Row],[gen_c]]="","o",IF(Data[[#This Row],[gen_e]]=Data[[#This Row],[gen_c]],"+",IF(ISNUMBER(SEARCH(Data[[#This Row],[gen_e]],Data[[#This Row],[gen_c]])),"/","-")))</f>
        <v>+</v>
      </c>
      <c r="J2650" t="str">
        <f>IF(Data[[#This Row],[sp_c]]="","o",IF(Data[[#This Row],[sp_e]]=Data[[#This Row],[sp_c]],"+",IF(ISNUMBER(SEARCH(Data[[#This Row],[sp_e]],Data[[#This Row],[sp_c]])),"/","-")))</f>
        <v>-</v>
      </c>
      <c r="K265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51" spans="1:11" x14ac:dyDescent="0.25">
      <c r="A2651" s="1">
        <v>503</v>
      </c>
      <c r="B2651" s="1">
        <v>0</v>
      </c>
      <c r="C2651" s="1">
        <v>2</v>
      </c>
      <c r="D2651" s="1">
        <f>Data[[#This Row],[run]]+100*Data[[#This Row],[k]]</f>
        <v>200</v>
      </c>
      <c r="E2651" t="s">
        <v>13</v>
      </c>
      <c r="F2651" t="s">
        <v>32</v>
      </c>
      <c r="G2651" t="s">
        <v>13</v>
      </c>
      <c r="H2651" t="s">
        <v>45</v>
      </c>
      <c r="I2651" t="str">
        <f>IF(Data[[#This Row],[gen_c]]="","o",IF(Data[[#This Row],[gen_e]]=Data[[#This Row],[gen_c]],"+",IF(ISNUMBER(SEARCH(Data[[#This Row],[gen_e]],Data[[#This Row],[gen_c]])),"/","-")))</f>
        <v>+</v>
      </c>
      <c r="J2651" t="str">
        <f>IF(Data[[#This Row],[sp_c]]="","o",IF(Data[[#This Row],[sp_e]]=Data[[#This Row],[sp_c]],"+",IF(ISNUMBER(SEARCH(Data[[#This Row],[sp_e]],Data[[#This Row],[sp_c]])),"/","-")))</f>
        <v>/</v>
      </c>
      <c r="K265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/</v>
      </c>
    </row>
    <row r="2652" spans="1:11" x14ac:dyDescent="0.25">
      <c r="A2652" s="1">
        <v>489</v>
      </c>
      <c r="B2652" s="1">
        <v>0</v>
      </c>
      <c r="C2652" s="1">
        <v>2</v>
      </c>
      <c r="D2652" s="1">
        <f>Data[[#This Row],[run]]+100*Data[[#This Row],[k]]</f>
        <v>200</v>
      </c>
      <c r="E2652" t="s">
        <v>13</v>
      </c>
      <c r="F2652" t="s">
        <v>32</v>
      </c>
      <c r="G2652" t="s">
        <v>13</v>
      </c>
      <c r="H2652" t="s">
        <v>32</v>
      </c>
      <c r="I2652" t="str">
        <f>IF(Data[[#This Row],[gen_c]]="","o",IF(Data[[#This Row],[gen_e]]=Data[[#This Row],[gen_c]],"+",IF(ISNUMBER(SEARCH(Data[[#This Row],[gen_e]],Data[[#This Row],[gen_c]])),"/","-")))</f>
        <v>+</v>
      </c>
      <c r="J2652" t="str">
        <f>IF(Data[[#This Row],[sp_c]]="","o",IF(Data[[#This Row],[sp_e]]=Data[[#This Row],[sp_c]],"+",IF(ISNUMBER(SEARCH(Data[[#This Row],[sp_e]],Data[[#This Row],[sp_c]])),"/","-")))</f>
        <v>+</v>
      </c>
      <c r="K265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53" spans="1:11" x14ac:dyDescent="0.25">
      <c r="A2653" s="1">
        <v>490</v>
      </c>
      <c r="B2653" s="1">
        <v>0</v>
      </c>
      <c r="C2653" s="1">
        <v>2</v>
      </c>
      <c r="D2653" s="1">
        <f>Data[[#This Row],[run]]+100*Data[[#This Row],[k]]</f>
        <v>200</v>
      </c>
      <c r="E2653" t="s">
        <v>13</v>
      </c>
      <c r="F2653" t="s">
        <v>32</v>
      </c>
      <c r="G2653" t="s">
        <v>13</v>
      </c>
      <c r="H2653" t="s">
        <v>32</v>
      </c>
      <c r="I2653" t="str">
        <f>IF(Data[[#This Row],[gen_c]]="","o",IF(Data[[#This Row],[gen_e]]=Data[[#This Row],[gen_c]],"+",IF(ISNUMBER(SEARCH(Data[[#This Row],[gen_e]],Data[[#This Row],[gen_c]])),"/","-")))</f>
        <v>+</v>
      </c>
      <c r="J2653" t="str">
        <f>IF(Data[[#This Row],[sp_c]]="","o",IF(Data[[#This Row],[sp_e]]=Data[[#This Row],[sp_c]],"+",IF(ISNUMBER(SEARCH(Data[[#This Row],[sp_e]],Data[[#This Row],[sp_c]])),"/","-")))</f>
        <v>+</v>
      </c>
      <c r="K265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54" spans="1:11" x14ac:dyDescent="0.25">
      <c r="A2654" s="1">
        <v>496</v>
      </c>
      <c r="B2654" s="1">
        <v>0</v>
      </c>
      <c r="C2654" s="1">
        <v>2</v>
      </c>
      <c r="D2654" s="1">
        <f>Data[[#This Row],[run]]+100*Data[[#This Row],[k]]</f>
        <v>200</v>
      </c>
      <c r="E2654" t="s">
        <v>13</v>
      </c>
      <c r="F2654" t="s">
        <v>32</v>
      </c>
      <c r="G2654" t="s">
        <v>13</v>
      </c>
      <c r="H2654" t="s">
        <v>32</v>
      </c>
      <c r="I2654" t="str">
        <f>IF(Data[[#This Row],[gen_c]]="","o",IF(Data[[#This Row],[gen_e]]=Data[[#This Row],[gen_c]],"+",IF(ISNUMBER(SEARCH(Data[[#This Row],[gen_e]],Data[[#This Row],[gen_c]])),"/","-")))</f>
        <v>+</v>
      </c>
      <c r="J2654" t="str">
        <f>IF(Data[[#This Row],[sp_c]]="","o",IF(Data[[#This Row],[sp_e]]=Data[[#This Row],[sp_c]],"+",IF(ISNUMBER(SEARCH(Data[[#This Row],[sp_e]],Data[[#This Row],[sp_c]])),"/","-")))</f>
        <v>+</v>
      </c>
      <c r="K265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55" spans="1:11" x14ac:dyDescent="0.25">
      <c r="A2655" s="1">
        <v>497</v>
      </c>
      <c r="B2655" s="1">
        <v>0</v>
      </c>
      <c r="C2655" s="1">
        <v>2</v>
      </c>
      <c r="D2655" s="1">
        <f>Data[[#This Row],[run]]+100*Data[[#This Row],[k]]</f>
        <v>200</v>
      </c>
      <c r="E2655" t="s">
        <v>13</v>
      </c>
      <c r="F2655" t="s">
        <v>32</v>
      </c>
      <c r="G2655" t="s">
        <v>13</v>
      </c>
      <c r="H2655" t="s">
        <v>32</v>
      </c>
      <c r="I2655" t="str">
        <f>IF(Data[[#This Row],[gen_c]]="","o",IF(Data[[#This Row],[gen_e]]=Data[[#This Row],[gen_c]],"+",IF(ISNUMBER(SEARCH(Data[[#This Row],[gen_e]],Data[[#This Row],[gen_c]])),"/","-")))</f>
        <v>+</v>
      </c>
      <c r="J2655" t="str">
        <f>IF(Data[[#This Row],[sp_c]]="","o",IF(Data[[#This Row],[sp_e]]=Data[[#This Row],[sp_c]],"+",IF(ISNUMBER(SEARCH(Data[[#This Row],[sp_e]],Data[[#This Row],[sp_c]])),"/","-")))</f>
        <v>+</v>
      </c>
      <c r="K265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56" spans="1:11" x14ac:dyDescent="0.25">
      <c r="A2656" s="1">
        <v>498</v>
      </c>
      <c r="B2656" s="1">
        <v>0</v>
      </c>
      <c r="C2656" s="1">
        <v>2</v>
      </c>
      <c r="D2656" s="1">
        <f>Data[[#This Row],[run]]+100*Data[[#This Row],[k]]</f>
        <v>200</v>
      </c>
      <c r="E2656" t="s">
        <v>13</v>
      </c>
      <c r="F2656" t="s">
        <v>32</v>
      </c>
      <c r="G2656" t="s">
        <v>13</v>
      </c>
      <c r="H2656" t="s">
        <v>32</v>
      </c>
      <c r="I2656" t="str">
        <f>IF(Data[[#This Row],[gen_c]]="","o",IF(Data[[#This Row],[gen_e]]=Data[[#This Row],[gen_c]],"+",IF(ISNUMBER(SEARCH(Data[[#This Row],[gen_e]],Data[[#This Row],[gen_c]])),"/","-")))</f>
        <v>+</v>
      </c>
      <c r="J2656" t="str">
        <f>IF(Data[[#This Row],[sp_c]]="","o",IF(Data[[#This Row],[sp_e]]=Data[[#This Row],[sp_c]],"+",IF(ISNUMBER(SEARCH(Data[[#This Row],[sp_e]],Data[[#This Row],[sp_c]])),"/","-")))</f>
        <v>+</v>
      </c>
      <c r="K265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57" spans="1:11" x14ac:dyDescent="0.25">
      <c r="A2657" s="1">
        <v>500</v>
      </c>
      <c r="B2657" s="1">
        <v>0</v>
      </c>
      <c r="C2657" s="1">
        <v>2</v>
      </c>
      <c r="D2657" s="1">
        <f>Data[[#This Row],[run]]+100*Data[[#This Row],[k]]</f>
        <v>200</v>
      </c>
      <c r="E2657" t="s">
        <v>13</v>
      </c>
      <c r="F2657" t="s">
        <v>32</v>
      </c>
      <c r="G2657" t="s">
        <v>13</v>
      </c>
      <c r="H2657" t="s">
        <v>32</v>
      </c>
      <c r="I2657" t="str">
        <f>IF(Data[[#This Row],[gen_c]]="","o",IF(Data[[#This Row],[gen_e]]=Data[[#This Row],[gen_c]],"+",IF(ISNUMBER(SEARCH(Data[[#This Row],[gen_e]],Data[[#This Row],[gen_c]])),"/","-")))</f>
        <v>+</v>
      </c>
      <c r="J2657" t="str">
        <f>IF(Data[[#This Row],[sp_c]]="","o",IF(Data[[#This Row],[sp_e]]=Data[[#This Row],[sp_c]],"+",IF(ISNUMBER(SEARCH(Data[[#This Row],[sp_e]],Data[[#This Row],[sp_c]])),"/","-")))</f>
        <v>+</v>
      </c>
      <c r="K265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58" spans="1:11" x14ac:dyDescent="0.25">
      <c r="A2658" s="1">
        <v>504</v>
      </c>
      <c r="B2658" s="1">
        <v>0</v>
      </c>
      <c r="C2658" s="1">
        <v>2</v>
      </c>
      <c r="D2658" s="1">
        <f>Data[[#This Row],[run]]+100*Data[[#This Row],[k]]</f>
        <v>200</v>
      </c>
      <c r="E2658" t="s">
        <v>13</v>
      </c>
      <c r="F2658" t="s">
        <v>32</v>
      </c>
      <c r="G2658" t="s">
        <v>13</v>
      </c>
      <c r="H2658" t="s">
        <v>32</v>
      </c>
      <c r="I2658" t="str">
        <f>IF(Data[[#This Row],[gen_c]]="","o",IF(Data[[#This Row],[gen_e]]=Data[[#This Row],[gen_c]],"+",IF(ISNUMBER(SEARCH(Data[[#This Row],[gen_e]],Data[[#This Row],[gen_c]])),"/","-")))</f>
        <v>+</v>
      </c>
      <c r="J2658" t="str">
        <f>IF(Data[[#This Row],[sp_c]]="","o",IF(Data[[#This Row],[sp_e]]=Data[[#This Row],[sp_c]],"+",IF(ISNUMBER(SEARCH(Data[[#This Row],[sp_e]],Data[[#This Row],[sp_c]])),"/","-")))</f>
        <v>+</v>
      </c>
      <c r="K265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59" spans="1:11" x14ac:dyDescent="0.25">
      <c r="A2659" s="1">
        <v>505</v>
      </c>
      <c r="B2659" s="1">
        <v>0</v>
      </c>
      <c r="C2659" s="1">
        <v>2</v>
      </c>
      <c r="D2659" s="1">
        <f>Data[[#This Row],[run]]+100*Data[[#This Row],[k]]</f>
        <v>200</v>
      </c>
      <c r="E2659" t="s">
        <v>13</v>
      </c>
      <c r="F2659" t="s">
        <v>32</v>
      </c>
      <c r="G2659" t="s">
        <v>13</v>
      </c>
      <c r="H2659" t="s">
        <v>32</v>
      </c>
      <c r="I2659" t="str">
        <f>IF(Data[[#This Row],[gen_c]]="","o",IF(Data[[#This Row],[gen_e]]=Data[[#This Row],[gen_c]],"+",IF(ISNUMBER(SEARCH(Data[[#This Row],[gen_e]],Data[[#This Row],[gen_c]])),"/","-")))</f>
        <v>+</v>
      </c>
      <c r="J2659" t="str">
        <f>IF(Data[[#This Row],[sp_c]]="","o",IF(Data[[#This Row],[sp_e]]=Data[[#This Row],[sp_c]],"+",IF(ISNUMBER(SEARCH(Data[[#This Row],[sp_e]],Data[[#This Row],[sp_c]])),"/","-")))</f>
        <v>+</v>
      </c>
      <c r="K265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0" spans="1:11" x14ac:dyDescent="0.25">
      <c r="A2660" s="1">
        <v>508</v>
      </c>
      <c r="B2660" s="1">
        <v>0</v>
      </c>
      <c r="C2660" s="1">
        <v>2</v>
      </c>
      <c r="D2660" s="1">
        <f>Data[[#This Row],[run]]+100*Data[[#This Row],[k]]</f>
        <v>200</v>
      </c>
      <c r="E2660" t="s">
        <v>13</v>
      </c>
      <c r="F2660" t="s">
        <v>32</v>
      </c>
      <c r="G2660" t="s">
        <v>13</v>
      </c>
      <c r="H2660" t="s">
        <v>32</v>
      </c>
      <c r="I2660" t="str">
        <f>IF(Data[[#This Row],[gen_c]]="","o",IF(Data[[#This Row],[gen_e]]=Data[[#This Row],[gen_c]],"+",IF(ISNUMBER(SEARCH(Data[[#This Row],[gen_e]],Data[[#This Row],[gen_c]])),"/","-")))</f>
        <v>+</v>
      </c>
      <c r="J2660" t="str">
        <f>IF(Data[[#This Row],[sp_c]]="","o",IF(Data[[#This Row],[sp_e]]=Data[[#This Row],[sp_c]],"+",IF(ISNUMBER(SEARCH(Data[[#This Row],[sp_e]],Data[[#This Row],[sp_c]])),"/","-")))</f>
        <v>+</v>
      </c>
      <c r="K266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1" spans="1:11" x14ac:dyDescent="0.25">
      <c r="A2661">
        <v>511</v>
      </c>
      <c r="B2661" s="1">
        <v>1</v>
      </c>
      <c r="C2661" s="1">
        <v>2</v>
      </c>
      <c r="D2661" s="1">
        <f>Data[[#This Row],[run]]+100*Data[[#This Row],[k]]</f>
        <v>201</v>
      </c>
      <c r="E2661" t="s">
        <v>13</v>
      </c>
      <c r="F2661" t="s">
        <v>32</v>
      </c>
      <c r="G2661" t="s">
        <v>13</v>
      </c>
      <c r="H2661" t="s">
        <v>32</v>
      </c>
      <c r="I2661" t="str">
        <f>IF(Data[[#This Row],[gen_c]]="","o",IF(Data[[#This Row],[gen_e]]=Data[[#This Row],[gen_c]],"+",IF(ISNUMBER(SEARCH(Data[[#This Row],[gen_e]],Data[[#This Row],[gen_c]])),"/","-")))</f>
        <v>+</v>
      </c>
      <c r="J2661" t="str">
        <f>IF(Data[[#This Row],[sp_c]]="","o",IF(Data[[#This Row],[sp_e]]=Data[[#This Row],[sp_c]],"+",IF(ISNUMBER(SEARCH(Data[[#This Row],[sp_e]],Data[[#This Row],[sp_c]])),"/","-")))</f>
        <v>+</v>
      </c>
      <c r="K266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2" spans="1:11" x14ac:dyDescent="0.25">
      <c r="A2662">
        <v>512</v>
      </c>
      <c r="B2662" s="1">
        <v>1</v>
      </c>
      <c r="C2662" s="1">
        <v>2</v>
      </c>
      <c r="D2662" s="1">
        <f>Data[[#This Row],[run]]+100*Data[[#This Row],[k]]</f>
        <v>201</v>
      </c>
      <c r="E2662" t="s">
        <v>13</v>
      </c>
      <c r="F2662" t="s">
        <v>32</v>
      </c>
      <c r="G2662" t="s">
        <v>13</v>
      </c>
      <c r="H2662" t="s">
        <v>32</v>
      </c>
      <c r="I2662" t="str">
        <f>IF(Data[[#This Row],[gen_c]]="","o",IF(Data[[#This Row],[gen_e]]=Data[[#This Row],[gen_c]],"+",IF(ISNUMBER(SEARCH(Data[[#This Row],[gen_e]],Data[[#This Row],[gen_c]])),"/","-")))</f>
        <v>+</v>
      </c>
      <c r="J2662" t="str">
        <f>IF(Data[[#This Row],[sp_c]]="","o",IF(Data[[#This Row],[sp_e]]=Data[[#This Row],[sp_c]],"+",IF(ISNUMBER(SEARCH(Data[[#This Row],[sp_e]],Data[[#This Row],[sp_c]])),"/","-")))</f>
        <v>+</v>
      </c>
      <c r="K266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3" spans="1:11" x14ac:dyDescent="0.25">
      <c r="A2663">
        <v>514</v>
      </c>
      <c r="B2663" s="1">
        <v>1</v>
      </c>
      <c r="C2663" s="1">
        <v>2</v>
      </c>
      <c r="D2663" s="1">
        <f>Data[[#This Row],[run]]+100*Data[[#This Row],[k]]</f>
        <v>201</v>
      </c>
      <c r="E2663" t="s">
        <v>13</v>
      </c>
      <c r="F2663" t="s">
        <v>32</v>
      </c>
      <c r="G2663" t="s">
        <v>13</v>
      </c>
      <c r="H2663" t="s">
        <v>32</v>
      </c>
      <c r="I2663" t="str">
        <f>IF(Data[[#This Row],[gen_c]]="","o",IF(Data[[#This Row],[gen_e]]=Data[[#This Row],[gen_c]],"+",IF(ISNUMBER(SEARCH(Data[[#This Row],[gen_e]],Data[[#This Row],[gen_c]])),"/","-")))</f>
        <v>+</v>
      </c>
      <c r="J2663" t="str">
        <f>IF(Data[[#This Row],[sp_c]]="","o",IF(Data[[#This Row],[sp_e]]=Data[[#This Row],[sp_c]],"+",IF(ISNUMBER(SEARCH(Data[[#This Row],[sp_e]],Data[[#This Row],[sp_c]])),"/","-")))</f>
        <v>+</v>
      </c>
      <c r="K266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4" spans="1:11" x14ac:dyDescent="0.25">
      <c r="A2664">
        <v>515</v>
      </c>
      <c r="B2664" s="1">
        <v>1</v>
      </c>
      <c r="C2664" s="1">
        <v>2</v>
      </c>
      <c r="D2664" s="1">
        <f>Data[[#This Row],[run]]+100*Data[[#This Row],[k]]</f>
        <v>201</v>
      </c>
      <c r="E2664" t="s">
        <v>13</v>
      </c>
      <c r="F2664" t="s">
        <v>32</v>
      </c>
      <c r="G2664" t="s">
        <v>13</v>
      </c>
      <c r="H2664" t="s">
        <v>32</v>
      </c>
      <c r="I2664" t="str">
        <f>IF(Data[[#This Row],[gen_c]]="","o",IF(Data[[#This Row],[gen_e]]=Data[[#This Row],[gen_c]],"+",IF(ISNUMBER(SEARCH(Data[[#This Row],[gen_e]],Data[[#This Row],[gen_c]])),"/","-")))</f>
        <v>+</v>
      </c>
      <c r="J2664" t="str">
        <f>IF(Data[[#This Row],[sp_c]]="","o",IF(Data[[#This Row],[sp_e]]=Data[[#This Row],[sp_c]],"+",IF(ISNUMBER(SEARCH(Data[[#This Row],[sp_e]],Data[[#This Row],[sp_c]])),"/","-")))</f>
        <v>+</v>
      </c>
      <c r="K266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5" spans="1:11" x14ac:dyDescent="0.25">
      <c r="A2665">
        <v>519</v>
      </c>
      <c r="B2665" s="1">
        <v>1</v>
      </c>
      <c r="C2665" s="1">
        <v>2</v>
      </c>
      <c r="D2665" s="1">
        <f>Data[[#This Row],[run]]+100*Data[[#This Row],[k]]</f>
        <v>201</v>
      </c>
      <c r="E2665" t="s">
        <v>13</v>
      </c>
      <c r="F2665" t="s">
        <v>32</v>
      </c>
      <c r="G2665" t="s">
        <v>13</v>
      </c>
      <c r="H2665" t="s">
        <v>32</v>
      </c>
      <c r="I2665" t="str">
        <f>IF(Data[[#This Row],[gen_c]]="","o",IF(Data[[#This Row],[gen_e]]=Data[[#This Row],[gen_c]],"+",IF(ISNUMBER(SEARCH(Data[[#This Row],[gen_e]],Data[[#This Row],[gen_c]])),"/","-")))</f>
        <v>+</v>
      </c>
      <c r="J2665" t="str">
        <f>IF(Data[[#This Row],[sp_c]]="","o",IF(Data[[#This Row],[sp_e]]=Data[[#This Row],[sp_c]],"+",IF(ISNUMBER(SEARCH(Data[[#This Row],[sp_e]],Data[[#This Row],[sp_c]])),"/","-")))</f>
        <v>+</v>
      </c>
      <c r="K266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6" spans="1:11" x14ac:dyDescent="0.25">
      <c r="A2666">
        <v>520</v>
      </c>
      <c r="B2666" s="1">
        <v>1</v>
      </c>
      <c r="C2666" s="1">
        <v>2</v>
      </c>
      <c r="D2666" s="1">
        <f>Data[[#This Row],[run]]+100*Data[[#This Row],[k]]</f>
        <v>201</v>
      </c>
      <c r="E2666" t="s">
        <v>13</v>
      </c>
      <c r="F2666" t="s">
        <v>32</v>
      </c>
      <c r="G2666" t="s">
        <v>13</v>
      </c>
      <c r="H2666" t="s">
        <v>32</v>
      </c>
      <c r="I2666" t="str">
        <f>IF(Data[[#This Row],[gen_c]]="","o",IF(Data[[#This Row],[gen_e]]=Data[[#This Row],[gen_c]],"+",IF(ISNUMBER(SEARCH(Data[[#This Row],[gen_e]],Data[[#This Row],[gen_c]])),"/","-")))</f>
        <v>+</v>
      </c>
      <c r="J2666" t="str">
        <f>IF(Data[[#This Row],[sp_c]]="","o",IF(Data[[#This Row],[sp_e]]=Data[[#This Row],[sp_c]],"+",IF(ISNUMBER(SEARCH(Data[[#This Row],[sp_e]],Data[[#This Row],[sp_c]])),"/","-")))</f>
        <v>+</v>
      </c>
      <c r="K266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7" spans="1:11" x14ac:dyDescent="0.25">
      <c r="A2667">
        <v>521</v>
      </c>
      <c r="B2667" s="1">
        <v>1</v>
      </c>
      <c r="C2667" s="1">
        <v>2</v>
      </c>
      <c r="D2667" s="1">
        <f>Data[[#This Row],[run]]+100*Data[[#This Row],[k]]</f>
        <v>201</v>
      </c>
      <c r="E2667" t="s">
        <v>13</v>
      </c>
      <c r="F2667" t="s">
        <v>32</v>
      </c>
      <c r="G2667" t="s">
        <v>13</v>
      </c>
      <c r="H2667" t="s">
        <v>32</v>
      </c>
      <c r="I2667" t="str">
        <f>IF(Data[[#This Row],[gen_c]]="","o",IF(Data[[#This Row],[gen_e]]=Data[[#This Row],[gen_c]],"+",IF(ISNUMBER(SEARCH(Data[[#This Row],[gen_e]],Data[[#This Row],[gen_c]])),"/","-")))</f>
        <v>+</v>
      </c>
      <c r="J2667" t="str">
        <f>IF(Data[[#This Row],[sp_c]]="","o",IF(Data[[#This Row],[sp_e]]=Data[[#This Row],[sp_c]],"+",IF(ISNUMBER(SEARCH(Data[[#This Row],[sp_e]],Data[[#This Row],[sp_c]])),"/","-")))</f>
        <v>+</v>
      </c>
      <c r="K266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8" spans="1:11" x14ac:dyDescent="0.25">
      <c r="A2668">
        <v>522</v>
      </c>
      <c r="B2668" s="1">
        <v>1</v>
      </c>
      <c r="C2668" s="1">
        <v>2</v>
      </c>
      <c r="D2668" s="1">
        <f>Data[[#This Row],[run]]+100*Data[[#This Row],[k]]</f>
        <v>201</v>
      </c>
      <c r="E2668" t="s">
        <v>13</v>
      </c>
      <c r="F2668" t="s">
        <v>32</v>
      </c>
      <c r="G2668" t="s">
        <v>13</v>
      </c>
      <c r="H2668" t="s">
        <v>32</v>
      </c>
      <c r="I2668" t="str">
        <f>IF(Data[[#This Row],[gen_c]]="","o",IF(Data[[#This Row],[gen_e]]=Data[[#This Row],[gen_c]],"+",IF(ISNUMBER(SEARCH(Data[[#This Row],[gen_e]],Data[[#This Row],[gen_c]])),"/","-")))</f>
        <v>+</v>
      </c>
      <c r="J2668" t="str">
        <f>IF(Data[[#This Row],[sp_c]]="","o",IF(Data[[#This Row],[sp_e]]=Data[[#This Row],[sp_c]],"+",IF(ISNUMBER(SEARCH(Data[[#This Row],[sp_e]],Data[[#This Row],[sp_c]])),"/","-")))</f>
        <v>+</v>
      </c>
      <c r="K266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69" spans="1:11" x14ac:dyDescent="0.25">
      <c r="A2669">
        <v>523</v>
      </c>
      <c r="B2669" s="1">
        <v>1</v>
      </c>
      <c r="C2669" s="1">
        <v>2</v>
      </c>
      <c r="D2669" s="1">
        <f>Data[[#This Row],[run]]+100*Data[[#This Row],[k]]</f>
        <v>201</v>
      </c>
      <c r="E2669" t="s">
        <v>13</v>
      </c>
      <c r="F2669" t="s">
        <v>32</v>
      </c>
      <c r="G2669" t="s">
        <v>13</v>
      </c>
      <c r="H2669" t="s">
        <v>32</v>
      </c>
      <c r="I2669" t="str">
        <f>IF(Data[[#This Row],[gen_c]]="","o",IF(Data[[#This Row],[gen_e]]=Data[[#This Row],[gen_c]],"+",IF(ISNUMBER(SEARCH(Data[[#This Row],[gen_e]],Data[[#This Row],[gen_c]])),"/","-")))</f>
        <v>+</v>
      </c>
      <c r="J2669" t="str">
        <f>IF(Data[[#This Row],[sp_c]]="","o",IF(Data[[#This Row],[sp_e]]=Data[[#This Row],[sp_c]],"+",IF(ISNUMBER(SEARCH(Data[[#This Row],[sp_e]],Data[[#This Row],[sp_c]])),"/","-")))</f>
        <v>+</v>
      </c>
      <c r="K266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0" spans="1:11" x14ac:dyDescent="0.25">
      <c r="A2670">
        <v>524</v>
      </c>
      <c r="B2670" s="1">
        <v>1</v>
      </c>
      <c r="C2670" s="1">
        <v>2</v>
      </c>
      <c r="D2670" s="1">
        <f>Data[[#This Row],[run]]+100*Data[[#This Row],[k]]</f>
        <v>201</v>
      </c>
      <c r="E2670" t="s">
        <v>13</v>
      </c>
      <c r="F2670" t="s">
        <v>32</v>
      </c>
      <c r="G2670" t="s">
        <v>13</v>
      </c>
      <c r="H2670" t="s">
        <v>32</v>
      </c>
      <c r="I2670" t="str">
        <f>IF(Data[[#This Row],[gen_c]]="","o",IF(Data[[#This Row],[gen_e]]=Data[[#This Row],[gen_c]],"+",IF(ISNUMBER(SEARCH(Data[[#This Row],[gen_e]],Data[[#This Row],[gen_c]])),"/","-")))</f>
        <v>+</v>
      </c>
      <c r="J2670" t="str">
        <f>IF(Data[[#This Row],[sp_c]]="","o",IF(Data[[#This Row],[sp_e]]=Data[[#This Row],[sp_c]],"+",IF(ISNUMBER(SEARCH(Data[[#This Row],[sp_e]],Data[[#This Row],[sp_c]])),"/","-")))</f>
        <v>+</v>
      </c>
      <c r="K267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1" spans="1:11" x14ac:dyDescent="0.25">
      <c r="A2671">
        <v>527</v>
      </c>
      <c r="B2671" s="1">
        <v>1</v>
      </c>
      <c r="C2671" s="1">
        <v>2</v>
      </c>
      <c r="D2671" s="1">
        <f>Data[[#This Row],[run]]+100*Data[[#This Row],[k]]</f>
        <v>201</v>
      </c>
      <c r="E2671" t="s">
        <v>13</v>
      </c>
      <c r="F2671" t="s">
        <v>32</v>
      </c>
      <c r="G2671" t="s">
        <v>13</v>
      </c>
      <c r="H2671" t="s">
        <v>32</v>
      </c>
      <c r="I2671" t="str">
        <f>IF(Data[[#This Row],[gen_c]]="","o",IF(Data[[#This Row],[gen_e]]=Data[[#This Row],[gen_c]],"+",IF(ISNUMBER(SEARCH(Data[[#This Row],[gen_e]],Data[[#This Row],[gen_c]])),"/","-")))</f>
        <v>+</v>
      </c>
      <c r="J2671" t="str">
        <f>IF(Data[[#This Row],[sp_c]]="","o",IF(Data[[#This Row],[sp_e]]=Data[[#This Row],[sp_c]],"+",IF(ISNUMBER(SEARCH(Data[[#This Row],[sp_e]],Data[[#This Row],[sp_c]])),"/","-")))</f>
        <v>+</v>
      </c>
      <c r="K267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2" spans="1:11" x14ac:dyDescent="0.25">
      <c r="A2672">
        <v>528</v>
      </c>
      <c r="B2672" s="1">
        <v>1</v>
      </c>
      <c r="C2672" s="1">
        <v>2</v>
      </c>
      <c r="D2672" s="1">
        <f>Data[[#This Row],[run]]+100*Data[[#This Row],[k]]</f>
        <v>201</v>
      </c>
      <c r="E2672" t="s">
        <v>13</v>
      </c>
      <c r="F2672" t="s">
        <v>32</v>
      </c>
      <c r="G2672" t="s">
        <v>13</v>
      </c>
      <c r="H2672" t="s">
        <v>32</v>
      </c>
      <c r="I2672" t="str">
        <f>IF(Data[[#This Row],[gen_c]]="","o",IF(Data[[#This Row],[gen_e]]=Data[[#This Row],[gen_c]],"+",IF(ISNUMBER(SEARCH(Data[[#This Row],[gen_e]],Data[[#This Row],[gen_c]])),"/","-")))</f>
        <v>+</v>
      </c>
      <c r="J2672" t="str">
        <f>IF(Data[[#This Row],[sp_c]]="","o",IF(Data[[#This Row],[sp_e]]=Data[[#This Row],[sp_c]],"+",IF(ISNUMBER(SEARCH(Data[[#This Row],[sp_e]],Data[[#This Row],[sp_c]])),"/","-")))</f>
        <v>+</v>
      </c>
      <c r="K267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3" spans="1:11" x14ac:dyDescent="0.25">
      <c r="A2673">
        <v>529</v>
      </c>
      <c r="B2673" s="1">
        <v>1</v>
      </c>
      <c r="C2673" s="1">
        <v>2</v>
      </c>
      <c r="D2673" s="1">
        <f>Data[[#This Row],[run]]+100*Data[[#This Row],[k]]</f>
        <v>201</v>
      </c>
      <c r="E2673" t="s">
        <v>13</v>
      </c>
      <c r="F2673" t="s">
        <v>32</v>
      </c>
      <c r="G2673" t="s">
        <v>13</v>
      </c>
      <c r="H2673" t="s">
        <v>32</v>
      </c>
      <c r="I2673" t="str">
        <f>IF(Data[[#This Row],[gen_c]]="","o",IF(Data[[#This Row],[gen_e]]=Data[[#This Row],[gen_c]],"+",IF(ISNUMBER(SEARCH(Data[[#This Row],[gen_e]],Data[[#This Row],[gen_c]])),"/","-")))</f>
        <v>+</v>
      </c>
      <c r="J2673" t="str">
        <f>IF(Data[[#This Row],[sp_c]]="","o",IF(Data[[#This Row],[sp_e]]=Data[[#This Row],[sp_c]],"+",IF(ISNUMBER(SEARCH(Data[[#This Row],[sp_e]],Data[[#This Row],[sp_c]])),"/","-")))</f>
        <v>+</v>
      </c>
      <c r="K267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4" spans="1:11" x14ac:dyDescent="0.25">
      <c r="A2674">
        <v>532</v>
      </c>
      <c r="B2674" s="1">
        <v>1</v>
      </c>
      <c r="C2674" s="1">
        <v>2</v>
      </c>
      <c r="D2674" s="1">
        <f>Data[[#This Row],[run]]+100*Data[[#This Row],[k]]</f>
        <v>201</v>
      </c>
      <c r="E2674" t="s">
        <v>13</v>
      </c>
      <c r="F2674" t="s">
        <v>32</v>
      </c>
      <c r="G2674" t="s">
        <v>13</v>
      </c>
      <c r="H2674" t="s">
        <v>32</v>
      </c>
      <c r="I2674" t="str">
        <f>IF(Data[[#This Row],[gen_c]]="","o",IF(Data[[#This Row],[gen_e]]=Data[[#This Row],[gen_c]],"+",IF(ISNUMBER(SEARCH(Data[[#This Row],[gen_e]],Data[[#This Row],[gen_c]])),"/","-")))</f>
        <v>+</v>
      </c>
      <c r="J2674" t="str">
        <f>IF(Data[[#This Row],[sp_c]]="","o",IF(Data[[#This Row],[sp_e]]=Data[[#This Row],[sp_c]],"+",IF(ISNUMBER(SEARCH(Data[[#This Row],[sp_e]],Data[[#This Row],[sp_c]])),"/","-")))</f>
        <v>+</v>
      </c>
      <c r="K267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5" spans="1:11" x14ac:dyDescent="0.25">
      <c r="A2675">
        <v>533</v>
      </c>
      <c r="B2675" s="1">
        <v>1</v>
      </c>
      <c r="C2675" s="1">
        <v>2</v>
      </c>
      <c r="D2675" s="1">
        <f>Data[[#This Row],[run]]+100*Data[[#This Row],[k]]</f>
        <v>201</v>
      </c>
      <c r="E2675" t="s">
        <v>13</v>
      </c>
      <c r="F2675" t="s">
        <v>32</v>
      </c>
      <c r="G2675" t="s">
        <v>13</v>
      </c>
      <c r="H2675" t="s">
        <v>32</v>
      </c>
      <c r="I2675" t="str">
        <f>IF(Data[[#This Row],[gen_c]]="","o",IF(Data[[#This Row],[gen_e]]=Data[[#This Row],[gen_c]],"+",IF(ISNUMBER(SEARCH(Data[[#This Row],[gen_e]],Data[[#This Row],[gen_c]])),"/","-")))</f>
        <v>+</v>
      </c>
      <c r="J2675" t="str">
        <f>IF(Data[[#This Row],[sp_c]]="","o",IF(Data[[#This Row],[sp_e]]=Data[[#This Row],[sp_c]],"+",IF(ISNUMBER(SEARCH(Data[[#This Row],[sp_e]],Data[[#This Row],[sp_c]])),"/","-")))</f>
        <v>+</v>
      </c>
      <c r="K267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6" spans="1:11" x14ac:dyDescent="0.25">
      <c r="A2676">
        <v>534</v>
      </c>
      <c r="B2676" s="1">
        <v>1</v>
      </c>
      <c r="C2676" s="1">
        <v>2</v>
      </c>
      <c r="D2676" s="1">
        <f>Data[[#This Row],[run]]+100*Data[[#This Row],[k]]</f>
        <v>201</v>
      </c>
      <c r="E2676" t="s">
        <v>13</v>
      </c>
      <c r="F2676" t="s">
        <v>32</v>
      </c>
      <c r="G2676" t="s">
        <v>13</v>
      </c>
      <c r="H2676" t="s">
        <v>32</v>
      </c>
      <c r="I2676" t="str">
        <f>IF(Data[[#This Row],[gen_c]]="","o",IF(Data[[#This Row],[gen_e]]=Data[[#This Row],[gen_c]],"+",IF(ISNUMBER(SEARCH(Data[[#This Row],[gen_e]],Data[[#This Row],[gen_c]])),"/","-")))</f>
        <v>+</v>
      </c>
      <c r="J2676" t="str">
        <f>IF(Data[[#This Row],[sp_c]]="","o",IF(Data[[#This Row],[sp_e]]=Data[[#This Row],[sp_c]],"+",IF(ISNUMBER(SEARCH(Data[[#This Row],[sp_e]],Data[[#This Row],[sp_c]])),"/","-")))</f>
        <v>+</v>
      </c>
      <c r="K267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7" spans="1:11" x14ac:dyDescent="0.25">
      <c r="A2677">
        <v>535</v>
      </c>
      <c r="B2677" s="1">
        <v>1</v>
      </c>
      <c r="C2677" s="1">
        <v>2</v>
      </c>
      <c r="D2677" s="1">
        <f>Data[[#This Row],[run]]+100*Data[[#This Row],[k]]</f>
        <v>201</v>
      </c>
      <c r="E2677" t="s">
        <v>13</v>
      </c>
      <c r="F2677" t="s">
        <v>32</v>
      </c>
      <c r="G2677" t="s">
        <v>13</v>
      </c>
      <c r="H2677" t="s">
        <v>32</v>
      </c>
      <c r="I2677" t="str">
        <f>IF(Data[[#This Row],[gen_c]]="","o",IF(Data[[#This Row],[gen_e]]=Data[[#This Row],[gen_c]],"+",IF(ISNUMBER(SEARCH(Data[[#This Row],[gen_e]],Data[[#This Row],[gen_c]])),"/","-")))</f>
        <v>+</v>
      </c>
      <c r="J2677" t="str">
        <f>IF(Data[[#This Row],[sp_c]]="","o",IF(Data[[#This Row],[sp_e]]=Data[[#This Row],[sp_c]],"+",IF(ISNUMBER(SEARCH(Data[[#This Row],[sp_e]],Data[[#This Row],[sp_c]])),"/","-")))</f>
        <v>+</v>
      </c>
      <c r="K267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678" spans="1:11" x14ac:dyDescent="0.25">
      <c r="A2678" s="1">
        <v>487</v>
      </c>
      <c r="B2678" s="1">
        <v>0</v>
      </c>
      <c r="C2678" s="1">
        <v>2</v>
      </c>
      <c r="D2678" s="1">
        <f>Data[[#This Row],[run]]+100*Data[[#This Row],[k]]</f>
        <v>200</v>
      </c>
      <c r="E2678" t="s">
        <v>13</v>
      </c>
      <c r="F2678" t="s">
        <v>32</v>
      </c>
      <c r="G2678" t="s">
        <v>13</v>
      </c>
      <c r="I2678" t="str">
        <f>IF(Data[[#This Row],[gen_c]]="","o",IF(Data[[#This Row],[gen_e]]=Data[[#This Row],[gen_c]],"+",IF(ISNUMBER(SEARCH(Data[[#This Row],[gen_e]],Data[[#This Row],[gen_c]])),"/","-")))</f>
        <v>+</v>
      </c>
      <c r="J2678" t="str">
        <f>IF(Data[[#This Row],[sp_c]]="","o",IF(Data[[#This Row],[sp_e]]=Data[[#This Row],[sp_c]],"+",IF(ISNUMBER(SEARCH(Data[[#This Row],[sp_e]],Data[[#This Row],[sp_c]])),"/","-")))</f>
        <v>o</v>
      </c>
      <c r="K267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79" spans="1:11" x14ac:dyDescent="0.25">
      <c r="A2679" s="1">
        <v>488</v>
      </c>
      <c r="B2679" s="1">
        <v>0</v>
      </c>
      <c r="C2679" s="1">
        <v>2</v>
      </c>
      <c r="D2679" s="1">
        <f>Data[[#This Row],[run]]+100*Data[[#This Row],[k]]</f>
        <v>200</v>
      </c>
      <c r="E2679" t="s">
        <v>13</v>
      </c>
      <c r="F2679" t="s">
        <v>32</v>
      </c>
      <c r="G2679" t="s">
        <v>13</v>
      </c>
      <c r="I2679" t="str">
        <f>IF(Data[[#This Row],[gen_c]]="","o",IF(Data[[#This Row],[gen_e]]=Data[[#This Row],[gen_c]],"+",IF(ISNUMBER(SEARCH(Data[[#This Row],[gen_e]],Data[[#This Row],[gen_c]])),"/","-")))</f>
        <v>+</v>
      </c>
      <c r="J2679" t="str">
        <f>IF(Data[[#This Row],[sp_c]]="","o",IF(Data[[#This Row],[sp_e]]=Data[[#This Row],[sp_c]],"+",IF(ISNUMBER(SEARCH(Data[[#This Row],[sp_e]],Data[[#This Row],[sp_c]])),"/","-")))</f>
        <v>o</v>
      </c>
      <c r="K267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0" spans="1:11" x14ac:dyDescent="0.25">
      <c r="A2680" s="1">
        <v>491</v>
      </c>
      <c r="B2680" s="1">
        <v>0</v>
      </c>
      <c r="C2680" s="1">
        <v>2</v>
      </c>
      <c r="D2680" s="1">
        <f>Data[[#This Row],[run]]+100*Data[[#This Row],[k]]</f>
        <v>200</v>
      </c>
      <c r="E2680" t="s">
        <v>13</v>
      </c>
      <c r="F2680" t="s">
        <v>32</v>
      </c>
      <c r="G2680" t="s">
        <v>13</v>
      </c>
      <c r="I2680" t="str">
        <f>IF(Data[[#This Row],[gen_c]]="","o",IF(Data[[#This Row],[gen_e]]=Data[[#This Row],[gen_c]],"+",IF(ISNUMBER(SEARCH(Data[[#This Row],[gen_e]],Data[[#This Row],[gen_c]])),"/","-")))</f>
        <v>+</v>
      </c>
      <c r="J2680" t="str">
        <f>IF(Data[[#This Row],[sp_c]]="","o",IF(Data[[#This Row],[sp_e]]=Data[[#This Row],[sp_c]],"+",IF(ISNUMBER(SEARCH(Data[[#This Row],[sp_e]],Data[[#This Row],[sp_c]])),"/","-")))</f>
        <v>o</v>
      </c>
      <c r="K268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1" spans="1:11" x14ac:dyDescent="0.25">
      <c r="A2681" s="1">
        <v>494</v>
      </c>
      <c r="B2681" s="1">
        <v>0</v>
      </c>
      <c r="C2681" s="1">
        <v>2</v>
      </c>
      <c r="D2681" s="1">
        <f>Data[[#This Row],[run]]+100*Data[[#This Row],[k]]</f>
        <v>200</v>
      </c>
      <c r="E2681" t="s">
        <v>13</v>
      </c>
      <c r="F2681" t="s">
        <v>32</v>
      </c>
      <c r="G2681" t="s">
        <v>13</v>
      </c>
      <c r="I2681" t="str">
        <f>IF(Data[[#This Row],[gen_c]]="","o",IF(Data[[#This Row],[gen_e]]=Data[[#This Row],[gen_c]],"+",IF(ISNUMBER(SEARCH(Data[[#This Row],[gen_e]],Data[[#This Row],[gen_c]])),"/","-")))</f>
        <v>+</v>
      </c>
      <c r="J2681" t="str">
        <f>IF(Data[[#This Row],[sp_c]]="","o",IF(Data[[#This Row],[sp_e]]=Data[[#This Row],[sp_c]],"+",IF(ISNUMBER(SEARCH(Data[[#This Row],[sp_e]],Data[[#This Row],[sp_c]])),"/","-")))</f>
        <v>o</v>
      </c>
      <c r="K268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2" spans="1:11" x14ac:dyDescent="0.25">
      <c r="A2682" s="1">
        <v>495</v>
      </c>
      <c r="B2682" s="1">
        <v>0</v>
      </c>
      <c r="C2682" s="1">
        <v>2</v>
      </c>
      <c r="D2682" s="1">
        <f>Data[[#This Row],[run]]+100*Data[[#This Row],[k]]</f>
        <v>200</v>
      </c>
      <c r="E2682" t="s">
        <v>13</v>
      </c>
      <c r="F2682" t="s">
        <v>32</v>
      </c>
      <c r="G2682" t="s">
        <v>13</v>
      </c>
      <c r="I2682" t="str">
        <f>IF(Data[[#This Row],[gen_c]]="","o",IF(Data[[#This Row],[gen_e]]=Data[[#This Row],[gen_c]],"+",IF(ISNUMBER(SEARCH(Data[[#This Row],[gen_e]],Data[[#This Row],[gen_c]])),"/","-")))</f>
        <v>+</v>
      </c>
      <c r="J2682" t="str">
        <f>IF(Data[[#This Row],[sp_c]]="","o",IF(Data[[#This Row],[sp_e]]=Data[[#This Row],[sp_c]],"+",IF(ISNUMBER(SEARCH(Data[[#This Row],[sp_e]],Data[[#This Row],[sp_c]])),"/","-")))</f>
        <v>o</v>
      </c>
      <c r="K268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3" spans="1:11" x14ac:dyDescent="0.25">
      <c r="A2683" s="1">
        <v>501</v>
      </c>
      <c r="B2683" s="1">
        <v>0</v>
      </c>
      <c r="C2683" s="1">
        <v>2</v>
      </c>
      <c r="D2683" s="1">
        <f>Data[[#This Row],[run]]+100*Data[[#This Row],[k]]</f>
        <v>200</v>
      </c>
      <c r="E2683" t="s">
        <v>13</v>
      </c>
      <c r="F2683" t="s">
        <v>32</v>
      </c>
      <c r="G2683" t="s">
        <v>13</v>
      </c>
      <c r="I2683" t="str">
        <f>IF(Data[[#This Row],[gen_c]]="","o",IF(Data[[#This Row],[gen_e]]=Data[[#This Row],[gen_c]],"+",IF(ISNUMBER(SEARCH(Data[[#This Row],[gen_e]],Data[[#This Row],[gen_c]])),"/","-")))</f>
        <v>+</v>
      </c>
      <c r="J2683" t="str">
        <f>IF(Data[[#This Row],[sp_c]]="","o",IF(Data[[#This Row],[sp_e]]=Data[[#This Row],[sp_c]],"+",IF(ISNUMBER(SEARCH(Data[[#This Row],[sp_e]],Data[[#This Row],[sp_c]])),"/","-")))</f>
        <v>o</v>
      </c>
      <c r="K268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4" spans="1:11" x14ac:dyDescent="0.25">
      <c r="A2684" s="1">
        <v>507</v>
      </c>
      <c r="B2684" s="1">
        <v>0</v>
      </c>
      <c r="C2684" s="1">
        <v>2</v>
      </c>
      <c r="D2684" s="1">
        <f>Data[[#This Row],[run]]+100*Data[[#This Row],[k]]</f>
        <v>200</v>
      </c>
      <c r="E2684" t="s">
        <v>13</v>
      </c>
      <c r="F2684" t="s">
        <v>32</v>
      </c>
      <c r="G2684" t="s">
        <v>13</v>
      </c>
      <c r="I2684" t="str">
        <f>IF(Data[[#This Row],[gen_c]]="","o",IF(Data[[#This Row],[gen_e]]=Data[[#This Row],[gen_c]],"+",IF(ISNUMBER(SEARCH(Data[[#This Row],[gen_e]],Data[[#This Row],[gen_c]])),"/","-")))</f>
        <v>+</v>
      </c>
      <c r="J2684" t="str">
        <f>IF(Data[[#This Row],[sp_c]]="","o",IF(Data[[#This Row],[sp_e]]=Data[[#This Row],[sp_c]],"+",IF(ISNUMBER(SEARCH(Data[[#This Row],[sp_e]],Data[[#This Row],[sp_c]])),"/","-")))</f>
        <v>o</v>
      </c>
      <c r="K268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5" spans="1:11" x14ac:dyDescent="0.25">
      <c r="A2685" s="1">
        <v>510</v>
      </c>
      <c r="B2685" s="1">
        <v>0</v>
      </c>
      <c r="C2685" s="1">
        <v>2</v>
      </c>
      <c r="D2685" s="1">
        <f>Data[[#This Row],[run]]+100*Data[[#This Row],[k]]</f>
        <v>200</v>
      </c>
      <c r="E2685" t="s">
        <v>13</v>
      </c>
      <c r="F2685" t="s">
        <v>32</v>
      </c>
      <c r="G2685" t="s">
        <v>13</v>
      </c>
      <c r="I2685" t="str">
        <f>IF(Data[[#This Row],[gen_c]]="","o",IF(Data[[#This Row],[gen_e]]=Data[[#This Row],[gen_c]],"+",IF(ISNUMBER(SEARCH(Data[[#This Row],[gen_e]],Data[[#This Row],[gen_c]])),"/","-")))</f>
        <v>+</v>
      </c>
      <c r="J2685" t="str">
        <f>IF(Data[[#This Row],[sp_c]]="","o",IF(Data[[#This Row],[sp_e]]=Data[[#This Row],[sp_c]],"+",IF(ISNUMBER(SEARCH(Data[[#This Row],[sp_e]],Data[[#This Row],[sp_c]])),"/","-")))</f>
        <v>o</v>
      </c>
      <c r="K268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6" spans="1:11" x14ac:dyDescent="0.25">
      <c r="A2686">
        <v>513</v>
      </c>
      <c r="B2686" s="1">
        <v>1</v>
      </c>
      <c r="C2686" s="1">
        <v>2</v>
      </c>
      <c r="D2686" s="1">
        <f>Data[[#This Row],[run]]+100*Data[[#This Row],[k]]</f>
        <v>201</v>
      </c>
      <c r="E2686" t="s">
        <v>13</v>
      </c>
      <c r="F2686" t="s">
        <v>32</v>
      </c>
      <c r="G2686" t="s">
        <v>13</v>
      </c>
      <c r="I2686" t="str">
        <f>IF(Data[[#This Row],[gen_c]]="","o",IF(Data[[#This Row],[gen_e]]=Data[[#This Row],[gen_c]],"+",IF(ISNUMBER(SEARCH(Data[[#This Row],[gen_e]],Data[[#This Row],[gen_c]])),"/","-")))</f>
        <v>+</v>
      </c>
      <c r="J2686" t="str">
        <f>IF(Data[[#This Row],[sp_c]]="","o",IF(Data[[#This Row],[sp_e]]=Data[[#This Row],[sp_c]],"+",IF(ISNUMBER(SEARCH(Data[[#This Row],[sp_e]],Data[[#This Row],[sp_c]])),"/","-")))</f>
        <v>o</v>
      </c>
      <c r="K268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7" spans="1:11" x14ac:dyDescent="0.25">
      <c r="A2687">
        <v>517</v>
      </c>
      <c r="B2687" s="1">
        <v>1</v>
      </c>
      <c r="C2687" s="1">
        <v>2</v>
      </c>
      <c r="D2687" s="1">
        <f>Data[[#This Row],[run]]+100*Data[[#This Row],[k]]</f>
        <v>201</v>
      </c>
      <c r="E2687" t="s">
        <v>13</v>
      </c>
      <c r="F2687" t="s">
        <v>32</v>
      </c>
      <c r="G2687" t="s">
        <v>13</v>
      </c>
      <c r="I2687" t="str">
        <f>IF(Data[[#This Row],[gen_c]]="","o",IF(Data[[#This Row],[gen_e]]=Data[[#This Row],[gen_c]],"+",IF(ISNUMBER(SEARCH(Data[[#This Row],[gen_e]],Data[[#This Row],[gen_c]])),"/","-")))</f>
        <v>+</v>
      </c>
      <c r="J2687" t="str">
        <f>IF(Data[[#This Row],[sp_c]]="","o",IF(Data[[#This Row],[sp_e]]=Data[[#This Row],[sp_c]],"+",IF(ISNUMBER(SEARCH(Data[[#This Row],[sp_e]],Data[[#This Row],[sp_c]])),"/","-")))</f>
        <v>o</v>
      </c>
      <c r="K268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8" spans="1:11" x14ac:dyDescent="0.25">
      <c r="A2688">
        <v>530</v>
      </c>
      <c r="B2688" s="1">
        <v>1</v>
      </c>
      <c r="C2688" s="1">
        <v>2</v>
      </c>
      <c r="D2688" s="1">
        <f>Data[[#This Row],[run]]+100*Data[[#This Row],[k]]</f>
        <v>201</v>
      </c>
      <c r="E2688" t="s">
        <v>13</v>
      </c>
      <c r="F2688" t="s">
        <v>32</v>
      </c>
      <c r="G2688" t="s">
        <v>13</v>
      </c>
      <c r="I2688" t="str">
        <f>IF(Data[[#This Row],[gen_c]]="","o",IF(Data[[#This Row],[gen_e]]=Data[[#This Row],[gen_c]],"+",IF(ISNUMBER(SEARCH(Data[[#This Row],[gen_e]],Data[[#This Row],[gen_c]])),"/","-")))</f>
        <v>+</v>
      </c>
      <c r="J2688" t="str">
        <f>IF(Data[[#This Row],[sp_c]]="","o",IF(Data[[#This Row],[sp_e]]=Data[[#This Row],[sp_c]],"+",IF(ISNUMBER(SEARCH(Data[[#This Row],[sp_e]],Data[[#This Row],[sp_c]])),"/","-")))</f>
        <v>o</v>
      </c>
      <c r="K268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89" spans="1:11" x14ac:dyDescent="0.25">
      <c r="A2689">
        <v>531</v>
      </c>
      <c r="B2689" s="1">
        <v>1</v>
      </c>
      <c r="C2689" s="1">
        <v>2</v>
      </c>
      <c r="D2689" s="1">
        <f>Data[[#This Row],[run]]+100*Data[[#This Row],[k]]</f>
        <v>201</v>
      </c>
      <c r="E2689" t="s">
        <v>13</v>
      </c>
      <c r="F2689" t="s">
        <v>32</v>
      </c>
      <c r="G2689" t="s">
        <v>13</v>
      </c>
      <c r="I2689" t="str">
        <f>IF(Data[[#This Row],[gen_c]]="","o",IF(Data[[#This Row],[gen_e]]=Data[[#This Row],[gen_c]],"+",IF(ISNUMBER(SEARCH(Data[[#This Row],[gen_e]],Data[[#This Row],[gen_c]])),"/","-")))</f>
        <v>+</v>
      </c>
      <c r="J2689" t="str">
        <f>IF(Data[[#This Row],[sp_c]]="","o",IF(Data[[#This Row],[sp_e]]=Data[[#This Row],[sp_c]],"+",IF(ISNUMBER(SEARCH(Data[[#This Row],[sp_e]],Data[[#This Row],[sp_c]])),"/","-")))</f>
        <v>o</v>
      </c>
      <c r="K268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690" spans="1:11" x14ac:dyDescent="0.25">
      <c r="A2690">
        <v>516</v>
      </c>
      <c r="B2690" s="1">
        <v>1</v>
      </c>
      <c r="C2690" s="1">
        <v>2</v>
      </c>
      <c r="D2690" s="1">
        <f>Data[[#This Row],[run]]+100*Data[[#This Row],[k]]</f>
        <v>201</v>
      </c>
      <c r="E2690" t="s">
        <v>13</v>
      </c>
      <c r="F2690" t="s">
        <v>32</v>
      </c>
      <c r="G2690" t="s">
        <v>54</v>
      </c>
      <c r="H2690" t="s">
        <v>32</v>
      </c>
      <c r="I2690" t="str">
        <f>IF(Data[[#This Row],[gen_c]]="","o",IF(Data[[#This Row],[gen_e]]=Data[[#This Row],[gen_c]],"+",IF(ISNUMBER(SEARCH(Data[[#This Row],[gen_e]],Data[[#This Row],[gen_c]])),"/","-")))</f>
        <v>/</v>
      </c>
      <c r="J2690" t="str">
        <f>IF(Data[[#This Row],[sp_c]]="","o",IF(Data[[#This Row],[sp_e]]=Data[[#This Row],[sp_c]],"+",IF(ISNUMBER(SEARCH(Data[[#This Row],[sp_e]],Data[[#This Row],[sp_c]])),"/","-")))</f>
        <v>+</v>
      </c>
      <c r="K269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91" spans="1:11" x14ac:dyDescent="0.25">
      <c r="A2691" s="1">
        <v>492</v>
      </c>
      <c r="B2691" s="1">
        <v>0</v>
      </c>
      <c r="C2691" s="1">
        <v>2</v>
      </c>
      <c r="D2691" s="1">
        <f>Data[[#This Row],[run]]+100*Data[[#This Row],[k]]</f>
        <v>200</v>
      </c>
      <c r="E2691" t="s">
        <v>13</v>
      </c>
      <c r="F2691" t="s">
        <v>32</v>
      </c>
      <c r="H2691" t="s">
        <v>32</v>
      </c>
      <c r="I2691" t="str">
        <f>IF(Data[[#This Row],[gen_c]]="","o",IF(Data[[#This Row],[gen_e]]=Data[[#This Row],[gen_c]],"+",IF(ISNUMBER(SEARCH(Data[[#This Row],[gen_e]],Data[[#This Row],[gen_c]])),"/","-")))</f>
        <v>o</v>
      </c>
      <c r="J2691" t="str">
        <f>IF(Data[[#This Row],[sp_c]]="","o",IF(Data[[#This Row],[sp_e]]=Data[[#This Row],[sp_c]],"+",IF(ISNUMBER(SEARCH(Data[[#This Row],[sp_e]],Data[[#This Row],[sp_c]])),"/","-")))</f>
        <v>+</v>
      </c>
      <c r="K269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92" spans="1:11" x14ac:dyDescent="0.25">
      <c r="A2692" s="1">
        <v>493</v>
      </c>
      <c r="B2692" s="1">
        <v>0</v>
      </c>
      <c r="C2692" s="1">
        <v>2</v>
      </c>
      <c r="D2692" s="1">
        <f>Data[[#This Row],[run]]+100*Data[[#This Row],[k]]</f>
        <v>200</v>
      </c>
      <c r="E2692" t="s">
        <v>13</v>
      </c>
      <c r="F2692" t="s">
        <v>32</v>
      </c>
      <c r="H2692" t="s">
        <v>32</v>
      </c>
      <c r="I2692" t="str">
        <f>IF(Data[[#This Row],[gen_c]]="","o",IF(Data[[#This Row],[gen_e]]=Data[[#This Row],[gen_c]],"+",IF(ISNUMBER(SEARCH(Data[[#This Row],[gen_e]],Data[[#This Row],[gen_c]])),"/","-")))</f>
        <v>o</v>
      </c>
      <c r="J2692" t="str">
        <f>IF(Data[[#This Row],[sp_c]]="","o",IF(Data[[#This Row],[sp_e]]=Data[[#This Row],[sp_c]],"+",IF(ISNUMBER(SEARCH(Data[[#This Row],[sp_e]],Data[[#This Row],[sp_c]])),"/","-")))</f>
        <v>+</v>
      </c>
      <c r="K269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93" spans="1:11" x14ac:dyDescent="0.25">
      <c r="A2693" s="1">
        <v>502</v>
      </c>
      <c r="B2693" s="1">
        <v>0</v>
      </c>
      <c r="C2693" s="1">
        <v>2</v>
      </c>
      <c r="D2693" s="1">
        <f>Data[[#This Row],[run]]+100*Data[[#This Row],[k]]</f>
        <v>200</v>
      </c>
      <c r="E2693" t="s">
        <v>13</v>
      </c>
      <c r="F2693" t="s">
        <v>32</v>
      </c>
      <c r="H2693" t="s">
        <v>32</v>
      </c>
      <c r="I2693" t="str">
        <f>IF(Data[[#This Row],[gen_c]]="","o",IF(Data[[#This Row],[gen_e]]=Data[[#This Row],[gen_c]],"+",IF(ISNUMBER(SEARCH(Data[[#This Row],[gen_e]],Data[[#This Row],[gen_c]])),"/","-")))</f>
        <v>o</v>
      </c>
      <c r="J2693" t="str">
        <f>IF(Data[[#This Row],[sp_c]]="","o",IF(Data[[#This Row],[sp_e]]=Data[[#This Row],[sp_c]],"+",IF(ISNUMBER(SEARCH(Data[[#This Row],[sp_e]],Data[[#This Row],[sp_c]])),"/","-")))</f>
        <v>+</v>
      </c>
      <c r="K269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94" spans="1:11" x14ac:dyDescent="0.25">
      <c r="A2694">
        <v>518</v>
      </c>
      <c r="B2694" s="1">
        <v>1</v>
      </c>
      <c r="C2694" s="1">
        <v>2</v>
      </c>
      <c r="D2694" s="1">
        <f>Data[[#This Row],[run]]+100*Data[[#This Row],[k]]</f>
        <v>201</v>
      </c>
      <c r="E2694" t="s">
        <v>13</v>
      </c>
      <c r="F2694" t="s">
        <v>32</v>
      </c>
      <c r="H2694" t="s">
        <v>32</v>
      </c>
      <c r="I2694" t="str">
        <f>IF(Data[[#This Row],[gen_c]]="","o",IF(Data[[#This Row],[gen_e]]=Data[[#This Row],[gen_c]],"+",IF(ISNUMBER(SEARCH(Data[[#This Row],[gen_e]],Data[[#This Row],[gen_c]])),"/","-")))</f>
        <v>o</v>
      </c>
      <c r="J2694" t="str">
        <f>IF(Data[[#This Row],[sp_c]]="","o",IF(Data[[#This Row],[sp_e]]=Data[[#This Row],[sp_c]],"+",IF(ISNUMBER(SEARCH(Data[[#This Row],[sp_e]],Data[[#This Row],[sp_c]])),"/","-")))</f>
        <v>+</v>
      </c>
      <c r="K269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95" spans="1:11" x14ac:dyDescent="0.25">
      <c r="A2695">
        <v>525</v>
      </c>
      <c r="B2695" s="1">
        <v>1</v>
      </c>
      <c r="C2695" s="1">
        <v>2</v>
      </c>
      <c r="D2695" s="1">
        <f>Data[[#This Row],[run]]+100*Data[[#This Row],[k]]</f>
        <v>201</v>
      </c>
      <c r="E2695" t="s">
        <v>13</v>
      </c>
      <c r="F2695" t="s">
        <v>32</v>
      </c>
      <c r="H2695" t="s">
        <v>32</v>
      </c>
      <c r="I2695" t="str">
        <f>IF(Data[[#This Row],[gen_c]]="","o",IF(Data[[#This Row],[gen_e]]=Data[[#This Row],[gen_c]],"+",IF(ISNUMBER(SEARCH(Data[[#This Row],[gen_e]],Data[[#This Row],[gen_c]])),"/","-")))</f>
        <v>o</v>
      </c>
      <c r="J2695" t="str">
        <f>IF(Data[[#This Row],[sp_c]]="","o",IF(Data[[#This Row],[sp_e]]=Data[[#This Row],[sp_c]],"+",IF(ISNUMBER(SEARCH(Data[[#This Row],[sp_e]],Data[[#This Row],[sp_c]])),"/","-")))</f>
        <v>+</v>
      </c>
      <c r="K2695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96" spans="1:11" x14ac:dyDescent="0.25">
      <c r="A2696" s="1">
        <v>486</v>
      </c>
      <c r="B2696" s="1">
        <v>0</v>
      </c>
      <c r="C2696" s="1">
        <v>2</v>
      </c>
      <c r="D2696" s="1">
        <f>Data[[#This Row],[run]]+100*Data[[#This Row],[k]]</f>
        <v>200</v>
      </c>
      <c r="E2696" t="s">
        <v>13</v>
      </c>
      <c r="F2696" t="s">
        <v>32</v>
      </c>
      <c r="I2696" t="str">
        <f>IF(Data[[#This Row],[gen_c]]="","o",IF(Data[[#This Row],[gen_e]]=Data[[#This Row],[gen_c]],"+",IF(ISNUMBER(SEARCH(Data[[#This Row],[gen_e]],Data[[#This Row],[gen_c]])),"/","-")))</f>
        <v>o</v>
      </c>
      <c r="J2696" t="str">
        <f>IF(Data[[#This Row],[sp_c]]="","o",IF(Data[[#This Row],[sp_e]]=Data[[#This Row],[sp_c]],"+",IF(ISNUMBER(SEARCH(Data[[#This Row],[sp_e]],Data[[#This Row],[sp_c]])),"/","-")))</f>
        <v>o</v>
      </c>
      <c r="K2696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97" spans="1:11" x14ac:dyDescent="0.25">
      <c r="A2697" s="1">
        <v>499</v>
      </c>
      <c r="B2697" s="1">
        <v>0</v>
      </c>
      <c r="C2697" s="1">
        <v>2</v>
      </c>
      <c r="D2697" s="1">
        <f>Data[[#This Row],[run]]+100*Data[[#This Row],[k]]</f>
        <v>200</v>
      </c>
      <c r="E2697" t="s">
        <v>13</v>
      </c>
      <c r="F2697" t="s">
        <v>32</v>
      </c>
      <c r="I2697" t="str">
        <f>IF(Data[[#This Row],[gen_c]]="","o",IF(Data[[#This Row],[gen_e]]=Data[[#This Row],[gen_c]],"+",IF(ISNUMBER(SEARCH(Data[[#This Row],[gen_e]],Data[[#This Row],[gen_c]])),"/","-")))</f>
        <v>o</v>
      </c>
      <c r="J2697" t="str">
        <f>IF(Data[[#This Row],[sp_c]]="","o",IF(Data[[#This Row],[sp_e]]=Data[[#This Row],[sp_c]],"+",IF(ISNUMBER(SEARCH(Data[[#This Row],[sp_e]],Data[[#This Row],[sp_c]])),"/","-")))</f>
        <v>o</v>
      </c>
      <c r="K2697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698" spans="1:11" x14ac:dyDescent="0.25">
      <c r="A2698">
        <v>61</v>
      </c>
      <c r="B2698" s="1">
        <v>1</v>
      </c>
      <c r="C2698" s="1">
        <v>2</v>
      </c>
      <c r="D2698" s="1">
        <f>Data[[#This Row],[run]]+100*Data[[#This Row],[k]]</f>
        <v>201</v>
      </c>
      <c r="E2698" t="s">
        <v>7</v>
      </c>
      <c r="F2698" t="s">
        <v>10</v>
      </c>
      <c r="G2698" t="s">
        <v>25</v>
      </c>
      <c r="I2698" t="str">
        <f>IF(Data[[#This Row],[gen_c]]="","o",IF(Data[[#This Row],[gen_e]]=Data[[#This Row],[gen_c]],"+",IF(ISNUMBER(SEARCH(Data[[#This Row],[gen_e]],Data[[#This Row],[gen_c]])),"/","-")))</f>
        <v>-</v>
      </c>
      <c r="J2698" t="str">
        <f>IF(Data[[#This Row],[sp_c]]="","o",IF(Data[[#This Row],[sp_e]]=Data[[#This Row],[sp_c]],"+",IF(ISNUMBER(SEARCH(Data[[#This Row],[sp_e]],Data[[#This Row],[sp_c]])),"/","-")))</f>
        <v>o</v>
      </c>
      <c r="K2698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-</v>
      </c>
    </row>
    <row r="2699" spans="1:11" x14ac:dyDescent="0.25">
      <c r="A2699" s="1">
        <v>58</v>
      </c>
      <c r="B2699" s="1">
        <v>0</v>
      </c>
      <c r="C2699" s="1">
        <v>2</v>
      </c>
      <c r="D2699" s="1">
        <f>Data[[#This Row],[run]]+100*Data[[#This Row],[k]]</f>
        <v>200</v>
      </c>
      <c r="E2699" t="s">
        <v>7</v>
      </c>
      <c r="F2699" t="s">
        <v>10</v>
      </c>
      <c r="G2699" t="s">
        <v>7</v>
      </c>
      <c r="H2699" t="s">
        <v>10</v>
      </c>
      <c r="I2699" t="str">
        <f>IF(Data[[#This Row],[gen_c]]="","o",IF(Data[[#This Row],[gen_e]]=Data[[#This Row],[gen_c]],"+",IF(ISNUMBER(SEARCH(Data[[#This Row],[gen_e]],Data[[#This Row],[gen_c]])),"/","-")))</f>
        <v>+</v>
      </c>
      <c r="J2699" t="str">
        <f>IF(Data[[#This Row],[sp_c]]="","o",IF(Data[[#This Row],[sp_e]]=Data[[#This Row],[sp_c]],"+",IF(ISNUMBER(SEARCH(Data[[#This Row],[sp_e]],Data[[#This Row],[sp_c]])),"/","-")))</f>
        <v>+</v>
      </c>
      <c r="K2699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00" spans="1:11" x14ac:dyDescent="0.25">
      <c r="A2700" s="1">
        <v>60</v>
      </c>
      <c r="B2700" s="1">
        <v>0</v>
      </c>
      <c r="C2700" s="1">
        <v>2</v>
      </c>
      <c r="D2700" s="1">
        <f>Data[[#This Row],[run]]+100*Data[[#This Row],[k]]</f>
        <v>200</v>
      </c>
      <c r="E2700" t="s">
        <v>7</v>
      </c>
      <c r="F2700" t="s">
        <v>10</v>
      </c>
      <c r="G2700" t="s">
        <v>7</v>
      </c>
      <c r="H2700" t="s">
        <v>10</v>
      </c>
      <c r="I2700" t="str">
        <f>IF(Data[[#This Row],[gen_c]]="","o",IF(Data[[#This Row],[gen_e]]=Data[[#This Row],[gen_c]],"+",IF(ISNUMBER(SEARCH(Data[[#This Row],[gen_e]],Data[[#This Row],[gen_c]])),"/","-")))</f>
        <v>+</v>
      </c>
      <c r="J2700" t="str">
        <f>IF(Data[[#This Row],[sp_c]]="","o",IF(Data[[#This Row],[sp_e]]=Data[[#This Row],[sp_c]],"+",IF(ISNUMBER(SEARCH(Data[[#This Row],[sp_e]],Data[[#This Row],[sp_c]])),"/","-")))</f>
        <v>+</v>
      </c>
      <c r="K2700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01" spans="1:11" x14ac:dyDescent="0.25">
      <c r="A2701">
        <v>62</v>
      </c>
      <c r="B2701" s="1">
        <v>1</v>
      </c>
      <c r="C2701" s="1">
        <v>2</v>
      </c>
      <c r="D2701" s="1">
        <f>Data[[#This Row],[run]]+100*Data[[#This Row],[k]]</f>
        <v>201</v>
      </c>
      <c r="E2701" t="s">
        <v>7</v>
      </c>
      <c r="F2701" t="s">
        <v>10</v>
      </c>
      <c r="G2701" t="s">
        <v>7</v>
      </c>
      <c r="H2701" t="s">
        <v>10</v>
      </c>
      <c r="I2701" t="str">
        <f>IF(Data[[#This Row],[gen_c]]="","o",IF(Data[[#This Row],[gen_e]]=Data[[#This Row],[gen_c]],"+",IF(ISNUMBER(SEARCH(Data[[#This Row],[gen_e]],Data[[#This Row],[gen_c]])),"/","-")))</f>
        <v>+</v>
      </c>
      <c r="J2701" t="str">
        <f>IF(Data[[#This Row],[sp_c]]="","o",IF(Data[[#This Row],[sp_e]]=Data[[#This Row],[sp_c]],"+",IF(ISNUMBER(SEARCH(Data[[#This Row],[sp_e]],Data[[#This Row],[sp_c]])),"/","-")))</f>
        <v>+</v>
      </c>
      <c r="K2701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+</v>
      </c>
    </row>
    <row r="2702" spans="1:11" x14ac:dyDescent="0.25">
      <c r="A2702" s="1">
        <v>57</v>
      </c>
      <c r="B2702" s="1">
        <v>0</v>
      </c>
      <c r="C2702" s="1">
        <v>2</v>
      </c>
      <c r="D2702" s="1">
        <f>Data[[#This Row],[run]]+100*Data[[#This Row],[k]]</f>
        <v>200</v>
      </c>
      <c r="E2702" t="s">
        <v>7</v>
      </c>
      <c r="F2702" t="s">
        <v>10</v>
      </c>
      <c r="G2702" t="s">
        <v>7</v>
      </c>
      <c r="I2702" t="str">
        <f>IF(Data[[#This Row],[gen_c]]="","o",IF(Data[[#This Row],[gen_e]]=Data[[#This Row],[gen_c]],"+",IF(ISNUMBER(SEARCH(Data[[#This Row],[gen_e]],Data[[#This Row],[gen_c]])),"/","-")))</f>
        <v>+</v>
      </c>
      <c r="J2702" t="str">
        <f>IF(Data[[#This Row],[sp_c]]="","o",IF(Data[[#This Row],[sp_e]]=Data[[#This Row],[sp_c]],"+",IF(ISNUMBER(SEARCH(Data[[#This Row],[sp_e]],Data[[#This Row],[sp_c]])),"/","-")))</f>
        <v>o</v>
      </c>
      <c r="K2702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</v>
      </c>
    </row>
    <row r="2703" spans="1:11" x14ac:dyDescent="0.25">
      <c r="A2703">
        <v>63</v>
      </c>
      <c r="B2703" s="1">
        <v>1</v>
      </c>
      <c r="C2703" s="1">
        <v>2</v>
      </c>
      <c r="D2703" s="1">
        <f>Data[[#This Row],[run]]+100*Data[[#This Row],[k]]</f>
        <v>201</v>
      </c>
      <c r="E2703" t="s">
        <v>7</v>
      </c>
      <c r="F2703" t="s">
        <v>10</v>
      </c>
      <c r="H2703" t="s">
        <v>10</v>
      </c>
      <c r="I2703" t="str">
        <f>IF(Data[[#This Row],[gen_c]]="","o",IF(Data[[#This Row],[gen_e]]=Data[[#This Row],[gen_c]],"+",IF(ISNUMBER(SEARCH(Data[[#This Row],[gen_e]],Data[[#This Row],[gen_c]])),"/","-")))</f>
        <v>o</v>
      </c>
      <c r="J2703" t="str">
        <f>IF(Data[[#This Row],[sp_c]]="","o",IF(Data[[#This Row],[sp_e]]=Data[[#This Row],[sp_c]],"+",IF(ISNUMBER(SEARCH(Data[[#This Row],[sp_e]],Data[[#This Row],[sp_c]])),"/","-")))</f>
        <v>+</v>
      </c>
      <c r="K2703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  <row r="2704" spans="1:11" x14ac:dyDescent="0.25">
      <c r="A2704" s="1">
        <v>59</v>
      </c>
      <c r="B2704" s="1">
        <v>0</v>
      </c>
      <c r="C2704" s="1">
        <v>2</v>
      </c>
      <c r="D2704" s="1">
        <f>Data[[#This Row],[run]]+100*Data[[#This Row],[k]]</f>
        <v>200</v>
      </c>
      <c r="E2704" t="s">
        <v>7</v>
      </c>
      <c r="F2704" t="s">
        <v>10</v>
      </c>
      <c r="I2704" t="str">
        <f>IF(Data[[#This Row],[gen_c]]="","o",IF(Data[[#This Row],[gen_e]]=Data[[#This Row],[gen_c]],"+",IF(ISNUMBER(SEARCH(Data[[#This Row],[gen_e]],Data[[#This Row],[gen_c]])),"/","-")))</f>
        <v>o</v>
      </c>
      <c r="J2704" t="str">
        <f>IF(Data[[#This Row],[sp_c]]="","o",IF(Data[[#This Row],[sp_e]]=Data[[#This Row],[sp_c]],"+",IF(ISNUMBER(SEARCH(Data[[#This Row],[sp_e]],Data[[#This Row],[sp_c]])),"/","-")))</f>
        <v>o</v>
      </c>
      <c r="K2704" t="str">
        <f>IF(Data[[#This Row],[match_g]]="-","-",IF(Data[[#This Row],[match_s]]="-","-",IF(Data[[#This Row],[match_g]]="o","oo",IF(Data[[#This Row],[match_g]]="/","oo",IF(Data[[#This Row],[match_s]]="o","o",IF(Data[[#This Row],[match_s]]="/","/","+"))))))</f>
        <v>oo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1"/>
  <sheetViews>
    <sheetView zoomScale="85" zoomScaleNormal="85" workbookViewId="0">
      <selection activeCell="N51" sqref="N51"/>
    </sheetView>
  </sheetViews>
  <sheetFormatPr defaultRowHeight="15" x14ac:dyDescent="0.25"/>
  <cols>
    <col min="1" max="1" width="13.42578125" bestFit="1" customWidth="1"/>
    <col min="2" max="2" width="16.140625" bestFit="1" customWidth="1"/>
    <col min="3" max="3" width="4.140625" bestFit="1" customWidth="1"/>
    <col min="4" max="5" width="4.28515625" style="19" bestFit="1" customWidth="1"/>
    <col min="6" max="6" width="5.28515625" style="19" bestFit="1" customWidth="1"/>
    <col min="7" max="7" width="8.5703125" style="25" bestFit="1" customWidth="1"/>
    <col min="8" max="8" width="12.28515625" style="23" bestFit="1" customWidth="1"/>
    <col min="9" max="10" width="6.85546875" style="21" bestFit="1" customWidth="1"/>
    <col min="11" max="16" width="8.42578125" style="21" bestFit="1" customWidth="1"/>
    <col min="17" max="25" width="7.85546875" style="21" bestFit="1" customWidth="1"/>
    <col min="26" max="32" width="7.28515625" bestFit="1" customWidth="1"/>
    <col min="33" max="33" width="8.28515625" bestFit="1" customWidth="1"/>
    <col min="34" max="42" width="9.28515625" bestFit="1" customWidth="1"/>
  </cols>
  <sheetData>
    <row r="1" spans="1:42" x14ac:dyDescent="0.25">
      <c r="A1" t="s">
        <v>86</v>
      </c>
      <c r="B1" t="s">
        <v>87</v>
      </c>
      <c r="C1" t="s">
        <v>127</v>
      </c>
      <c r="D1" s="19" t="s">
        <v>107</v>
      </c>
      <c r="E1" s="19" t="s">
        <v>108</v>
      </c>
      <c r="F1" s="19" t="s">
        <v>109</v>
      </c>
      <c r="G1" s="25" t="s">
        <v>145</v>
      </c>
      <c r="H1" s="23" t="s">
        <v>83</v>
      </c>
      <c r="I1" s="21" t="s">
        <v>110</v>
      </c>
      <c r="J1" s="21" t="s">
        <v>111</v>
      </c>
      <c r="K1" s="21" t="s">
        <v>112</v>
      </c>
      <c r="L1" s="21" t="s">
        <v>113</v>
      </c>
      <c r="M1" s="21" t="s">
        <v>114</v>
      </c>
      <c r="N1" s="21" t="s">
        <v>115</v>
      </c>
      <c r="O1" s="21" t="s">
        <v>116</v>
      </c>
      <c r="P1" s="21" t="s">
        <v>117</v>
      </c>
      <c r="Q1" s="21" t="s">
        <v>118</v>
      </c>
      <c r="R1" s="21" t="s">
        <v>119</v>
      </c>
      <c r="S1" s="21" t="s">
        <v>120</v>
      </c>
      <c r="T1" s="21" t="s">
        <v>121</v>
      </c>
      <c r="U1" s="21" t="s">
        <v>122</v>
      </c>
      <c r="V1" s="21" t="s">
        <v>123</v>
      </c>
      <c r="W1" s="21" t="s">
        <v>124</v>
      </c>
      <c r="X1" s="21" t="s">
        <v>125</v>
      </c>
      <c r="Y1" s="21" t="s">
        <v>126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</row>
    <row r="2" spans="1:42" x14ac:dyDescent="0.25">
      <c r="A2" t="s">
        <v>11</v>
      </c>
      <c r="B2" t="s">
        <v>12</v>
      </c>
      <c r="C2" t="s">
        <v>3</v>
      </c>
      <c r="D2" s="20">
        <f>COUNTIFS(Data[gen_e],Table10[[#This Row],[gen_e]],Data[sp_e],Table10[[#This Row],[sp_e]],Data[k],Table10[[#Headers],[2]])</f>
        <v>50</v>
      </c>
      <c r="E2" s="20">
        <f>COUNTIFS(Data[gen_e],Table10[[#This Row],[gen_e]],Data[sp_e],Table10[[#This Row],[sp_e]],Data[k],Table10[[#Headers],[5]])</f>
        <v>50</v>
      </c>
      <c r="F2" s="20">
        <f>COUNTIFS(Data[gen_e],Table10[[#This Row],[gen_e]],Data[sp_e],Table10[[#This Row],[sp_e]],Data[k],Table10[[#Headers],[10]])</f>
        <v>50</v>
      </c>
      <c r="G2" s="25">
        <f>AVERAGEIF(Table10[[#This Row],[200]:[1009]],"&gt;=0")</f>
        <v>1.1764705882352941E-2</v>
      </c>
      <c r="H2" s="24">
        <f>AVERAGEIF(Table10[[#This Row],[2002]:[100918]],"&gt;=0")</f>
        <v>41.176470588235297</v>
      </c>
      <c r="I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2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2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2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2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2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2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2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0.2</v>
      </c>
      <c r="V2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2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2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2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2" s="13">
        <v>25</v>
      </c>
      <c r="AA2" s="13">
        <v>25</v>
      </c>
      <c r="AB2" s="13">
        <v>40</v>
      </c>
      <c r="AC2" s="13">
        <v>40</v>
      </c>
      <c r="AD2" s="13">
        <v>40</v>
      </c>
      <c r="AE2" s="13">
        <v>40</v>
      </c>
      <c r="AF2" s="13">
        <v>40</v>
      </c>
      <c r="AG2" s="13">
        <v>45</v>
      </c>
      <c r="AH2" s="13">
        <v>45</v>
      </c>
      <c r="AI2" s="13">
        <v>45</v>
      </c>
      <c r="AJ2" s="13">
        <v>45</v>
      </c>
      <c r="AK2" s="13">
        <v>45</v>
      </c>
      <c r="AL2" s="13">
        <v>45</v>
      </c>
      <c r="AM2" s="13">
        <v>45</v>
      </c>
      <c r="AN2" s="13">
        <v>45</v>
      </c>
      <c r="AO2" s="13">
        <v>45</v>
      </c>
      <c r="AP2" s="13">
        <v>45</v>
      </c>
    </row>
    <row r="3" spans="1:42" x14ac:dyDescent="0.25">
      <c r="A3" t="s">
        <v>11</v>
      </c>
      <c r="B3" t="s">
        <v>18</v>
      </c>
      <c r="C3" t="s">
        <v>3</v>
      </c>
      <c r="D3" s="20">
        <f>COUNTIFS(Data[gen_e],Table10[[#This Row],[gen_e]],Data[sp_e],Table10[[#This Row],[sp_e]],Data[k],Table10[[#Headers],[2]])</f>
        <v>50</v>
      </c>
      <c r="E3" s="20">
        <f>COUNTIFS(Data[gen_e],Table10[[#This Row],[gen_e]],Data[sp_e],Table10[[#This Row],[sp_e]],Data[k],Table10[[#Headers],[5]])</f>
        <v>50</v>
      </c>
      <c r="F3" s="20">
        <f>COUNTIFS(Data[gen_e],Table10[[#This Row],[gen_e]],Data[sp_e],Table10[[#This Row],[sp_e]],Data[k],Table10[[#Headers],[10]])</f>
        <v>50</v>
      </c>
      <c r="G3" s="25">
        <f>AVERAGEIF(Table10[[#This Row],[200]:[1009]],"&gt;=0")</f>
        <v>0</v>
      </c>
      <c r="H3" s="24">
        <f>AVERAGEIF(Table10[[#This Row],[2002]:[100918]],"&gt;=0")</f>
        <v>41.176470588235297</v>
      </c>
      <c r="I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3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3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3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3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3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3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3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3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3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3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3" s="13">
        <v>25</v>
      </c>
      <c r="AA3" s="13">
        <v>25</v>
      </c>
      <c r="AB3" s="13">
        <v>40</v>
      </c>
      <c r="AC3" s="13">
        <v>40</v>
      </c>
      <c r="AD3" s="13">
        <v>40</v>
      </c>
      <c r="AE3" s="13">
        <v>40</v>
      </c>
      <c r="AF3" s="13">
        <v>40</v>
      </c>
      <c r="AG3" s="13">
        <v>45</v>
      </c>
      <c r="AH3" s="13">
        <v>45</v>
      </c>
      <c r="AI3" s="13">
        <v>45</v>
      </c>
      <c r="AJ3" s="13">
        <v>45</v>
      </c>
      <c r="AK3" s="13">
        <v>45</v>
      </c>
      <c r="AL3" s="13">
        <v>45</v>
      </c>
      <c r="AM3" s="13">
        <v>45</v>
      </c>
      <c r="AN3" s="13">
        <v>45</v>
      </c>
      <c r="AO3" s="13">
        <v>45</v>
      </c>
      <c r="AP3" s="13">
        <v>45</v>
      </c>
    </row>
    <row r="4" spans="1:42" x14ac:dyDescent="0.25">
      <c r="A4" t="s">
        <v>13</v>
      </c>
      <c r="B4" t="s">
        <v>39</v>
      </c>
      <c r="C4" t="s">
        <v>3</v>
      </c>
      <c r="D4" s="20">
        <f>COUNTIFS(Data[gen_e],Table10[[#This Row],[gen_e]],Data[sp_e],Table10[[#This Row],[sp_e]],Data[k],Table10[[#Headers],[2]])</f>
        <v>50</v>
      </c>
      <c r="E4" s="20">
        <f>COUNTIFS(Data[gen_e],Table10[[#This Row],[gen_e]],Data[sp_e],Table10[[#This Row],[sp_e]],Data[k],Table10[[#Headers],[5]])</f>
        <v>50</v>
      </c>
      <c r="F4" s="20">
        <f>COUNTIFS(Data[gen_e],Table10[[#This Row],[gen_e]],Data[sp_e],Table10[[#This Row],[sp_e]],Data[k],Table10[[#Headers],[10]])</f>
        <v>50</v>
      </c>
      <c r="G4" s="25">
        <f>AVERAGEIF(Table10[[#This Row],[200]:[1009]],"&gt;=0")</f>
        <v>0</v>
      </c>
      <c r="H4" s="24">
        <f>AVERAGEIF(Table10[[#This Row],[2002]:[100918]],"&gt;=0")</f>
        <v>41.176470588235297</v>
      </c>
      <c r="I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4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4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4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4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4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4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4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4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4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4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4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4" s="13">
        <v>25</v>
      </c>
      <c r="AA4" s="13">
        <v>25</v>
      </c>
      <c r="AB4" s="13">
        <v>40</v>
      </c>
      <c r="AC4" s="13">
        <v>40</v>
      </c>
      <c r="AD4" s="13">
        <v>40</v>
      </c>
      <c r="AE4" s="13">
        <v>40</v>
      </c>
      <c r="AF4" s="13">
        <v>40</v>
      </c>
      <c r="AG4" s="13">
        <v>45</v>
      </c>
      <c r="AH4" s="13">
        <v>45</v>
      </c>
      <c r="AI4" s="13">
        <v>45</v>
      </c>
      <c r="AJ4" s="13">
        <v>45</v>
      </c>
      <c r="AK4" s="13">
        <v>45</v>
      </c>
      <c r="AL4" s="13">
        <v>45</v>
      </c>
      <c r="AM4" s="13">
        <v>45</v>
      </c>
      <c r="AN4" s="13">
        <v>45</v>
      </c>
      <c r="AO4" s="13">
        <v>45</v>
      </c>
      <c r="AP4" s="13">
        <v>45</v>
      </c>
    </row>
    <row r="5" spans="1:42" x14ac:dyDescent="0.25">
      <c r="A5" t="s">
        <v>13</v>
      </c>
      <c r="B5" t="s">
        <v>36</v>
      </c>
      <c r="C5" t="s">
        <v>3</v>
      </c>
      <c r="D5" s="20">
        <f>COUNTIFS(Data[gen_e],Table10[[#This Row],[gen_e]],Data[sp_e],Table10[[#This Row],[sp_e]],Data[k],Table10[[#Headers],[2]])</f>
        <v>50</v>
      </c>
      <c r="E5" s="20">
        <f>COUNTIFS(Data[gen_e],Table10[[#This Row],[gen_e]],Data[sp_e],Table10[[#This Row],[sp_e]],Data[k],Table10[[#Headers],[5]])</f>
        <v>50</v>
      </c>
      <c r="F5" s="20">
        <f>COUNTIFS(Data[gen_e],Table10[[#This Row],[gen_e]],Data[sp_e],Table10[[#This Row],[sp_e]],Data[k],Table10[[#Headers],[10]])</f>
        <v>50</v>
      </c>
      <c r="G5" s="25">
        <f>AVERAGEIF(Table10[[#This Row],[200]:[1009]],"&gt;=0")</f>
        <v>0</v>
      </c>
      <c r="H5" s="24">
        <f>AVERAGEIF(Table10[[#This Row],[2002]:[100918]],"&gt;=0")</f>
        <v>41.176470588235297</v>
      </c>
      <c r="I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5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5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5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5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5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5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5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5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5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5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5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5" s="13">
        <v>25</v>
      </c>
      <c r="AA5" s="13">
        <v>25</v>
      </c>
      <c r="AB5" s="13">
        <v>40</v>
      </c>
      <c r="AC5" s="13">
        <v>40</v>
      </c>
      <c r="AD5" s="13">
        <v>40</v>
      </c>
      <c r="AE5" s="13">
        <v>40</v>
      </c>
      <c r="AF5" s="13">
        <v>40</v>
      </c>
      <c r="AG5" s="13">
        <v>45</v>
      </c>
      <c r="AH5" s="13">
        <v>45</v>
      </c>
      <c r="AI5" s="13">
        <v>45</v>
      </c>
      <c r="AJ5" s="13">
        <v>45</v>
      </c>
      <c r="AK5" s="13">
        <v>45</v>
      </c>
      <c r="AL5" s="13">
        <v>45</v>
      </c>
      <c r="AM5" s="13">
        <v>45</v>
      </c>
      <c r="AN5" s="13">
        <v>45</v>
      </c>
      <c r="AO5" s="13">
        <v>45</v>
      </c>
      <c r="AP5" s="13">
        <v>45</v>
      </c>
    </row>
    <row r="6" spans="1:42" x14ac:dyDescent="0.25">
      <c r="A6" t="s">
        <v>13</v>
      </c>
      <c r="B6" t="s">
        <v>31</v>
      </c>
      <c r="C6" t="s">
        <v>3</v>
      </c>
      <c r="D6" s="20">
        <f>COUNTIFS(Data[gen_e],Table10[[#This Row],[gen_e]],Data[sp_e],Table10[[#This Row],[sp_e]],Data[k],Table10[[#Headers],[2]])</f>
        <v>50</v>
      </c>
      <c r="E6" s="20">
        <f>COUNTIFS(Data[gen_e],Table10[[#This Row],[gen_e]],Data[sp_e],Table10[[#This Row],[sp_e]],Data[k],Table10[[#Headers],[5]])</f>
        <v>50</v>
      </c>
      <c r="F6" s="20">
        <f>COUNTIFS(Data[gen_e],Table10[[#This Row],[gen_e]],Data[sp_e],Table10[[#This Row],[sp_e]],Data[k],Table10[[#Headers],[10]])</f>
        <v>50</v>
      </c>
      <c r="G6" s="25">
        <f>AVERAGEIF(Table10[[#This Row],[200]:[1009]],"&gt;=0")</f>
        <v>0</v>
      </c>
      <c r="H6" s="24">
        <f>AVERAGEIF(Table10[[#This Row],[2002]:[100918]],"&gt;=0")</f>
        <v>41.176470588235297</v>
      </c>
      <c r="I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6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6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6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6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6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6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6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6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6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6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6" s="13">
        <v>25</v>
      </c>
      <c r="AA6" s="13">
        <v>25</v>
      </c>
      <c r="AB6" s="13">
        <v>40</v>
      </c>
      <c r="AC6" s="13">
        <v>40</v>
      </c>
      <c r="AD6" s="13">
        <v>40</v>
      </c>
      <c r="AE6" s="13">
        <v>40</v>
      </c>
      <c r="AF6" s="13">
        <v>40</v>
      </c>
      <c r="AG6" s="13">
        <v>45</v>
      </c>
      <c r="AH6" s="13">
        <v>45</v>
      </c>
      <c r="AI6" s="13">
        <v>45</v>
      </c>
      <c r="AJ6" s="13">
        <v>45</v>
      </c>
      <c r="AK6" s="13">
        <v>45</v>
      </c>
      <c r="AL6" s="13">
        <v>45</v>
      </c>
      <c r="AM6" s="13">
        <v>45</v>
      </c>
      <c r="AN6" s="13">
        <v>45</v>
      </c>
      <c r="AO6" s="13">
        <v>45</v>
      </c>
      <c r="AP6" s="13">
        <v>45</v>
      </c>
    </row>
    <row r="7" spans="1:42" x14ac:dyDescent="0.25">
      <c r="A7" t="s">
        <v>13</v>
      </c>
      <c r="B7" t="s">
        <v>30</v>
      </c>
      <c r="C7" t="s">
        <v>3</v>
      </c>
      <c r="D7" s="20">
        <f>COUNTIFS(Data[gen_e],Table10[[#This Row],[gen_e]],Data[sp_e],Table10[[#This Row],[sp_e]],Data[k],Table10[[#Headers],[2]])</f>
        <v>50</v>
      </c>
      <c r="E7" s="20">
        <f>COUNTIFS(Data[gen_e],Table10[[#This Row],[gen_e]],Data[sp_e],Table10[[#This Row],[sp_e]],Data[k],Table10[[#Headers],[5]])</f>
        <v>50</v>
      </c>
      <c r="F7" s="20">
        <f>COUNTIFS(Data[gen_e],Table10[[#This Row],[gen_e]],Data[sp_e],Table10[[#This Row],[sp_e]],Data[k],Table10[[#Headers],[10]])</f>
        <v>50</v>
      </c>
      <c r="G7" s="25">
        <f>AVERAGEIF(Table10[[#This Row],[200]:[1009]],"&gt;=0")</f>
        <v>0</v>
      </c>
      <c r="H7" s="24">
        <f>AVERAGEIF(Table10[[#This Row],[2002]:[100918]],"&gt;=0")</f>
        <v>41.176470588235297</v>
      </c>
      <c r="I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7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7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7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7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7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7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7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7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7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7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7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7" s="13">
        <v>25</v>
      </c>
      <c r="AA7" s="13">
        <v>25</v>
      </c>
      <c r="AB7" s="13">
        <v>40</v>
      </c>
      <c r="AC7" s="13">
        <v>40</v>
      </c>
      <c r="AD7" s="13">
        <v>40</v>
      </c>
      <c r="AE7" s="13">
        <v>40</v>
      </c>
      <c r="AF7" s="13">
        <v>40</v>
      </c>
      <c r="AG7" s="13">
        <v>45</v>
      </c>
      <c r="AH7" s="13">
        <v>45</v>
      </c>
      <c r="AI7" s="13">
        <v>45</v>
      </c>
      <c r="AJ7" s="13">
        <v>45</v>
      </c>
      <c r="AK7" s="13">
        <v>45</v>
      </c>
      <c r="AL7" s="13">
        <v>45</v>
      </c>
      <c r="AM7" s="13">
        <v>45</v>
      </c>
      <c r="AN7" s="13">
        <v>45</v>
      </c>
      <c r="AO7" s="13">
        <v>45</v>
      </c>
      <c r="AP7" s="13">
        <v>45</v>
      </c>
    </row>
    <row r="8" spans="1:42" x14ac:dyDescent="0.25">
      <c r="A8" t="s">
        <v>13</v>
      </c>
      <c r="B8" t="s">
        <v>32</v>
      </c>
      <c r="C8" t="s">
        <v>3</v>
      </c>
      <c r="D8" s="20">
        <f>COUNTIFS(Data[gen_e],Table10[[#This Row],[gen_e]],Data[sp_e],Table10[[#This Row],[sp_e]],Data[k],Table10[[#Headers],[2]])</f>
        <v>50</v>
      </c>
      <c r="E8" s="20">
        <f>COUNTIFS(Data[gen_e],Table10[[#This Row],[gen_e]],Data[sp_e],Table10[[#This Row],[sp_e]],Data[k],Table10[[#Headers],[5]])</f>
        <v>50</v>
      </c>
      <c r="F8" s="20">
        <f>COUNTIFS(Data[gen_e],Table10[[#This Row],[gen_e]],Data[sp_e],Table10[[#This Row],[sp_e]],Data[k],Table10[[#Headers],[10]])</f>
        <v>50</v>
      </c>
      <c r="G8" s="25">
        <f>AVERAGEIF(Table10[[#This Row],[200]:[1009]],"&gt;=0")</f>
        <v>3.0588235294117649E-2</v>
      </c>
      <c r="H8" s="24">
        <f>AVERAGEIF(Table10[[#This Row],[2002]:[100918]],"&gt;=0")</f>
        <v>41.176470588235297</v>
      </c>
      <c r="I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0.08</v>
      </c>
      <c r="J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0.04</v>
      </c>
      <c r="K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</v>
      </c>
      <c r="L8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0.1</v>
      </c>
      <c r="N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8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8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8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0.2</v>
      </c>
      <c r="S8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8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8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8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8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8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8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8" s="13">
        <v>25</v>
      </c>
      <c r="AA8" s="13">
        <v>25</v>
      </c>
      <c r="AB8" s="13">
        <v>40</v>
      </c>
      <c r="AC8" s="13">
        <v>40</v>
      </c>
      <c r="AD8" s="13">
        <v>40</v>
      </c>
      <c r="AE8" s="13">
        <v>40</v>
      </c>
      <c r="AF8" s="13">
        <v>40</v>
      </c>
      <c r="AG8" s="13">
        <v>45</v>
      </c>
      <c r="AH8" s="13">
        <v>45</v>
      </c>
      <c r="AI8" s="13">
        <v>45</v>
      </c>
      <c r="AJ8" s="13">
        <v>45</v>
      </c>
      <c r="AK8" s="13">
        <v>45</v>
      </c>
      <c r="AL8" s="13">
        <v>45</v>
      </c>
      <c r="AM8" s="13">
        <v>45</v>
      </c>
      <c r="AN8" s="13">
        <v>45</v>
      </c>
      <c r="AO8" s="13">
        <v>45</v>
      </c>
      <c r="AP8" s="13">
        <v>45</v>
      </c>
    </row>
    <row r="9" spans="1:42" x14ac:dyDescent="0.25">
      <c r="A9" t="s">
        <v>11</v>
      </c>
      <c r="B9" t="s">
        <v>16</v>
      </c>
      <c r="C9" t="s">
        <v>3</v>
      </c>
      <c r="D9" s="20">
        <f>COUNTIFS(Data[gen_e],Table10[[#This Row],[gen_e]],Data[sp_e],Table10[[#This Row],[sp_e]],Data[k],Table10[[#Headers],[2]])</f>
        <v>43</v>
      </c>
      <c r="E9" s="20">
        <f>COUNTIFS(Data[gen_e],Table10[[#This Row],[gen_e]],Data[sp_e],Table10[[#This Row],[sp_e]],Data[k],Table10[[#Headers],[5]])</f>
        <v>43</v>
      </c>
      <c r="F9" s="20">
        <f>COUNTIFS(Data[gen_e],Table10[[#This Row],[gen_e]],Data[sp_e],Table10[[#This Row],[sp_e]],Data[k],Table10[[#Headers],[10]])</f>
        <v>43</v>
      </c>
      <c r="G9" s="25">
        <f>AVERAGEIF(Table10[[#This Row],[200]:[1009]],"&gt;=0")</f>
        <v>1.7507002801120448E-2</v>
      </c>
      <c r="H9" s="24">
        <f>AVERAGEIF(Table10[[#This Row],[2002]:[100918]],"&gt;=0")</f>
        <v>35.411764705882355</v>
      </c>
      <c r="I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4.7619047619047616E-2</v>
      </c>
      <c r="K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9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9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9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9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9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9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9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9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0.25</v>
      </c>
      <c r="X9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9" s="13">
        <v>21</v>
      </c>
      <c r="AA9" s="13">
        <v>22</v>
      </c>
      <c r="AB9" s="13">
        <v>34</v>
      </c>
      <c r="AC9" s="13">
        <v>34</v>
      </c>
      <c r="AD9" s="13">
        <v>34</v>
      </c>
      <c r="AE9" s="13">
        <v>35</v>
      </c>
      <c r="AF9" s="13">
        <v>35</v>
      </c>
      <c r="AG9" s="13">
        <v>38</v>
      </c>
      <c r="AH9" s="13">
        <v>38</v>
      </c>
      <c r="AI9" s="13">
        <v>38</v>
      </c>
      <c r="AJ9" s="13">
        <v>39</v>
      </c>
      <c r="AK9" s="13">
        <v>39</v>
      </c>
      <c r="AL9" s="13">
        <v>39</v>
      </c>
      <c r="AM9" s="13">
        <v>39</v>
      </c>
      <c r="AN9" s="13">
        <v>39</v>
      </c>
      <c r="AO9" s="13">
        <v>39</v>
      </c>
      <c r="AP9" s="13">
        <v>39</v>
      </c>
    </row>
    <row r="10" spans="1:42" x14ac:dyDescent="0.25">
      <c r="A10" t="s">
        <v>26</v>
      </c>
      <c r="B10" t="s">
        <v>27</v>
      </c>
      <c r="C10" t="s">
        <v>3</v>
      </c>
      <c r="D10" s="20">
        <f>COUNTIFS(Data[gen_e],Table10[[#This Row],[gen_e]],Data[sp_e],Table10[[#This Row],[sp_e]],Data[k],Table10[[#Headers],[2]])</f>
        <v>35</v>
      </c>
      <c r="E10" s="20">
        <f>COUNTIFS(Data[gen_e],Table10[[#This Row],[gen_e]],Data[sp_e],Table10[[#This Row],[sp_e]],Data[k],Table10[[#Headers],[5]])</f>
        <v>35</v>
      </c>
      <c r="F10" s="20">
        <f>COUNTIFS(Data[gen_e],Table10[[#This Row],[gen_e]],Data[sp_e],Table10[[#This Row],[sp_e]],Data[k],Table10[[#Headers],[10]])</f>
        <v>35</v>
      </c>
      <c r="G10" s="25">
        <f>AVERAGEIF(Table10[[#This Row],[200]:[1009]],"&gt;=0")</f>
        <v>1.4705882352941176E-2</v>
      </c>
      <c r="H10" s="24">
        <f>AVERAGEIF(Table10[[#This Row],[2002]:[100918]],"&gt;=0")</f>
        <v>28.823529411764707</v>
      </c>
      <c r="I1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0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0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0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0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0.25</v>
      </c>
      <c r="S10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0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0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0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0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0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0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0" s="13">
        <v>17</v>
      </c>
      <c r="AA10" s="13">
        <v>18</v>
      </c>
      <c r="AB10" s="13">
        <v>28</v>
      </c>
      <c r="AC10" s="13">
        <v>28</v>
      </c>
      <c r="AD10" s="13">
        <v>28</v>
      </c>
      <c r="AE10" s="13">
        <v>28</v>
      </c>
      <c r="AF10" s="13">
        <v>28</v>
      </c>
      <c r="AG10" s="13">
        <v>31</v>
      </c>
      <c r="AH10" s="13">
        <v>31</v>
      </c>
      <c r="AI10" s="13">
        <v>31</v>
      </c>
      <c r="AJ10" s="13">
        <v>31</v>
      </c>
      <c r="AK10" s="13">
        <v>31</v>
      </c>
      <c r="AL10" s="13">
        <v>32</v>
      </c>
      <c r="AM10" s="13">
        <v>32</v>
      </c>
      <c r="AN10" s="13">
        <v>32</v>
      </c>
      <c r="AO10" s="13">
        <v>32</v>
      </c>
      <c r="AP10" s="13">
        <v>32</v>
      </c>
    </row>
    <row r="11" spans="1:42" x14ac:dyDescent="0.25">
      <c r="A11" t="s">
        <v>11</v>
      </c>
      <c r="B11" t="s">
        <v>15</v>
      </c>
      <c r="C11" t="s">
        <v>3</v>
      </c>
      <c r="D11" s="20">
        <f>COUNTIFS(Data[gen_e],Table10[[#This Row],[gen_e]],Data[sp_e],Table10[[#This Row],[sp_e]],Data[k],Table10[[#Headers],[2]])</f>
        <v>29</v>
      </c>
      <c r="E11" s="20">
        <f>COUNTIFS(Data[gen_e],Table10[[#This Row],[gen_e]],Data[sp_e],Table10[[#This Row],[sp_e]],Data[k],Table10[[#Headers],[5]])</f>
        <v>29</v>
      </c>
      <c r="F11" s="20">
        <f>COUNTIFS(Data[gen_e],Table10[[#This Row],[gen_e]],Data[sp_e],Table10[[#This Row],[sp_e]],Data[k],Table10[[#Headers],[10]])</f>
        <v>29</v>
      </c>
      <c r="G11" s="25">
        <f>AVERAGEIF(Table10[[#This Row],[200]:[1009]],"&gt;=0")</f>
        <v>0</v>
      </c>
      <c r="H11" s="24">
        <f>AVERAGEIF(Table10[[#This Row],[2002]:[100918]],"&gt;=0")</f>
        <v>23.882352941176471</v>
      </c>
      <c r="I1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1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1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1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1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1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1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1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1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1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1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1" s="13">
        <v>14</v>
      </c>
      <c r="AA11" s="13">
        <v>15</v>
      </c>
      <c r="AB11" s="13">
        <v>23</v>
      </c>
      <c r="AC11" s="13">
        <v>23</v>
      </c>
      <c r="AD11" s="13">
        <v>23</v>
      </c>
      <c r="AE11" s="13">
        <v>23</v>
      </c>
      <c r="AF11" s="13">
        <v>24</v>
      </c>
      <c r="AG11" s="13">
        <v>26</v>
      </c>
      <c r="AH11" s="13">
        <v>26</v>
      </c>
      <c r="AI11" s="13">
        <v>26</v>
      </c>
      <c r="AJ11" s="13">
        <v>26</v>
      </c>
      <c r="AK11" s="13">
        <v>26</v>
      </c>
      <c r="AL11" s="13">
        <v>26</v>
      </c>
      <c r="AM11" s="13">
        <v>26</v>
      </c>
      <c r="AN11" s="13">
        <v>26</v>
      </c>
      <c r="AO11" s="13">
        <v>26</v>
      </c>
      <c r="AP11" s="13">
        <v>27</v>
      </c>
    </row>
    <row r="12" spans="1:42" x14ac:dyDescent="0.25">
      <c r="A12" t="s">
        <v>22</v>
      </c>
      <c r="B12" t="s">
        <v>24</v>
      </c>
      <c r="C12" t="s">
        <v>3</v>
      </c>
      <c r="D12" s="20">
        <f>COUNTIFS(Data[gen_e],Table10[[#This Row],[gen_e]],Data[sp_e],Table10[[#This Row],[sp_e]],Data[k],Table10[[#Headers],[2]])</f>
        <v>28</v>
      </c>
      <c r="E12" s="20">
        <f>COUNTIFS(Data[gen_e],Table10[[#This Row],[gen_e]],Data[sp_e],Table10[[#This Row],[sp_e]],Data[k],Table10[[#Headers],[5]])</f>
        <v>28</v>
      </c>
      <c r="F12" s="20">
        <f>COUNTIFS(Data[gen_e],Table10[[#This Row],[gen_e]],Data[sp_e],Table10[[#This Row],[sp_e]],Data[k],Table10[[#Headers],[10]])</f>
        <v>28</v>
      </c>
      <c r="G12" s="25">
        <f>AVERAGEIF(Table10[[#This Row],[200]:[1009]],"&gt;=0")</f>
        <v>0</v>
      </c>
      <c r="H12" s="24">
        <f>AVERAGEIF(Table10[[#This Row],[2002]:[100918]],"&gt;=0")</f>
        <v>23.058823529411764</v>
      </c>
      <c r="I1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2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2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" s="13">
        <v>14</v>
      </c>
      <c r="AA12" s="13">
        <v>14</v>
      </c>
      <c r="AB12" s="13">
        <v>22</v>
      </c>
      <c r="AC12" s="13">
        <v>22</v>
      </c>
      <c r="AD12" s="13">
        <v>22</v>
      </c>
      <c r="AE12" s="13">
        <v>23</v>
      </c>
      <c r="AF12" s="13">
        <v>23</v>
      </c>
      <c r="AG12" s="13">
        <v>25</v>
      </c>
      <c r="AH12" s="13">
        <v>25</v>
      </c>
      <c r="AI12" s="13">
        <v>25</v>
      </c>
      <c r="AJ12" s="13">
        <v>25</v>
      </c>
      <c r="AK12" s="13">
        <v>25</v>
      </c>
      <c r="AL12" s="13">
        <v>25</v>
      </c>
      <c r="AM12" s="13">
        <v>25</v>
      </c>
      <c r="AN12" s="13">
        <v>25</v>
      </c>
      <c r="AO12" s="13">
        <v>26</v>
      </c>
      <c r="AP12" s="13">
        <v>26</v>
      </c>
    </row>
    <row r="13" spans="1:42" x14ac:dyDescent="0.25">
      <c r="A13" t="s">
        <v>13</v>
      </c>
      <c r="B13" t="s">
        <v>34</v>
      </c>
      <c r="C13" t="s">
        <v>3</v>
      </c>
      <c r="D13" s="20">
        <f>COUNTIFS(Data[gen_e],Table10[[#This Row],[gen_e]],Data[sp_e],Table10[[#This Row],[sp_e]],Data[k],Table10[[#Headers],[2]])</f>
        <v>27</v>
      </c>
      <c r="E13" s="20">
        <f>COUNTIFS(Data[gen_e],Table10[[#This Row],[gen_e]],Data[sp_e],Table10[[#This Row],[sp_e]],Data[k],Table10[[#Headers],[5]])</f>
        <v>27</v>
      </c>
      <c r="F13" s="20">
        <f>COUNTIFS(Data[gen_e],Table10[[#This Row],[gen_e]],Data[sp_e],Table10[[#This Row],[sp_e]],Data[k],Table10[[#Headers],[10]])</f>
        <v>27</v>
      </c>
      <c r="G13" s="25">
        <f>AVERAGEIF(Table10[[#This Row],[200]:[1009]],"&gt;=0")</f>
        <v>0.20096961861667742</v>
      </c>
      <c r="H13" s="24">
        <f>AVERAGEIF(Table10[[#This Row],[2002]:[100918]],"&gt;=0")</f>
        <v>22.235294117647058</v>
      </c>
      <c r="I1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0.2857142857142857</v>
      </c>
      <c r="J1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0.23076923076923078</v>
      </c>
      <c r="K1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</v>
      </c>
      <c r="L1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0.4</v>
      </c>
      <c r="N1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0.2</v>
      </c>
      <c r="O1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0.2</v>
      </c>
      <c r="P13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0.33333333333333331</v>
      </c>
      <c r="Q13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3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3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3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3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0.66666666666666663</v>
      </c>
      <c r="V13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3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1</v>
      </c>
      <c r="X13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3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3" s="13">
        <v>13</v>
      </c>
      <c r="AA13" s="13">
        <v>14</v>
      </c>
      <c r="AB13" s="13">
        <v>17</v>
      </c>
      <c r="AC13" s="13">
        <v>25</v>
      </c>
      <c r="AD13" s="13">
        <v>22</v>
      </c>
      <c r="AE13" s="13">
        <v>22</v>
      </c>
      <c r="AF13" s="13">
        <v>22</v>
      </c>
      <c r="AG13" s="13">
        <v>24</v>
      </c>
      <c r="AH13" s="13">
        <v>24</v>
      </c>
      <c r="AI13" s="13">
        <v>24</v>
      </c>
      <c r="AJ13" s="13">
        <v>24</v>
      </c>
      <c r="AK13" s="13">
        <v>24</v>
      </c>
      <c r="AL13" s="13">
        <v>24</v>
      </c>
      <c r="AM13" s="13">
        <v>24</v>
      </c>
      <c r="AN13" s="13">
        <v>25</v>
      </c>
      <c r="AO13" s="13">
        <v>25</v>
      </c>
      <c r="AP13" s="13">
        <v>25</v>
      </c>
    </row>
    <row r="14" spans="1:42" x14ac:dyDescent="0.25">
      <c r="A14" t="s">
        <v>13</v>
      </c>
      <c r="B14" t="s">
        <v>37</v>
      </c>
      <c r="C14" t="s">
        <v>3</v>
      </c>
      <c r="D14" s="20">
        <f>COUNTIFS(Data[gen_e],Table10[[#This Row],[gen_e]],Data[sp_e],Table10[[#This Row],[sp_e]],Data[k],Table10[[#Headers],[2]])</f>
        <v>26</v>
      </c>
      <c r="E14" s="20">
        <f>COUNTIFS(Data[gen_e],Table10[[#This Row],[gen_e]],Data[sp_e],Table10[[#This Row],[sp_e]],Data[k],Table10[[#Headers],[5]])</f>
        <v>26</v>
      </c>
      <c r="F14" s="20">
        <f>COUNTIFS(Data[gen_e],Table10[[#This Row],[gen_e]],Data[sp_e],Table10[[#This Row],[sp_e]],Data[k],Table10[[#Headers],[10]])</f>
        <v>26</v>
      </c>
      <c r="G14" s="25">
        <f>AVERAGEIF(Table10[[#This Row],[200]:[1009]],"&gt;=0")</f>
        <v>3.3333333333333333E-2</v>
      </c>
      <c r="H14" s="24">
        <f>AVERAGEIF(Table10[[#This Row],[2002]:[100918]],"&gt;=0")</f>
        <v>21.411764705882351</v>
      </c>
      <c r="I1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4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0.2</v>
      </c>
      <c r="N1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4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4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4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4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4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0.33333333333333331</v>
      </c>
      <c r="U14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4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4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4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4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4" s="13">
        <v>13</v>
      </c>
      <c r="AA14" s="13">
        <v>13</v>
      </c>
      <c r="AB14" s="13">
        <v>15</v>
      </c>
      <c r="AC14" s="13">
        <v>26</v>
      </c>
      <c r="AD14" s="13">
        <v>21</v>
      </c>
      <c r="AE14" s="13">
        <v>21</v>
      </c>
      <c r="AF14" s="13">
        <v>21</v>
      </c>
      <c r="AG14" s="13">
        <v>23</v>
      </c>
      <c r="AH14" s="13">
        <v>23</v>
      </c>
      <c r="AI14" s="13">
        <v>23</v>
      </c>
      <c r="AJ14" s="13">
        <v>23</v>
      </c>
      <c r="AK14" s="13">
        <v>23</v>
      </c>
      <c r="AL14" s="13">
        <v>23</v>
      </c>
      <c r="AM14" s="13">
        <v>24</v>
      </c>
      <c r="AN14" s="13">
        <v>24</v>
      </c>
      <c r="AO14" s="13">
        <v>24</v>
      </c>
      <c r="AP14" s="13">
        <v>24</v>
      </c>
    </row>
    <row r="15" spans="1:42" x14ac:dyDescent="0.25">
      <c r="A15" t="s">
        <v>13</v>
      </c>
      <c r="B15" t="s">
        <v>33</v>
      </c>
      <c r="C15" t="s">
        <v>3</v>
      </c>
      <c r="D15" s="20">
        <f>COUNTIFS(Data[gen_e],Table10[[#This Row],[gen_e]],Data[sp_e],Table10[[#This Row],[sp_e]],Data[k],Table10[[#Headers],[2]])</f>
        <v>24</v>
      </c>
      <c r="E15" s="20">
        <f>COUNTIFS(Data[gen_e],Table10[[#This Row],[gen_e]],Data[sp_e],Table10[[#This Row],[sp_e]],Data[k],Table10[[#Headers],[5]])</f>
        <v>24</v>
      </c>
      <c r="F15" s="20">
        <f>COUNTIFS(Data[gen_e],Table10[[#This Row],[gen_e]],Data[sp_e],Table10[[#This Row],[sp_e]],Data[k],Table10[[#Headers],[10]])</f>
        <v>24</v>
      </c>
      <c r="G15" s="25">
        <f>AVERAGEIF(Table10[[#This Row],[200]:[1009]],"&gt;=0")</f>
        <v>5.0980392156862744E-2</v>
      </c>
      <c r="H15" s="24">
        <f>AVERAGEIF(Table10[[#This Row],[2002]:[100918]],"&gt;=0")</f>
        <v>19.764705882352942</v>
      </c>
      <c r="I1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0.16666666666666666</v>
      </c>
      <c r="K1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5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0.2</v>
      </c>
      <c r="O1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5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5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5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5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5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5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5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0.5</v>
      </c>
      <c r="W15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5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5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5" s="13">
        <v>12</v>
      </c>
      <c r="AA15" s="13">
        <v>12</v>
      </c>
      <c r="AB15" s="13">
        <v>19</v>
      </c>
      <c r="AC15" s="13">
        <v>19</v>
      </c>
      <c r="AD15" s="13">
        <v>19</v>
      </c>
      <c r="AE15" s="13">
        <v>19</v>
      </c>
      <c r="AF15" s="13">
        <v>20</v>
      </c>
      <c r="AG15" s="13">
        <v>21</v>
      </c>
      <c r="AH15" s="13">
        <v>21</v>
      </c>
      <c r="AI15" s="13">
        <v>21</v>
      </c>
      <c r="AJ15" s="13">
        <v>21</v>
      </c>
      <c r="AK15" s="13">
        <v>22</v>
      </c>
      <c r="AL15" s="13">
        <v>22</v>
      </c>
      <c r="AM15" s="13">
        <v>22</v>
      </c>
      <c r="AN15" s="13">
        <v>22</v>
      </c>
      <c r="AO15" s="13">
        <v>22</v>
      </c>
      <c r="AP15" s="13">
        <v>22</v>
      </c>
    </row>
    <row r="16" spans="1:42" x14ac:dyDescent="0.25">
      <c r="A16" t="s">
        <v>0</v>
      </c>
      <c r="B16" t="s">
        <v>2</v>
      </c>
      <c r="C16" t="s">
        <v>3</v>
      </c>
      <c r="D16" s="20">
        <f>COUNTIFS(Data[gen_e],Table10[[#This Row],[gen_e]],Data[sp_e],Table10[[#This Row],[sp_e]],Data[k],Table10[[#Headers],[2]])</f>
        <v>22</v>
      </c>
      <c r="E16" s="20">
        <f>COUNTIFS(Data[gen_e],Table10[[#This Row],[gen_e]],Data[sp_e],Table10[[#This Row],[sp_e]],Data[k],Table10[[#Headers],[5]])</f>
        <v>22</v>
      </c>
      <c r="F16" s="20">
        <f>COUNTIFS(Data[gen_e],Table10[[#This Row],[gen_e]],Data[sp_e],Table10[[#This Row],[sp_e]],Data[k],Table10[[#Headers],[10]])</f>
        <v>22</v>
      </c>
      <c r="G16" s="25">
        <f>AVERAGEIF(Table10[[#This Row],[200]:[1009]],"&gt;=0")</f>
        <v>5.2556818181818184E-2</v>
      </c>
      <c r="H16" s="24">
        <f>AVERAGEIF(Table10[[#This Row],[2002]:[100918]],"&gt;=0")</f>
        <v>18.117647058823529</v>
      </c>
      <c r="I1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9.0909090909090912E-2</v>
      </c>
      <c r="K1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6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0.25</v>
      </c>
      <c r="N1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6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6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6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6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6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6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6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6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0.5</v>
      </c>
      <c r="X16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6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6" s="13">
        <v>11</v>
      </c>
      <c r="AA16" s="13">
        <v>11</v>
      </c>
      <c r="AB16" s="13">
        <v>12</v>
      </c>
      <c r="AC16" s="13">
        <v>22</v>
      </c>
      <c r="AD16" s="13">
        <v>18</v>
      </c>
      <c r="AE16" s="13">
        <v>18</v>
      </c>
      <c r="AF16" s="13">
        <v>18</v>
      </c>
      <c r="AG16" s="13">
        <v>19</v>
      </c>
      <c r="AH16" s="13">
        <v>19</v>
      </c>
      <c r="AI16" s="13">
        <v>20</v>
      </c>
      <c r="AJ16" s="13">
        <v>20</v>
      </c>
      <c r="AK16" s="13">
        <v>20</v>
      </c>
      <c r="AL16" s="13">
        <v>20</v>
      </c>
      <c r="AM16" s="13">
        <v>20</v>
      </c>
      <c r="AN16" s="13">
        <v>20</v>
      </c>
      <c r="AO16" s="13">
        <v>20</v>
      </c>
      <c r="AP16" s="13">
        <v>20</v>
      </c>
    </row>
    <row r="17" spans="1:42" x14ac:dyDescent="0.25">
      <c r="A17" t="s">
        <v>11</v>
      </c>
      <c r="B17" t="s">
        <v>19</v>
      </c>
      <c r="C17" t="s">
        <v>3</v>
      </c>
      <c r="D17" s="20">
        <f>COUNTIFS(Data[gen_e],Table10[[#This Row],[gen_e]],Data[sp_e],Table10[[#This Row],[sp_e]],Data[k],Table10[[#Headers],[2]])</f>
        <v>17</v>
      </c>
      <c r="E17" s="20">
        <f>COUNTIFS(Data[gen_e],Table10[[#This Row],[gen_e]],Data[sp_e],Table10[[#This Row],[sp_e]],Data[k],Table10[[#Headers],[5]])</f>
        <v>17</v>
      </c>
      <c r="F17" s="20">
        <f>COUNTIFS(Data[gen_e],Table10[[#This Row],[gen_e]],Data[sp_e],Table10[[#This Row],[sp_e]],Data[k],Table10[[#Headers],[10]])</f>
        <v>17</v>
      </c>
      <c r="G17" s="25">
        <f>AVERAGEIF(Table10[[#This Row],[200]:[1009]],"&gt;=0")</f>
        <v>7.9248366013071905E-2</v>
      </c>
      <c r="H17" s="24">
        <f>AVERAGEIF(Table10[[#This Row],[2002]:[100918]],"&gt;=0")</f>
        <v>14</v>
      </c>
      <c r="I1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0.22222222222222221</v>
      </c>
      <c r="J1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0.125</v>
      </c>
      <c r="K1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7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7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7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7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7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0.5</v>
      </c>
      <c r="T17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7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0.5</v>
      </c>
      <c r="V17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7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7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7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7" s="13">
        <v>8</v>
      </c>
      <c r="AA17" s="13">
        <v>9</v>
      </c>
      <c r="AB17" s="13">
        <v>13</v>
      </c>
      <c r="AC17" s="13">
        <v>13</v>
      </c>
      <c r="AD17" s="13">
        <v>14</v>
      </c>
      <c r="AE17" s="13">
        <v>14</v>
      </c>
      <c r="AF17" s="13">
        <v>14</v>
      </c>
      <c r="AG17" s="13">
        <v>15</v>
      </c>
      <c r="AH17" s="13">
        <v>15</v>
      </c>
      <c r="AI17" s="13">
        <v>15</v>
      </c>
      <c r="AJ17" s="13">
        <v>15</v>
      </c>
      <c r="AK17" s="13">
        <v>15</v>
      </c>
      <c r="AL17" s="13">
        <v>15</v>
      </c>
      <c r="AM17" s="13">
        <v>15</v>
      </c>
      <c r="AN17" s="13">
        <v>16</v>
      </c>
      <c r="AO17" s="13">
        <v>16</v>
      </c>
      <c r="AP17" s="13">
        <v>16</v>
      </c>
    </row>
    <row r="18" spans="1:42" x14ac:dyDescent="0.25">
      <c r="A18" t="s">
        <v>11</v>
      </c>
      <c r="B18" t="s">
        <v>20</v>
      </c>
      <c r="C18" t="s">
        <v>3</v>
      </c>
      <c r="D18" s="20">
        <f>COUNTIFS(Data[gen_e],Table10[[#This Row],[gen_e]],Data[sp_e],Table10[[#This Row],[sp_e]],Data[k],Table10[[#Headers],[2]])</f>
        <v>16</v>
      </c>
      <c r="E18" s="20">
        <f>COUNTIFS(Data[gen_e],Table10[[#This Row],[gen_e]],Data[sp_e],Table10[[#This Row],[sp_e]],Data[k],Table10[[#Headers],[5]])</f>
        <v>16</v>
      </c>
      <c r="F18" s="20">
        <f>COUNTIFS(Data[gen_e],Table10[[#This Row],[gen_e]],Data[sp_e],Table10[[#This Row],[sp_e]],Data[k],Table10[[#Headers],[10]])</f>
        <v>16</v>
      </c>
      <c r="G18" s="25">
        <f>AVERAGEIF(Table10[[#This Row],[200]:[1009]],"&gt;=0")</f>
        <v>0</v>
      </c>
      <c r="H18" s="24">
        <f>AVERAGEIF(Table10[[#This Row],[2002]:[100918]],"&gt;=0")</f>
        <v>13.176470588235293</v>
      </c>
      <c r="I1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8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8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8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8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8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8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8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8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8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8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8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8" s="13">
        <v>8</v>
      </c>
      <c r="AA18" s="13">
        <v>8</v>
      </c>
      <c r="AB18" s="13">
        <v>12</v>
      </c>
      <c r="AC18" s="13">
        <v>13</v>
      </c>
      <c r="AD18" s="13">
        <v>13</v>
      </c>
      <c r="AE18" s="13">
        <v>13</v>
      </c>
      <c r="AF18" s="13">
        <v>13</v>
      </c>
      <c r="AG18" s="13">
        <v>14</v>
      </c>
      <c r="AH18" s="13">
        <v>14</v>
      </c>
      <c r="AI18" s="13">
        <v>14</v>
      </c>
      <c r="AJ18" s="13">
        <v>14</v>
      </c>
      <c r="AK18" s="13">
        <v>14</v>
      </c>
      <c r="AL18" s="13">
        <v>14</v>
      </c>
      <c r="AM18" s="13">
        <v>15</v>
      </c>
      <c r="AN18" s="13">
        <v>15</v>
      </c>
      <c r="AO18" s="13">
        <v>15</v>
      </c>
      <c r="AP18" s="13">
        <v>15</v>
      </c>
    </row>
    <row r="19" spans="1:42" x14ac:dyDescent="0.25">
      <c r="A19" t="s">
        <v>13</v>
      </c>
      <c r="B19" t="s">
        <v>35</v>
      </c>
      <c r="C19" t="s">
        <v>3</v>
      </c>
      <c r="D19" s="20">
        <f>COUNTIFS(Data[gen_e],Table10[[#This Row],[gen_e]],Data[sp_e],Table10[[#This Row],[sp_e]],Data[k],Table10[[#Headers],[2]])</f>
        <v>11</v>
      </c>
      <c r="E19" s="20">
        <f>COUNTIFS(Data[gen_e],Table10[[#This Row],[gen_e]],Data[sp_e],Table10[[#This Row],[sp_e]],Data[k],Table10[[#Headers],[5]])</f>
        <v>11</v>
      </c>
      <c r="F19" s="20">
        <f>COUNTIFS(Data[gen_e],Table10[[#This Row],[gen_e]],Data[sp_e],Table10[[#This Row],[sp_e]],Data[k],Table10[[#Headers],[10]])</f>
        <v>11</v>
      </c>
      <c r="G19" s="25">
        <f>AVERAGEIF(Table10[[#This Row],[200]:[1009]],"&gt;=0")</f>
        <v>0.20624999999999999</v>
      </c>
      <c r="H19" s="24">
        <f>AVERAGEIF(Table10[[#This Row],[2002]:[100918]],"&gt;=0")</f>
        <v>9.0588235294117645</v>
      </c>
      <c r="I1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0.4</v>
      </c>
      <c r="K1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0.4</v>
      </c>
      <c r="L19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9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0.5</v>
      </c>
      <c r="Q19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1</v>
      </c>
      <c r="R19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9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9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9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9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9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9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9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1</v>
      </c>
      <c r="Z19" s="13">
        <v>5</v>
      </c>
      <c r="AA19" s="13">
        <v>6</v>
      </c>
      <c r="AB19" s="13">
        <v>6</v>
      </c>
      <c r="AC19" s="13">
        <v>11</v>
      </c>
      <c r="AD19" s="13">
        <v>9</v>
      </c>
      <c r="AE19" s="13">
        <v>9</v>
      </c>
      <c r="AF19" s="13">
        <v>9</v>
      </c>
      <c r="AG19" s="13">
        <v>9</v>
      </c>
      <c r="AH19" s="13">
        <v>10</v>
      </c>
      <c r="AI19" s="13">
        <v>10</v>
      </c>
      <c r="AJ19" s="13">
        <v>10</v>
      </c>
      <c r="AK19" s="13">
        <v>10</v>
      </c>
      <c r="AL19" s="13">
        <v>10</v>
      </c>
      <c r="AM19" s="13">
        <v>10</v>
      </c>
      <c r="AN19" s="13">
        <v>10</v>
      </c>
      <c r="AO19" s="13">
        <v>10</v>
      </c>
      <c r="AP19" s="13">
        <v>10</v>
      </c>
    </row>
    <row r="20" spans="1:42" x14ac:dyDescent="0.25">
      <c r="A20" t="s">
        <v>7</v>
      </c>
      <c r="B20" t="s">
        <v>9</v>
      </c>
      <c r="C20" t="s">
        <v>3</v>
      </c>
      <c r="D20" s="20">
        <f>COUNTIFS(Data[gen_e],Table10[[#This Row],[gen_e]],Data[sp_e],Table10[[#This Row],[sp_e]],Data[k],Table10[[#Headers],[2]])</f>
        <v>4</v>
      </c>
      <c r="E20" s="20">
        <f>COUNTIFS(Data[gen_e],Table10[[#This Row],[gen_e]],Data[sp_e],Table10[[#This Row],[sp_e]],Data[k],Table10[[#Headers],[5]])</f>
        <v>0</v>
      </c>
      <c r="F20" s="20">
        <f>COUNTIFS(Data[gen_e],Table10[[#This Row],[gen_e]],Data[sp_e],Table10[[#This Row],[sp_e]],Data[k],Table10[[#Headers],[10]])</f>
        <v>0</v>
      </c>
      <c r="G20" s="25">
        <f>AVERAGEIF(Table10[[#This Row],[200]:[1009]],"&gt;=0")</f>
        <v>0</v>
      </c>
      <c r="H20" s="24">
        <f>AVERAGEIF(Table10[[#This Row],[2002]:[100918]],"&gt;=0")</f>
        <v>2</v>
      </c>
      <c r="I2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2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20" s="22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20" s="22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20" s="22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20" s="22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20" s="22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20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0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0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0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0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0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0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0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0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0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0" s="13">
        <v>2</v>
      </c>
      <c r="AA20" s="13">
        <v>2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x14ac:dyDescent="0.25">
      <c r="A21" t="s">
        <v>0</v>
      </c>
      <c r="B21" t="s">
        <v>1</v>
      </c>
      <c r="C21" t="s">
        <v>3</v>
      </c>
      <c r="D21" s="20">
        <f>COUNTIFS(Data[gen_e],Table10[[#This Row],[gen_e]],Data[sp_e],Table10[[#This Row],[sp_e]],Data[k],Table10[[#Headers],[2]])</f>
        <v>4</v>
      </c>
      <c r="E21" s="20">
        <f>COUNTIFS(Data[gen_e],Table10[[#This Row],[gen_e]],Data[sp_e],Table10[[#This Row],[sp_e]],Data[k],Table10[[#Headers],[5]])</f>
        <v>0</v>
      </c>
      <c r="F21" s="20">
        <f>COUNTIFS(Data[gen_e],Table10[[#This Row],[gen_e]],Data[sp_e],Table10[[#This Row],[sp_e]],Data[k],Table10[[#Headers],[10]])</f>
        <v>0</v>
      </c>
      <c r="G21" s="25">
        <f>AVERAGEIF(Table10[[#This Row],[200]:[1009]],"&gt;=0")</f>
        <v>0.25</v>
      </c>
      <c r="H21" s="24">
        <f>AVERAGEIF(Table10[[#This Row],[2002]:[100918]],"&gt;=0")</f>
        <v>2</v>
      </c>
      <c r="I2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</v>
      </c>
      <c r="J2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21" s="22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21" s="22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21" s="22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21" s="22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21" s="22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21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1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1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1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1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1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1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1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1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1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1" s="13">
        <v>2</v>
      </c>
      <c r="AA21" s="13">
        <v>2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 x14ac:dyDescent="0.25">
      <c r="A22" t="s">
        <v>26</v>
      </c>
      <c r="B22" t="s">
        <v>28</v>
      </c>
      <c r="C22" t="s">
        <v>3</v>
      </c>
      <c r="D22" s="20">
        <f>COUNTIFS(Data[gen_e],Table10[[#This Row],[gen_e]],Data[sp_e],Table10[[#This Row],[sp_e]],Data[k],Table10[[#Headers],[2]])</f>
        <v>5</v>
      </c>
      <c r="E22" s="20">
        <f>COUNTIFS(Data[gen_e],Table10[[#This Row],[gen_e]],Data[sp_e],Table10[[#This Row],[sp_e]],Data[k],Table10[[#Headers],[5]])</f>
        <v>5</v>
      </c>
      <c r="F22" s="20">
        <f>COUNTIFS(Data[gen_e],Table10[[#This Row],[gen_e]],Data[sp_e],Table10[[#This Row],[sp_e]],Data[k],Table10[[#Headers],[10]])</f>
        <v>0</v>
      </c>
      <c r="G22" s="25">
        <f>AVERAGEIF(Table10[[#This Row],[200]:[1009]],"&gt;=0")</f>
        <v>0.19047619047619047</v>
      </c>
      <c r="H22" s="24">
        <f>AVERAGEIF(Table10[[#This Row],[2002]:[100918]],"&gt;=0")</f>
        <v>3.5714285714285716</v>
      </c>
      <c r="I2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0.33333333333333331</v>
      </c>
      <c r="J2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2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22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2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2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2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22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2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2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2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2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2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2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2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2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2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2" s="13">
        <v>2</v>
      </c>
      <c r="AA22" s="13">
        <v>3</v>
      </c>
      <c r="AB22" s="13">
        <v>4</v>
      </c>
      <c r="AC22" s="13">
        <v>4</v>
      </c>
      <c r="AD22" s="13">
        <v>4</v>
      </c>
      <c r="AE22" s="13">
        <v>4</v>
      </c>
      <c r="AF22" s="13">
        <v>4</v>
      </c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x14ac:dyDescent="0.25">
      <c r="A23" t="s">
        <v>7</v>
      </c>
      <c r="B23" t="s">
        <v>8</v>
      </c>
      <c r="C23" t="s">
        <v>3</v>
      </c>
      <c r="D23" s="20">
        <f>COUNTIFS(Data[gen_e],Table10[[#This Row],[gen_e]],Data[sp_e],Table10[[#This Row],[sp_e]],Data[k],Table10[[#Headers],[2]])</f>
        <v>5</v>
      </c>
      <c r="E23" s="20">
        <f>COUNTIFS(Data[gen_e],Table10[[#This Row],[gen_e]],Data[sp_e],Table10[[#This Row],[sp_e]],Data[k],Table10[[#Headers],[5]])</f>
        <v>5</v>
      </c>
      <c r="F23" s="20">
        <f>COUNTIFS(Data[gen_e],Table10[[#This Row],[gen_e]],Data[sp_e],Table10[[#This Row],[sp_e]],Data[k],Table10[[#Headers],[10]])</f>
        <v>0</v>
      </c>
      <c r="G23" s="25">
        <f>AVERAGEIF(Table10[[#This Row],[200]:[1009]],"&gt;=0")</f>
        <v>0</v>
      </c>
      <c r="H23" s="24">
        <f>AVERAGEIF(Table10[[#This Row],[2002]:[100918]],"&gt;=0")</f>
        <v>3.5714285714285716</v>
      </c>
      <c r="I2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2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2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23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2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2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2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23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3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3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3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3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3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3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3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3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3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3" s="13">
        <v>2</v>
      </c>
      <c r="AA23" s="13">
        <v>3</v>
      </c>
      <c r="AB23" s="13">
        <v>3</v>
      </c>
      <c r="AC23" s="13">
        <v>5</v>
      </c>
      <c r="AD23" s="13">
        <v>4</v>
      </c>
      <c r="AE23" s="13">
        <v>4</v>
      </c>
      <c r="AF23" s="13">
        <v>4</v>
      </c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x14ac:dyDescent="0.25">
      <c r="A24" t="s">
        <v>11</v>
      </c>
      <c r="B24" t="s">
        <v>17</v>
      </c>
      <c r="C24" t="s">
        <v>3</v>
      </c>
      <c r="D24" s="20">
        <f>COUNTIFS(Data[gen_e],Table10[[#This Row],[gen_e]],Data[sp_e],Table10[[#This Row],[sp_e]],Data[k],Table10[[#Headers],[2]])</f>
        <v>6</v>
      </c>
      <c r="E24" s="20">
        <f>COUNTIFS(Data[gen_e],Table10[[#This Row],[gen_e]],Data[sp_e],Table10[[#This Row],[sp_e]],Data[k],Table10[[#Headers],[5]])</f>
        <v>6</v>
      </c>
      <c r="F24" s="20">
        <f>COUNTIFS(Data[gen_e],Table10[[#This Row],[gen_e]],Data[sp_e],Table10[[#This Row],[sp_e]],Data[k],Table10[[#Headers],[10]])</f>
        <v>0</v>
      </c>
      <c r="G24" s="25">
        <f>AVERAGEIF(Table10[[#This Row],[200]:[1009]],"&gt;=0")</f>
        <v>0.14285714285714285</v>
      </c>
      <c r="H24" s="24">
        <f>AVERAGEIF(Table10[[#This Row],[2002]:[100918]],"&gt;=0")</f>
        <v>4.2857142857142856</v>
      </c>
      <c r="I2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2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2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24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1</v>
      </c>
      <c r="M2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2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2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24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4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4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4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4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4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4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4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4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4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4" s="13">
        <v>3</v>
      </c>
      <c r="AA24" s="13">
        <v>3</v>
      </c>
      <c r="AB24" s="13">
        <v>4</v>
      </c>
      <c r="AC24" s="13">
        <v>5</v>
      </c>
      <c r="AD24" s="13">
        <v>5</v>
      </c>
      <c r="AE24" s="13">
        <v>5</v>
      </c>
      <c r="AF24" s="13">
        <v>5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x14ac:dyDescent="0.25">
      <c r="A25" t="s">
        <v>22</v>
      </c>
      <c r="B25" t="s">
        <v>23</v>
      </c>
      <c r="C25" t="s">
        <v>3</v>
      </c>
      <c r="D25" s="20">
        <f>COUNTIFS(Data[gen_e],Table10[[#This Row],[gen_e]],Data[sp_e],Table10[[#This Row],[sp_e]],Data[k],Table10[[#Headers],[2]])</f>
        <v>7</v>
      </c>
      <c r="E25" s="20">
        <f>COUNTIFS(Data[gen_e],Table10[[#This Row],[gen_e]],Data[sp_e],Table10[[#This Row],[sp_e]],Data[k],Table10[[#Headers],[5]])</f>
        <v>7</v>
      </c>
      <c r="F25" s="20">
        <f>COUNTIFS(Data[gen_e],Table10[[#This Row],[gen_e]],Data[sp_e],Table10[[#This Row],[sp_e]],Data[k],Table10[[#Headers],[10]])</f>
        <v>0</v>
      </c>
      <c r="G25" s="25">
        <f>AVERAGEIF(Table10[[#This Row],[200]:[1009]],"&gt;=0")</f>
        <v>0</v>
      </c>
      <c r="H25" s="24">
        <f>AVERAGEIF(Table10[[#This Row],[2002]:[100918]],"&gt;=0")</f>
        <v>5</v>
      </c>
      <c r="I2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2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2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25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2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2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2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25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5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5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5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5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5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5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5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5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5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5" s="13">
        <v>3</v>
      </c>
      <c r="AA25" s="13">
        <v>4</v>
      </c>
      <c r="AB25" s="13">
        <v>5</v>
      </c>
      <c r="AC25" s="13">
        <v>5</v>
      </c>
      <c r="AD25" s="13">
        <v>6</v>
      </c>
      <c r="AE25" s="13">
        <v>6</v>
      </c>
      <c r="AF25" s="13">
        <v>6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x14ac:dyDescent="0.25">
      <c r="A26" t="s">
        <v>7</v>
      </c>
      <c r="B26" t="s">
        <v>10</v>
      </c>
      <c r="C26" t="s">
        <v>3</v>
      </c>
      <c r="D26" s="20">
        <f>COUNTIFS(Data[gen_e],Table10[[#This Row],[gen_e]],Data[sp_e],Table10[[#This Row],[sp_e]],Data[k],Table10[[#Headers],[2]])</f>
        <v>7</v>
      </c>
      <c r="E26" s="20">
        <f>COUNTIFS(Data[gen_e],Table10[[#This Row],[gen_e]],Data[sp_e],Table10[[#This Row],[sp_e]],Data[k],Table10[[#Headers],[5]])</f>
        <v>7</v>
      </c>
      <c r="F26" s="20">
        <f>COUNTIFS(Data[gen_e],Table10[[#This Row],[gen_e]],Data[sp_e],Table10[[#This Row],[sp_e]],Data[k],Table10[[#Headers],[10]])</f>
        <v>0</v>
      </c>
      <c r="G26" s="25">
        <f>AVERAGEIF(Table10[[#This Row],[200]:[1009]],"&gt;=0")</f>
        <v>5.5555555555555552E-2</v>
      </c>
      <c r="H26" s="24">
        <f>AVERAGEIF(Table10[[#This Row],[2002]:[100918]],"&gt;=0")</f>
        <v>5</v>
      </c>
      <c r="I2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2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0.33333333333333331</v>
      </c>
      <c r="K2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26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2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2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2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26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6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6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6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6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6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6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6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6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6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6" s="13">
        <v>3</v>
      </c>
      <c r="AA26" s="13">
        <v>4</v>
      </c>
      <c r="AB26" s="13">
        <v>3</v>
      </c>
      <c r="AC26" s="13">
        <v>7</v>
      </c>
      <c r="AD26" s="13">
        <v>6</v>
      </c>
      <c r="AE26" s="13">
        <v>6</v>
      </c>
      <c r="AF26" s="13">
        <v>6</v>
      </c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x14ac:dyDescent="0.25">
      <c r="A27" t="s">
        <v>26</v>
      </c>
      <c r="B27" t="s">
        <v>29</v>
      </c>
      <c r="C27" t="s">
        <v>3</v>
      </c>
      <c r="D27" s="20">
        <f>COUNTIFS(Data[gen_e],Table10[[#This Row],[gen_e]],Data[sp_e],Table10[[#This Row],[sp_e]],Data[k],Table10[[#Headers],[2]])</f>
        <v>9</v>
      </c>
      <c r="E27" s="20">
        <f>COUNTIFS(Data[gen_e],Table10[[#This Row],[gen_e]],Data[sp_e],Table10[[#This Row],[sp_e]],Data[k],Table10[[#Headers],[5]])</f>
        <v>9</v>
      </c>
      <c r="F27" s="20">
        <f>COUNTIFS(Data[gen_e],Table10[[#This Row],[gen_e]],Data[sp_e],Table10[[#This Row],[sp_e]],Data[k],Table10[[#Headers],[10]])</f>
        <v>0</v>
      </c>
      <c r="G27" s="25">
        <f>AVERAGEIF(Table10[[#This Row],[200]:[1009]],"&gt;=0")</f>
        <v>0.44285714285714289</v>
      </c>
      <c r="H27" s="24">
        <f>AVERAGEIF(Table10[[#This Row],[2002]:[100918]],"&gt;=0")</f>
        <v>6.4285714285714288</v>
      </c>
      <c r="I2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0.6</v>
      </c>
      <c r="J2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0.5</v>
      </c>
      <c r="K2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27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0.5</v>
      </c>
      <c r="M2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0.5</v>
      </c>
      <c r="N2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1</v>
      </c>
      <c r="O2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27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7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7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7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7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7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7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7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7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7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7" s="13">
        <v>4</v>
      </c>
      <c r="AA27" s="13">
        <v>5</v>
      </c>
      <c r="AB27" s="13">
        <v>7</v>
      </c>
      <c r="AC27" s="13">
        <v>7</v>
      </c>
      <c r="AD27" s="13">
        <v>7</v>
      </c>
      <c r="AE27" s="13">
        <v>7</v>
      </c>
      <c r="AF27" s="13">
        <v>8</v>
      </c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x14ac:dyDescent="0.25">
      <c r="A28" t="s">
        <v>11</v>
      </c>
      <c r="B28" t="s">
        <v>14</v>
      </c>
      <c r="C28" t="s">
        <v>3</v>
      </c>
      <c r="D28" s="20">
        <f>COUNTIFS(Data[gen_e],Table10[[#This Row],[gen_e]],Data[sp_e],Table10[[#This Row],[sp_e]],Data[k],Table10[[#Headers],[2]])</f>
        <v>9</v>
      </c>
      <c r="E28" s="20">
        <f>COUNTIFS(Data[gen_e],Table10[[#This Row],[gen_e]],Data[sp_e],Table10[[#This Row],[sp_e]],Data[k],Table10[[#Headers],[5]])</f>
        <v>9</v>
      </c>
      <c r="F28" s="20">
        <f>COUNTIFS(Data[gen_e],Table10[[#This Row],[gen_e]],Data[sp_e],Table10[[#This Row],[sp_e]],Data[k],Table10[[#Headers],[10]])</f>
        <v>0</v>
      </c>
      <c r="G28" s="25">
        <f>AVERAGEIF(Table10[[#This Row],[200]:[1009]],"&gt;=0")</f>
        <v>7.1428571428571425E-2</v>
      </c>
      <c r="H28" s="24">
        <f>AVERAGEIF(Table10[[#This Row],[2002]:[100918]],"&gt;=0")</f>
        <v>6.4285714285714288</v>
      </c>
      <c r="I2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2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2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</v>
      </c>
      <c r="L28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2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2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2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28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8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8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8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8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8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8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8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8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8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8" s="13">
        <v>4</v>
      </c>
      <c r="AA28" s="13">
        <v>5</v>
      </c>
      <c r="AB28" s="13">
        <v>7</v>
      </c>
      <c r="AC28" s="13">
        <v>7</v>
      </c>
      <c r="AD28" s="13">
        <v>7</v>
      </c>
      <c r="AE28" s="13">
        <v>7</v>
      </c>
      <c r="AF28" s="13">
        <v>8</v>
      </c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x14ac:dyDescent="0.25">
      <c r="A29" t="s">
        <v>13</v>
      </c>
      <c r="B29" t="s">
        <v>38</v>
      </c>
      <c r="C29" t="s">
        <v>3</v>
      </c>
      <c r="D29" s="20">
        <f>COUNTIFS(Data[gen_e],Table10[[#This Row],[gen_e]],Data[sp_e],Table10[[#This Row],[sp_e]],Data[k],Table10[[#Headers],[2]])</f>
        <v>9</v>
      </c>
      <c r="E29" s="20">
        <f>COUNTIFS(Data[gen_e],Table10[[#This Row],[gen_e]],Data[sp_e],Table10[[#This Row],[sp_e]],Data[k],Table10[[#Headers],[5]])</f>
        <v>9</v>
      </c>
      <c r="F29" s="20">
        <f>COUNTIFS(Data[gen_e],Table10[[#This Row],[gen_e]],Data[sp_e],Table10[[#This Row],[sp_e]],Data[k],Table10[[#Headers],[10]])</f>
        <v>0</v>
      </c>
      <c r="G29" s="25">
        <f>AVERAGEIF(Table10[[#This Row],[200]:[1009]],"&gt;=0")</f>
        <v>0.17857142857142858</v>
      </c>
      <c r="H29" s="24">
        <f>AVERAGEIF(Table10[[#This Row],[2002]:[100918]],"&gt;=0")</f>
        <v>6.4285714285714288</v>
      </c>
      <c r="I2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2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0.25</v>
      </c>
      <c r="K2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</v>
      </c>
      <c r="L29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0.5</v>
      </c>
      <c r="M2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2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2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29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29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29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29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29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29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29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29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29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29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29" s="13">
        <v>4</v>
      </c>
      <c r="AA29" s="13">
        <v>5</v>
      </c>
      <c r="AB29" s="13">
        <v>7</v>
      </c>
      <c r="AC29" s="13">
        <v>7</v>
      </c>
      <c r="AD29" s="13">
        <v>7</v>
      </c>
      <c r="AE29" s="13">
        <v>7</v>
      </c>
      <c r="AF29" s="13">
        <v>8</v>
      </c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x14ac:dyDescent="0.25">
      <c r="A30" t="s">
        <v>11</v>
      </c>
      <c r="B30" t="s">
        <v>12</v>
      </c>
      <c r="C30" t="s">
        <v>4</v>
      </c>
      <c r="D30" s="19">
        <f>COUNTIFS(Data[gen_e],Table10[[#This Row],[gen_e]],Data[sp_e],Table10[[#This Row],[sp_e]],Data[k],Table10[[#Headers],[2]])</f>
        <v>50</v>
      </c>
      <c r="E30" s="19">
        <f>COUNTIFS(Data[gen_e],Table10[[#This Row],[gen_e]],Data[sp_e],Table10[[#This Row],[sp_e]],Data[k],Table10[[#Headers],[5]])</f>
        <v>50</v>
      </c>
      <c r="F30" s="19">
        <f>COUNTIFS(Data[gen_e],Table10[[#This Row],[gen_e]],Data[sp_e],Table10[[#This Row],[sp_e]],Data[k],Table10[[#Headers],[10]])</f>
        <v>50</v>
      </c>
      <c r="G30" s="25">
        <f>AVERAGEIF(Table10[[#This Row],[200]:[1009]],"&gt;=0")</f>
        <v>0.7247058823529412</v>
      </c>
      <c r="H30" s="23">
        <f>AVERAGEIF(Table10[[#This Row],[2002]:[100918]],"&gt;=0")</f>
        <v>41.176470588235297</v>
      </c>
      <c r="I3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0.84</v>
      </c>
      <c r="J3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0.48</v>
      </c>
      <c r="K3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0.7</v>
      </c>
      <c r="L30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0.8</v>
      </c>
      <c r="M3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0.7</v>
      </c>
      <c r="N3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0.8</v>
      </c>
      <c r="O3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0.8</v>
      </c>
      <c r="P30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0.6</v>
      </c>
      <c r="Q30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0.8</v>
      </c>
      <c r="R30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0.8</v>
      </c>
      <c r="S30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0.8</v>
      </c>
      <c r="T30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0.8</v>
      </c>
      <c r="U30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0.8</v>
      </c>
      <c r="V30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0.6</v>
      </c>
      <c r="W30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0.6</v>
      </c>
      <c r="X30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0.6</v>
      </c>
      <c r="Y30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0.8</v>
      </c>
      <c r="Z30" s="13">
        <v>25</v>
      </c>
      <c r="AA30" s="13">
        <v>25</v>
      </c>
      <c r="AB30" s="13">
        <v>40</v>
      </c>
      <c r="AC30" s="13">
        <v>40</v>
      </c>
      <c r="AD30" s="13">
        <v>40</v>
      </c>
      <c r="AE30" s="13">
        <v>40</v>
      </c>
      <c r="AF30" s="13">
        <v>40</v>
      </c>
      <c r="AG30" s="13">
        <v>45</v>
      </c>
      <c r="AH30" s="13">
        <v>45</v>
      </c>
      <c r="AI30" s="13">
        <v>45</v>
      </c>
      <c r="AJ30" s="13">
        <v>45</v>
      </c>
      <c r="AK30" s="13">
        <v>45</v>
      </c>
      <c r="AL30" s="13">
        <v>45</v>
      </c>
      <c r="AM30" s="13">
        <v>45</v>
      </c>
      <c r="AN30" s="13">
        <v>45</v>
      </c>
      <c r="AO30" s="13">
        <v>45</v>
      </c>
      <c r="AP30" s="13">
        <v>45</v>
      </c>
    </row>
    <row r="31" spans="1:42" x14ac:dyDescent="0.25">
      <c r="A31" t="s">
        <v>11</v>
      </c>
      <c r="B31" t="s">
        <v>18</v>
      </c>
      <c r="C31" t="s">
        <v>4</v>
      </c>
      <c r="D31" s="19">
        <f>COUNTIFS(Data[gen_e],Table10[[#This Row],[gen_e]],Data[sp_e],Table10[[#This Row],[sp_e]],Data[k],Table10[[#Headers],[2]])</f>
        <v>50</v>
      </c>
      <c r="E31" s="19">
        <f>COUNTIFS(Data[gen_e],Table10[[#This Row],[gen_e]],Data[sp_e],Table10[[#This Row],[sp_e]],Data[k],Table10[[#Headers],[5]])</f>
        <v>50</v>
      </c>
      <c r="F31" s="19">
        <f>COUNTIFS(Data[gen_e],Table10[[#This Row],[gen_e]],Data[sp_e],Table10[[#This Row],[sp_e]],Data[k],Table10[[#Headers],[10]])</f>
        <v>50</v>
      </c>
      <c r="G31" s="25">
        <f>AVERAGEIF(Table10[[#This Row],[200]:[1009]],"&gt;=0")</f>
        <v>0.71411764705882352</v>
      </c>
      <c r="H31" s="23">
        <f>AVERAGEIF(Table10[[#This Row],[2002]:[100918]],"&gt;=0")</f>
        <v>41.176470588235297</v>
      </c>
      <c r="I3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0.8</v>
      </c>
      <c r="J3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0.64</v>
      </c>
      <c r="K3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0.8</v>
      </c>
      <c r="L31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1</v>
      </c>
      <c r="M3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3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0.7</v>
      </c>
      <c r="O3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0.6</v>
      </c>
      <c r="P31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0.4</v>
      </c>
      <c r="Q31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0.8</v>
      </c>
      <c r="R31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0.6</v>
      </c>
      <c r="S31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0.8</v>
      </c>
      <c r="T31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0.6</v>
      </c>
      <c r="U31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0.8</v>
      </c>
      <c r="V31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0.6</v>
      </c>
      <c r="W31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0.6</v>
      </c>
      <c r="X31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0.6</v>
      </c>
      <c r="Y31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0.8</v>
      </c>
      <c r="Z31" s="13">
        <v>25</v>
      </c>
      <c r="AA31" s="13">
        <v>25</v>
      </c>
      <c r="AB31" s="13">
        <v>40</v>
      </c>
      <c r="AC31" s="13">
        <v>40</v>
      </c>
      <c r="AD31" s="13">
        <v>40</v>
      </c>
      <c r="AE31" s="13">
        <v>40</v>
      </c>
      <c r="AF31" s="13">
        <v>40</v>
      </c>
      <c r="AG31" s="13">
        <v>45</v>
      </c>
      <c r="AH31" s="13">
        <v>45</v>
      </c>
      <c r="AI31" s="13">
        <v>45</v>
      </c>
      <c r="AJ31" s="13">
        <v>45</v>
      </c>
      <c r="AK31" s="13">
        <v>45</v>
      </c>
      <c r="AL31" s="13">
        <v>45</v>
      </c>
      <c r="AM31" s="13">
        <v>45</v>
      </c>
      <c r="AN31" s="13">
        <v>45</v>
      </c>
      <c r="AO31" s="13">
        <v>45</v>
      </c>
      <c r="AP31" s="13">
        <v>45</v>
      </c>
    </row>
    <row r="32" spans="1:42" x14ac:dyDescent="0.25">
      <c r="A32" t="s">
        <v>13</v>
      </c>
      <c r="B32" t="s">
        <v>39</v>
      </c>
      <c r="C32" t="s">
        <v>4</v>
      </c>
      <c r="D32" s="19">
        <f>COUNTIFS(Data[gen_e],Table10[[#This Row],[gen_e]],Data[sp_e],Table10[[#This Row],[sp_e]],Data[k],Table10[[#Headers],[2]])</f>
        <v>50</v>
      </c>
      <c r="E32" s="19">
        <f>COUNTIFS(Data[gen_e],Table10[[#This Row],[gen_e]],Data[sp_e],Table10[[#This Row],[sp_e]],Data[k],Table10[[#Headers],[5]])</f>
        <v>50</v>
      </c>
      <c r="F32" s="19">
        <f>COUNTIFS(Data[gen_e],Table10[[#This Row],[gen_e]],Data[sp_e],Table10[[#This Row],[sp_e]],Data[k],Table10[[#Headers],[10]])</f>
        <v>50</v>
      </c>
      <c r="G32" s="25">
        <f>AVERAGEIF(Table10[[#This Row],[200]:[1009]],"&gt;=0")</f>
        <v>0.80588235294117649</v>
      </c>
      <c r="H32" s="23">
        <f>AVERAGEIF(Table10[[#This Row],[2002]:[100918]],"&gt;=0")</f>
        <v>41.176470588235297</v>
      </c>
      <c r="I3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0.72</v>
      </c>
      <c r="J3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0.88</v>
      </c>
      <c r="K3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0.4</v>
      </c>
      <c r="L32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0.9</v>
      </c>
      <c r="M3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0.9</v>
      </c>
      <c r="N3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0.9</v>
      </c>
      <c r="O3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0.8</v>
      </c>
      <c r="P32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32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0.6</v>
      </c>
      <c r="R32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0.4</v>
      </c>
      <c r="S32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1</v>
      </c>
      <c r="T32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1</v>
      </c>
      <c r="U32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1</v>
      </c>
      <c r="V32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0.6</v>
      </c>
      <c r="W32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1</v>
      </c>
      <c r="X32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0.8</v>
      </c>
      <c r="Y32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0.8</v>
      </c>
      <c r="Z32" s="13">
        <v>25</v>
      </c>
      <c r="AA32" s="13">
        <v>25</v>
      </c>
      <c r="AB32" s="13">
        <v>40</v>
      </c>
      <c r="AC32" s="13">
        <v>40</v>
      </c>
      <c r="AD32" s="13">
        <v>40</v>
      </c>
      <c r="AE32" s="13">
        <v>40</v>
      </c>
      <c r="AF32" s="13">
        <v>40</v>
      </c>
      <c r="AG32" s="13">
        <v>45</v>
      </c>
      <c r="AH32" s="13">
        <v>45</v>
      </c>
      <c r="AI32" s="13">
        <v>45</v>
      </c>
      <c r="AJ32" s="13">
        <v>45</v>
      </c>
      <c r="AK32" s="13">
        <v>45</v>
      </c>
      <c r="AL32" s="13">
        <v>45</v>
      </c>
      <c r="AM32" s="13">
        <v>45</v>
      </c>
      <c r="AN32" s="13">
        <v>45</v>
      </c>
      <c r="AO32" s="13">
        <v>45</v>
      </c>
      <c r="AP32" s="13">
        <v>45</v>
      </c>
    </row>
    <row r="33" spans="1:42" x14ac:dyDescent="0.25">
      <c r="A33" t="s">
        <v>13</v>
      </c>
      <c r="B33" t="s">
        <v>36</v>
      </c>
      <c r="C33" t="s">
        <v>4</v>
      </c>
      <c r="D33" s="19">
        <f>COUNTIFS(Data[gen_e],Table10[[#This Row],[gen_e]],Data[sp_e],Table10[[#This Row],[sp_e]],Data[k],Table10[[#Headers],[2]])</f>
        <v>50</v>
      </c>
      <c r="E33" s="19">
        <f>COUNTIFS(Data[gen_e],Table10[[#This Row],[gen_e]],Data[sp_e],Table10[[#This Row],[sp_e]],Data[k],Table10[[#Headers],[5]])</f>
        <v>50</v>
      </c>
      <c r="F33" s="19">
        <f>COUNTIFS(Data[gen_e],Table10[[#This Row],[gen_e]],Data[sp_e],Table10[[#This Row],[sp_e]],Data[k],Table10[[#Headers],[10]])</f>
        <v>50</v>
      </c>
      <c r="G33" s="25">
        <f>AVERAGEIF(Table10[[#This Row],[200]:[1009]],"&gt;=0")</f>
        <v>0.83058823529411785</v>
      </c>
      <c r="H33" s="23">
        <f>AVERAGEIF(Table10[[#This Row],[2002]:[100918]],"&gt;=0")</f>
        <v>41.176470588235297</v>
      </c>
      <c r="I3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0.84</v>
      </c>
      <c r="J3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0.88</v>
      </c>
      <c r="K3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0.9</v>
      </c>
      <c r="L3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0.7</v>
      </c>
      <c r="M3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0.6</v>
      </c>
      <c r="N3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0.9</v>
      </c>
      <c r="O3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0.7</v>
      </c>
      <c r="P33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0.8</v>
      </c>
      <c r="Q33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1</v>
      </c>
      <c r="R33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0.8</v>
      </c>
      <c r="S33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0.8</v>
      </c>
      <c r="T33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0.8</v>
      </c>
      <c r="U33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0.6</v>
      </c>
      <c r="V33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1</v>
      </c>
      <c r="W33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1</v>
      </c>
      <c r="X33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0.8</v>
      </c>
      <c r="Y33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1</v>
      </c>
      <c r="Z33" s="13">
        <v>25</v>
      </c>
      <c r="AA33" s="13">
        <v>25</v>
      </c>
      <c r="AB33" s="13">
        <v>40</v>
      </c>
      <c r="AC33" s="13">
        <v>40</v>
      </c>
      <c r="AD33" s="13">
        <v>40</v>
      </c>
      <c r="AE33" s="13">
        <v>40</v>
      </c>
      <c r="AF33" s="13">
        <v>40</v>
      </c>
      <c r="AG33" s="13">
        <v>45</v>
      </c>
      <c r="AH33" s="13">
        <v>45</v>
      </c>
      <c r="AI33" s="13">
        <v>45</v>
      </c>
      <c r="AJ33" s="13">
        <v>45</v>
      </c>
      <c r="AK33" s="13">
        <v>45</v>
      </c>
      <c r="AL33" s="13">
        <v>45</v>
      </c>
      <c r="AM33" s="13">
        <v>45</v>
      </c>
      <c r="AN33" s="13">
        <v>45</v>
      </c>
      <c r="AO33" s="13">
        <v>45</v>
      </c>
      <c r="AP33" s="13">
        <v>45</v>
      </c>
    </row>
    <row r="34" spans="1:42" x14ac:dyDescent="0.25">
      <c r="A34" t="s">
        <v>13</v>
      </c>
      <c r="B34" t="s">
        <v>31</v>
      </c>
      <c r="C34" t="s">
        <v>4</v>
      </c>
      <c r="D34" s="19">
        <f>COUNTIFS(Data[gen_e],Table10[[#This Row],[gen_e]],Data[sp_e],Table10[[#This Row],[sp_e]],Data[k],Table10[[#Headers],[2]])</f>
        <v>50</v>
      </c>
      <c r="E34" s="19">
        <f>COUNTIFS(Data[gen_e],Table10[[#This Row],[gen_e]],Data[sp_e],Table10[[#This Row],[sp_e]],Data[k],Table10[[#Headers],[5]])</f>
        <v>50</v>
      </c>
      <c r="F34" s="19">
        <f>COUNTIFS(Data[gen_e],Table10[[#This Row],[gen_e]],Data[sp_e],Table10[[#This Row],[sp_e]],Data[k],Table10[[#Headers],[10]])</f>
        <v>50</v>
      </c>
      <c r="G34" s="25">
        <f>AVERAGEIF(Table10[[#This Row],[200]:[1009]],"&gt;=0")</f>
        <v>0.92470588235294127</v>
      </c>
      <c r="H34" s="23">
        <f>AVERAGEIF(Table10[[#This Row],[2002]:[100918]],"&gt;=0")</f>
        <v>41.176470588235297</v>
      </c>
      <c r="I3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0.92</v>
      </c>
      <c r="J3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0.8</v>
      </c>
      <c r="K3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1</v>
      </c>
      <c r="L34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1</v>
      </c>
      <c r="M3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0.7</v>
      </c>
      <c r="N3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0.9</v>
      </c>
      <c r="O3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34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34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1</v>
      </c>
      <c r="R34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1</v>
      </c>
      <c r="S34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1</v>
      </c>
      <c r="T34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0.8</v>
      </c>
      <c r="U34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0.8</v>
      </c>
      <c r="V34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0.8</v>
      </c>
      <c r="W34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1</v>
      </c>
      <c r="X34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1</v>
      </c>
      <c r="Y34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1</v>
      </c>
      <c r="Z34" s="13">
        <v>25</v>
      </c>
      <c r="AA34" s="13">
        <v>25</v>
      </c>
      <c r="AB34" s="13">
        <v>40</v>
      </c>
      <c r="AC34" s="13">
        <v>40</v>
      </c>
      <c r="AD34" s="13">
        <v>40</v>
      </c>
      <c r="AE34" s="13">
        <v>40</v>
      </c>
      <c r="AF34" s="13">
        <v>40</v>
      </c>
      <c r="AG34" s="13">
        <v>45</v>
      </c>
      <c r="AH34" s="13">
        <v>45</v>
      </c>
      <c r="AI34" s="13">
        <v>45</v>
      </c>
      <c r="AJ34" s="13">
        <v>45</v>
      </c>
      <c r="AK34" s="13">
        <v>45</v>
      </c>
      <c r="AL34" s="13">
        <v>45</v>
      </c>
      <c r="AM34" s="13">
        <v>45</v>
      </c>
      <c r="AN34" s="13">
        <v>45</v>
      </c>
      <c r="AO34" s="13">
        <v>45</v>
      </c>
      <c r="AP34" s="13">
        <v>45</v>
      </c>
    </row>
    <row r="35" spans="1:42" x14ac:dyDescent="0.25">
      <c r="A35" t="s">
        <v>13</v>
      </c>
      <c r="B35" t="s">
        <v>30</v>
      </c>
      <c r="C35" t="s">
        <v>4</v>
      </c>
      <c r="D35" s="19">
        <f>COUNTIFS(Data[gen_e],Table10[[#This Row],[gen_e]],Data[sp_e],Table10[[#This Row],[sp_e]],Data[k],Table10[[#Headers],[2]])</f>
        <v>50</v>
      </c>
      <c r="E35" s="19">
        <f>COUNTIFS(Data[gen_e],Table10[[#This Row],[gen_e]],Data[sp_e],Table10[[#This Row],[sp_e]],Data[k],Table10[[#Headers],[5]])</f>
        <v>50</v>
      </c>
      <c r="F35" s="19">
        <f>COUNTIFS(Data[gen_e],Table10[[#This Row],[gen_e]],Data[sp_e],Table10[[#This Row],[sp_e]],Data[k],Table10[[#Headers],[10]])</f>
        <v>50</v>
      </c>
      <c r="G35" s="25">
        <f>AVERAGEIF(Table10[[#This Row],[200]:[1009]],"&gt;=0")</f>
        <v>0.90705882352941192</v>
      </c>
      <c r="H35" s="23">
        <f>AVERAGEIF(Table10[[#This Row],[2002]:[100918]],"&gt;=0")</f>
        <v>41.176470588235297</v>
      </c>
      <c r="I3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0.96</v>
      </c>
      <c r="J3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0.96</v>
      </c>
      <c r="K3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0.9</v>
      </c>
      <c r="L35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0.9</v>
      </c>
      <c r="M3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0.9</v>
      </c>
      <c r="N3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0.9</v>
      </c>
      <c r="O3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0.9</v>
      </c>
      <c r="P35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35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0.6</v>
      </c>
      <c r="R35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1</v>
      </c>
      <c r="S35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1</v>
      </c>
      <c r="T35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0.8</v>
      </c>
      <c r="U35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1</v>
      </c>
      <c r="V35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1</v>
      </c>
      <c r="W35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1</v>
      </c>
      <c r="X35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0.8</v>
      </c>
      <c r="Y35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0.8</v>
      </c>
      <c r="Z35" s="13">
        <v>25</v>
      </c>
      <c r="AA35" s="13">
        <v>25</v>
      </c>
      <c r="AB35" s="13">
        <v>40</v>
      </c>
      <c r="AC35" s="13">
        <v>40</v>
      </c>
      <c r="AD35" s="13">
        <v>40</v>
      </c>
      <c r="AE35" s="13">
        <v>40</v>
      </c>
      <c r="AF35" s="13">
        <v>40</v>
      </c>
      <c r="AG35" s="13">
        <v>45</v>
      </c>
      <c r="AH35" s="13">
        <v>45</v>
      </c>
      <c r="AI35" s="13">
        <v>45</v>
      </c>
      <c r="AJ35" s="13">
        <v>45</v>
      </c>
      <c r="AK35" s="13">
        <v>45</v>
      </c>
      <c r="AL35" s="13">
        <v>45</v>
      </c>
      <c r="AM35" s="13">
        <v>45</v>
      </c>
      <c r="AN35" s="13">
        <v>45</v>
      </c>
      <c r="AO35" s="13">
        <v>45</v>
      </c>
      <c r="AP35" s="13">
        <v>45</v>
      </c>
    </row>
    <row r="36" spans="1:42" x14ac:dyDescent="0.25">
      <c r="A36" t="s">
        <v>13</v>
      </c>
      <c r="B36" t="s">
        <v>32</v>
      </c>
      <c r="C36" t="s">
        <v>4</v>
      </c>
      <c r="D36" s="19">
        <f>COUNTIFS(Data[gen_e],Table10[[#This Row],[gen_e]],Data[sp_e],Table10[[#This Row],[sp_e]],Data[k],Table10[[#Headers],[2]])</f>
        <v>50</v>
      </c>
      <c r="E36" s="19">
        <f>COUNTIFS(Data[gen_e],Table10[[#This Row],[gen_e]],Data[sp_e],Table10[[#This Row],[sp_e]],Data[k],Table10[[#Headers],[5]])</f>
        <v>50</v>
      </c>
      <c r="F36" s="19">
        <f>COUNTIFS(Data[gen_e],Table10[[#This Row],[gen_e]],Data[sp_e],Table10[[#This Row],[sp_e]],Data[k],Table10[[#Headers],[10]])</f>
        <v>50</v>
      </c>
      <c r="G36" s="25">
        <f>AVERAGEIF(Table10[[#This Row],[200]:[1009]],"&gt;=0")</f>
        <v>0.56117647058823539</v>
      </c>
      <c r="H36" s="23">
        <f>AVERAGEIF(Table10[[#This Row],[2002]:[100918]],"&gt;=0")</f>
        <v>41.176470588235297</v>
      </c>
      <c r="I3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0.36</v>
      </c>
      <c r="J3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0.68</v>
      </c>
      <c r="K3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</v>
      </c>
      <c r="L36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0.4</v>
      </c>
      <c r="M3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0.6</v>
      </c>
      <c r="N3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0.7</v>
      </c>
      <c r="O3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0.6</v>
      </c>
      <c r="P36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0.6</v>
      </c>
      <c r="Q36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0.6</v>
      </c>
      <c r="R36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0.2</v>
      </c>
      <c r="S36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0.6</v>
      </c>
      <c r="T36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0.4</v>
      </c>
      <c r="U36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0.8</v>
      </c>
      <c r="V36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0.4</v>
      </c>
      <c r="W36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0.8</v>
      </c>
      <c r="X36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0.8</v>
      </c>
      <c r="Y36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0.8</v>
      </c>
      <c r="Z36" s="13">
        <v>25</v>
      </c>
      <c r="AA36" s="13">
        <v>25</v>
      </c>
      <c r="AB36" s="13">
        <v>40</v>
      </c>
      <c r="AC36" s="13">
        <v>40</v>
      </c>
      <c r="AD36" s="13">
        <v>40</v>
      </c>
      <c r="AE36" s="13">
        <v>40</v>
      </c>
      <c r="AF36" s="13">
        <v>40</v>
      </c>
      <c r="AG36" s="13">
        <v>45</v>
      </c>
      <c r="AH36" s="13">
        <v>45</v>
      </c>
      <c r="AI36" s="13">
        <v>45</v>
      </c>
      <c r="AJ36" s="13">
        <v>45</v>
      </c>
      <c r="AK36" s="13">
        <v>45</v>
      </c>
      <c r="AL36" s="13">
        <v>45</v>
      </c>
      <c r="AM36" s="13">
        <v>45</v>
      </c>
      <c r="AN36" s="13">
        <v>45</v>
      </c>
      <c r="AO36" s="13">
        <v>45</v>
      </c>
      <c r="AP36" s="13">
        <v>45</v>
      </c>
    </row>
    <row r="37" spans="1:42" x14ac:dyDescent="0.25">
      <c r="A37" t="s">
        <v>11</v>
      </c>
      <c r="B37" t="s">
        <v>16</v>
      </c>
      <c r="C37" t="s">
        <v>4</v>
      </c>
      <c r="D37" s="19">
        <f>COUNTIFS(Data[gen_e],Table10[[#This Row],[gen_e]],Data[sp_e],Table10[[#This Row],[sp_e]],Data[k],Table10[[#Headers],[2]])</f>
        <v>43</v>
      </c>
      <c r="E37" s="19">
        <f>COUNTIFS(Data[gen_e],Table10[[#This Row],[gen_e]],Data[sp_e],Table10[[#This Row],[sp_e]],Data[k],Table10[[#Headers],[5]])</f>
        <v>43</v>
      </c>
      <c r="F37" s="19">
        <f>COUNTIFS(Data[gen_e],Table10[[#This Row],[gen_e]],Data[sp_e],Table10[[#This Row],[sp_e]],Data[k],Table10[[#Headers],[10]])</f>
        <v>43</v>
      </c>
      <c r="G37" s="25">
        <f>AVERAGEIF(Table10[[#This Row],[200]:[1009]],"&gt;=0")</f>
        <v>0.64121254562431029</v>
      </c>
      <c r="H37" s="23">
        <f>AVERAGEIF(Table10[[#This Row],[2002]:[100918]],"&gt;=0")</f>
        <v>35.411764705882355</v>
      </c>
      <c r="I3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0.54545454545454541</v>
      </c>
      <c r="J3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0.61904761904761907</v>
      </c>
      <c r="K3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0.66666666666666663</v>
      </c>
      <c r="L37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0.66666666666666663</v>
      </c>
      <c r="M3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0.77777777777777779</v>
      </c>
      <c r="N3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0.625</v>
      </c>
      <c r="O3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0.5</v>
      </c>
      <c r="P37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0.6</v>
      </c>
      <c r="Q37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0.6</v>
      </c>
      <c r="R37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0.8</v>
      </c>
      <c r="S37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0.75</v>
      </c>
      <c r="T37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0.75</v>
      </c>
      <c r="U37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0.75</v>
      </c>
      <c r="V37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0.75</v>
      </c>
      <c r="W37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0.5</v>
      </c>
      <c r="X37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0.25</v>
      </c>
      <c r="Y37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0.75</v>
      </c>
      <c r="Z37" s="13">
        <v>21</v>
      </c>
      <c r="AA37" s="13">
        <v>22</v>
      </c>
      <c r="AB37" s="13">
        <v>34</v>
      </c>
      <c r="AC37" s="13">
        <v>34</v>
      </c>
      <c r="AD37" s="13">
        <v>34</v>
      </c>
      <c r="AE37" s="13">
        <v>35</v>
      </c>
      <c r="AF37" s="13">
        <v>35</v>
      </c>
      <c r="AG37" s="13">
        <v>38</v>
      </c>
      <c r="AH37" s="13">
        <v>38</v>
      </c>
      <c r="AI37" s="13">
        <v>38</v>
      </c>
      <c r="AJ37" s="13">
        <v>39</v>
      </c>
      <c r="AK37" s="13">
        <v>39</v>
      </c>
      <c r="AL37" s="13">
        <v>39</v>
      </c>
      <c r="AM37" s="13">
        <v>39</v>
      </c>
      <c r="AN37" s="13">
        <v>39</v>
      </c>
      <c r="AO37" s="13">
        <v>39</v>
      </c>
      <c r="AP37" s="13">
        <v>39</v>
      </c>
    </row>
    <row r="38" spans="1:42" x14ac:dyDescent="0.25">
      <c r="A38" t="s">
        <v>26</v>
      </c>
      <c r="B38" t="s">
        <v>27</v>
      </c>
      <c r="C38" t="s">
        <v>4</v>
      </c>
      <c r="D38" s="19">
        <f>COUNTIFS(Data[gen_e],Table10[[#This Row],[gen_e]],Data[sp_e],Table10[[#This Row],[sp_e]],Data[k],Table10[[#Headers],[2]])</f>
        <v>35</v>
      </c>
      <c r="E38" s="19">
        <f>COUNTIFS(Data[gen_e],Table10[[#This Row],[gen_e]],Data[sp_e],Table10[[#This Row],[sp_e]],Data[k],Table10[[#Headers],[5]])</f>
        <v>35</v>
      </c>
      <c r="F38" s="19">
        <f>COUNTIFS(Data[gen_e],Table10[[#This Row],[gen_e]],Data[sp_e],Table10[[#This Row],[sp_e]],Data[k],Table10[[#Headers],[10]])</f>
        <v>35</v>
      </c>
      <c r="G38" s="25">
        <f>AVERAGEIF(Table10[[#This Row],[200]:[1009]],"&gt;=0")</f>
        <v>0.62883780963365743</v>
      </c>
      <c r="H38" s="23">
        <f>AVERAGEIF(Table10[[#This Row],[2002]:[100918]],"&gt;=0")</f>
        <v>28.823529411764707</v>
      </c>
      <c r="I3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0.27777777777777779</v>
      </c>
      <c r="J3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0.35294117647058826</v>
      </c>
      <c r="K3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0.8571428571428571</v>
      </c>
      <c r="L38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0.42857142857142855</v>
      </c>
      <c r="M3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3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0.5714285714285714</v>
      </c>
      <c r="O3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0.2857142857142857</v>
      </c>
      <c r="P38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38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0.75</v>
      </c>
      <c r="R38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0.5</v>
      </c>
      <c r="S38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1</v>
      </c>
      <c r="T38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1</v>
      </c>
      <c r="U38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0.66666666666666663</v>
      </c>
      <c r="V38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1</v>
      </c>
      <c r="W38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0.66666666666666663</v>
      </c>
      <c r="X38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1</v>
      </c>
      <c r="Y38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0.33333333333333331</v>
      </c>
      <c r="Z38" s="13">
        <v>17</v>
      </c>
      <c r="AA38" s="13">
        <v>18</v>
      </c>
      <c r="AB38" s="13">
        <v>28</v>
      </c>
      <c r="AC38" s="13">
        <v>28</v>
      </c>
      <c r="AD38" s="13">
        <v>28</v>
      </c>
      <c r="AE38" s="13">
        <v>28</v>
      </c>
      <c r="AF38" s="13">
        <v>28</v>
      </c>
      <c r="AG38" s="13">
        <v>31</v>
      </c>
      <c r="AH38" s="13">
        <v>31</v>
      </c>
      <c r="AI38" s="13">
        <v>31</v>
      </c>
      <c r="AJ38" s="13">
        <v>31</v>
      </c>
      <c r="AK38" s="13">
        <v>31</v>
      </c>
      <c r="AL38" s="13">
        <v>32</v>
      </c>
      <c r="AM38" s="13">
        <v>32</v>
      </c>
      <c r="AN38" s="13">
        <v>32</v>
      </c>
      <c r="AO38" s="13">
        <v>32</v>
      </c>
      <c r="AP38" s="13">
        <v>32</v>
      </c>
    </row>
    <row r="39" spans="1:42" x14ac:dyDescent="0.25">
      <c r="A39" t="s">
        <v>11</v>
      </c>
      <c r="B39" t="s">
        <v>15</v>
      </c>
      <c r="C39" t="s">
        <v>4</v>
      </c>
      <c r="D39" s="19">
        <f>COUNTIFS(Data[gen_e],Table10[[#This Row],[gen_e]],Data[sp_e],Table10[[#This Row],[sp_e]],Data[k],Table10[[#Headers],[2]])</f>
        <v>29</v>
      </c>
      <c r="E39" s="19">
        <f>COUNTIFS(Data[gen_e],Table10[[#This Row],[gen_e]],Data[sp_e],Table10[[#This Row],[sp_e]],Data[k],Table10[[#Headers],[5]])</f>
        <v>29</v>
      </c>
      <c r="F39" s="19">
        <f>COUNTIFS(Data[gen_e],Table10[[#This Row],[gen_e]],Data[sp_e],Table10[[#This Row],[sp_e]],Data[k],Table10[[#Headers],[10]])</f>
        <v>29</v>
      </c>
      <c r="G39" s="25">
        <f>AVERAGEIF(Table10[[#This Row],[200]:[1009]],"&gt;=0")</f>
        <v>0.68347338935574231</v>
      </c>
      <c r="H39" s="23">
        <f>AVERAGEIF(Table10[[#This Row],[2002]:[100918]],"&gt;=0")</f>
        <v>23.882352941176471</v>
      </c>
      <c r="I3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0.53333333333333333</v>
      </c>
      <c r="J3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0.2857142857142857</v>
      </c>
      <c r="K3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</v>
      </c>
      <c r="L39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0.5</v>
      </c>
      <c r="M3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0.83333333333333337</v>
      </c>
      <c r="N3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0.83333333333333337</v>
      </c>
      <c r="O3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0.8</v>
      </c>
      <c r="P39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39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0.66666666666666663</v>
      </c>
      <c r="R39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0.66666666666666663</v>
      </c>
      <c r="S39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0.66666666666666663</v>
      </c>
      <c r="T39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1</v>
      </c>
      <c r="U39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0.33333333333333331</v>
      </c>
      <c r="V39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0.66666666666666663</v>
      </c>
      <c r="W39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0.66666666666666663</v>
      </c>
      <c r="X39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0.66666666666666663</v>
      </c>
      <c r="Y39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1</v>
      </c>
      <c r="Z39" s="13">
        <v>14</v>
      </c>
      <c r="AA39" s="13">
        <v>15</v>
      </c>
      <c r="AB39" s="13">
        <v>23</v>
      </c>
      <c r="AC39" s="13">
        <v>23</v>
      </c>
      <c r="AD39" s="13">
        <v>23</v>
      </c>
      <c r="AE39" s="13">
        <v>23</v>
      </c>
      <c r="AF39" s="13">
        <v>24</v>
      </c>
      <c r="AG39" s="13">
        <v>26</v>
      </c>
      <c r="AH39" s="13">
        <v>26</v>
      </c>
      <c r="AI39" s="13">
        <v>26</v>
      </c>
      <c r="AJ39" s="13">
        <v>26</v>
      </c>
      <c r="AK39" s="13">
        <v>26</v>
      </c>
      <c r="AL39" s="13">
        <v>26</v>
      </c>
      <c r="AM39" s="13">
        <v>26</v>
      </c>
      <c r="AN39" s="13">
        <v>26</v>
      </c>
      <c r="AO39" s="13">
        <v>26</v>
      </c>
      <c r="AP39" s="13">
        <v>27</v>
      </c>
    </row>
    <row r="40" spans="1:42" x14ac:dyDescent="0.25">
      <c r="A40" t="s">
        <v>22</v>
      </c>
      <c r="B40" t="s">
        <v>24</v>
      </c>
      <c r="C40" t="s">
        <v>4</v>
      </c>
      <c r="D40" s="19">
        <f>COUNTIFS(Data[gen_e],Table10[[#This Row],[gen_e]],Data[sp_e],Table10[[#This Row],[sp_e]],Data[k],Table10[[#Headers],[2]])</f>
        <v>28</v>
      </c>
      <c r="E40" s="19">
        <f>COUNTIFS(Data[gen_e],Table10[[#This Row],[gen_e]],Data[sp_e],Table10[[#This Row],[sp_e]],Data[k],Table10[[#Headers],[5]])</f>
        <v>28</v>
      </c>
      <c r="F40" s="19">
        <f>COUNTIFS(Data[gen_e],Table10[[#This Row],[gen_e]],Data[sp_e],Table10[[#This Row],[sp_e]],Data[k],Table10[[#Headers],[10]])</f>
        <v>28</v>
      </c>
      <c r="G40" s="25">
        <f>AVERAGEIF(Table10[[#This Row],[200]:[1009]],"&gt;=0")</f>
        <v>0.90560224089635843</v>
      </c>
      <c r="H40" s="23">
        <f>AVERAGEIF(Table10[[#This Row],[2002]:[100918]],"&gt;=0")</f>
        <v>23.058823529411764</v>
      </c>
      <c r="I4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0.9285714285714286</v>
      </c>
      <c r="J4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0.5</v>
      </c>
      <c r="K4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0.83333333333333337</v>
      </c>
      <c r="L40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1</v>
      </c>
      <c r="M4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4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1</v>
      </c>
      <c r="O4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0.8</v>
      </c>
      <c r="P40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40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1</v>
      </c>
      <c r="R40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0.66666666666666663</v>
      </c>
      <c r="S40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0.66666666666666663</v>
      </c>
      <c r="T40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1</v>
      </c>
      <c r="U40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1</v>
      </c>
      <c r="V40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1</v>
      </c>
      <c r="W40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1</v>
      </c>
      <c r="X40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1</v>
      </c>
      <c r="Y40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1</v>
      </c>
      <c r="Z40" s="13">
        <v>14</v>
      </c>
      <c r="AA40" s="13">
        <v>14</v>
      </c>
      <c r="AB40" s="13">
        <v>22</v>
      </c>
      <c r="AC40" s="13">
        <v>22</v>
      </c>
      <c r="AD40" s="13">
        <v>22</v>
      </c>
      <c r="AE40" s="13">
        <v>23</v>
      </c>
      <c r="AF40" s="13">
        <v>23</v>
      </c>
      <c r="AG40" s="13">
        <v>25</v>
      </c>
      <c r="AH40" s="13">
        <v>25</v>
      </c>
      <c r="AI40" s="13">
        <v>25</v>
      </c>
      <c r="AJ40" s="13">
        <v>25</v>
      </c>
      <c r="AK40" s="13">
        <v>25</v>
      </c>
      <c r="AL40" s="13">
        <v>25</v>
      </c>
      <c r="AM40" s="13">
        <v>25</v>
      </c>
      <c r="AN40" s="13">
        <v>25</v>
      </c>
      <c r="AO40" s="13">
        <v>26</v>
      </c>
      <c r="AP40" s="13">
        <v>26</v>
      </c>
    </row>
    <row r="41" spans="1:42" x14ac:dyDescent="0.25">
      <c r="A41" t="s">
        <v>13</v>
      </c>
      <c r="B41" t="s">
        <v>34</v>
      </c>
      <c r="C41" t="s">
        <v>4</v>
      </c>
      <c r="D41" s="19">
        <f>COUNTIFS(Data[gen_e],Table10[[#This Row],[gen_e]],Data[sp_e],Table10[[#This Row],[sp_e]],Data[k],Table10[[#Headers],[2]])</f>
        <v>27</v>
      </c>
      <c r="E41" s="19">
        <f>COUNTIFS(Data[gen_e],Table10[[#This Row],[gen_e]],Data[sp_e],Table10[[#This Row],[sp_e]],Data[k],Table10[[#Headers],[5]])</f>
        <v>27</v>
      </c>
      <c r="F41" s="19">
        <f>COUNTIFS(Data[gen_e],Table10[[#This Row],[gen_e]],Data[sp_e],Table10[[#This Row],[sp_e]],Data[k],Table10[[#Headers],[10]])</f>
        <v>27</v>
      </c>
      <c r="G41" s="25">
        <f>AVERAGEIF(Table10[[#This Row],[200]:[1009]],"&gt;=0")</f>
        <v>0.36106442577030817</v>
      </c>
      <c r="H41" s="23">
        <f>AVERAGEIF(Table10[[#This Row],[2002]:[100918]],"&gt;=0")</f>
        <v>22.235294117647058</v>
      </c>
      <c r="I4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7.1428571428571425E-2</v>
      </c>
      <c r="J4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4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0.4</v>
      </c>
      <c r="L41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1</v>
      </c>
      <c r="M4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0.2</v>
      </c>
      <c r="N4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0.2</v>
      </c>
      <c r="O4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0.6</v>
      </c>
      <c r="P41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0.33333333333333331</v>
      </c>
      <c r="Q41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41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1</v>
      </c>
      <c r="S41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41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41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41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0.33333333333333331</v>
      </c>
      <c r="W41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41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1</v>
      </c>
      <c r="Y41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1</v>
      </c>
      <c r="Z41" s="13">
        <v>13</v>
      </c>
      <c r="AA41" s="13">
        <v>14</v>
      </c>
      <c r="AB41" s="13">
        <v>17</v>
      </c>
      <c r="AC41" s="13">
        <v>25</v>
      </c>
      <c r="AD41" s="13">
        <v>22</v>
      </c>
      <c r="AE41" s="13">
        <v>22</v>
      </c>
      <c r="AF41" s="13">
        <v>22</v>
      </c>
      <c r="AG41" s="13">
        <v>24</v>
      </c>
      <c r="AH41" s="13">
        <v>24</v>
      </c>
      <c r="AI41" s="13">
        <v>24</v>
      </c>
      <c r="AJ41" s="13">
        <v>24</v>
      </c>
      <c r="AK41" s="13">
        <v>24</v>
      </c>
      <c r="AL41" s="13">
        <v>24</v>
      </c>
      <c r="AM41" s="13">
        <v>24</v>
      </c>
      <c r="AN41" s="13">
        <v>25</v>
      </c>
      <c r="AO41" s="13">
        <v>25</v>
      </c>
      <c r="AP41" s="13">
        <v>25</v>
      </c>
    </row>
    <row r="42" spans="1:42" x14ac:dyDescent="0.25">
      <c r="A42" t="s">
        <v>13</v>
      </c>
      <c r="B42" t="s">
        <v>37</v>
      </c>
      <c r="C42" t="s">
        <v>4</v>
      </c>
      <c r="D42" s="19">
        <f>COUNTIFS(Data[gen_e],Table10[[#This Row],[gen_e]],Data[sp_e],Table10[[#This Row],[sp_e]],Data[k],Table10[[#Headers],[2]])</f>
        <v>26</v>
      </c>
      <c r="E42" s="19">
        <f>COUNTIFS(Data[gen_e],Table10[[#This Row],[gen_e]],Data[sp_e],Table10[[#This Row],[sp_e]],Data[k],Table10[[#Headers],[5]])</f>
        <v>26</v>
      </c>
      <c r="F42" s="19">
        <f>COUNTIFS(Data[gen_e],Table10[[#This Row],[gen_e]],Data[sp_e],Table10[[#This Row],[sp_e]],Data[k],Table10[[#Headers],[10]])</f>
        <v>26</v>
      </c>
      <c r="G42" s="25">
        <f>AVERAGEIF(Table10[[#This Row],[200]:[1009]],"&gt;=0")</f>
        <v>0.73200757575757569</v>
      </c>
      <c r="H42" s="23">
        <f>AVERAGEIF(Table10[[#This Row],[2002]:[100918]],"&gt;=0")</f>
        <v>21.411764705882351</v>
      </c>
      <c r="I4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0.38461538461538464</v>
      </c>
      <c r="J4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0.61538461538461542</v>
      </c>
      <c r="K4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0.54545454545454541</v>
      </c>
      <c r="L42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4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0.4</v>
      </c>
      <c r="N4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0.8</v>
      </c>
      <c r="O4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0.8</v>
      </c>
      <c r="P42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42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0.33333333333333331</v>
      </c>
      <c r="R42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1</v>
      </c>
      <c r="S42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1</v>
      </c>
      <c r="T42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0.66666666666666663</v>
      </c>
      <c r="U42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0.66666666666666663</v>
      </c>
      <c r="V42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1</v>
      </c>
      <c r="W42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0.5</v>
      </c>
      <c r="X42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1</v>
      </c>
      <c r="Y42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1</v>
      </c>
      <c r="Z42" s="13">
        <v>13</v>
      </c>
      <c r="AA42" s="13">
        <v>13</v>
      </c>
      <c r="AB42" s="13">
        <v>15</v>
      </c>
      <c r="AC42" s="13">
        <v>26</v>
      </c>
      <c r="AD42" s="13">
        <v>21</v>
      </c>
      <c r="AE42" s="13">
        <v>21</v>
      </c>
      <c r="AF42" s="13">
        <v>21</v>
      </c>
      <c r="AG42" s="13">
        <v>23</v>
      </c>
      <c r="AH42" s="13">
        <v>23</v>
      </c>
      <c r="AI42" s="13">
        <v>23</v>
      </c>
      <c r="AJ42" s="13">
        <v>23</v>
      </c>
      <c r="AK42" s="13">
        <v>23</v>
      </c>
      <c r="AL42" s="13">
        <v>23</v>
      </c>
      <c r="AM42" s="13">
        <v>24</v>
      </c>
      <c r="AN42" s="13">
        <v>24</v>
      </c>
      <c r="AO42" s="13">
        <v>24</v>
      </c>
      <c r="AP42" s="13">
        <v>24</v>
      </c>
    </row>
    <row r="43" spans="1:42" x14ac:dyDescent="0.25">
      <c r="A43" t="s">
        <v>13</v>
      </c>
      <c r="B43" t="s">
        <v>33</v>
      </c>
      <c r="C43" t="s">
        <v>4</v>
      </c>
      <c r="D43" s="19">
        <f>COUNTIFS(Data[gen_e],Table10[[#This Row],[gen_e]],Data[sp_e],Table10[[#This Row],[sp_e]],Data[k],Table10[[#Headers],[2]])</f>
        <v>24</v>
      </c>
      <c r="E43" s="19">
        <f>COUNTIFS(Data[gen_e],Table10[[#This Row],[gen_e]],Data[sp_e],Table10[[#This Row],[sp_e]],Data[k],Table10[[#Headers],[5]])</f>
        <v>24</v>
      </c>
      <c r="F43" s="19">
        <f>COUNTIFS(Data[gen_e],Table10[[#This Row],[gen_e]],Data[sp_e],Table10[[#This Row],[sp_e]],Data[k],Table10[[#Headers],[10]])</f>
        <v>24</v>
      </c>
      <c r="G43" s="25">
        <f>AVERAGEIF(Table10[[#This Row],[200]:[1009]],"&gt;=0")</f>
        <v>0.73333333333333339</v>
      </c>
      <c r="H43" s="23">
        <f>AVERAGEIF(Table10[[#This Row],[2002]:[100918]],"&gt;=0")</f>
        <v>19.764705882352942</v>
      </c>
      <c r="I4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1</v>
      </c>
      <c r="J4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0.58333333333333337</v>
      </c>
      <c r="K4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0.6</v>
      </c>
      <c r="L4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0.8</v>
      </c>
      <c r="M4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0.6</v>
      </c>
      <c r="N4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0.8</v>
      </c>
      <c r="O4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0.75</v>
      </c>
      <c r="P43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43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0.66666666666666663</v>
      </c>
      <c r="R43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0.66666666666666663</v>
      </c>
      <c r="S43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1</v>
      </c>
      <c r="T43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1</v>
      </c>
      <c r="U43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0.5</v>
      </c>
      <c r="V43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0.5</v>
      </c>
      <c r="W43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0.5</v>
      </c>
      <c r="X43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1</v>
      </c>
      <c r="Y43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0.5</v>
      </c>
      <c r="Z43" s="13">
        <v>12</v>
      </c>
      <c r="AA43" s="13">
        <v>12</v>
      </c>
      <c r="AB43" s="13">
        <v>19</v>
      </c>
      <c r="AC43" s="13">
        <v>19</v>
      </c>
      <c r="AD43" s="13">
        <v>19</v>
      </c>
      <c r="AE43" s="13">
        <v>19</v>
      </c>
      <c r="AF43" s="13">
        <v>20</v>
      </c>
      <c r="AG43" s="13">
        <v>21</v>
      </c>
      <c r="AH43" s="13">
        <v>21</v>
      </c>
      <c r="AI43" s="13">
        <v>21</v>
      </c>
      <c r="AJ43" s="13">
        <v>21</v>
      </c>
      <c r="AK43" s="13">
        <v>22</v>
      </c>
      <c r="AL43" s="13">
        <v>22</v>
      </c>
      <c r="AM43" s="13">
        <v>22</v>
      </c>
      <c r="AN43" s="13">
        <v>22</v>
      </c>
      <c r="AO43" s="13">
        <v>22</v>
      </c>
      <c r="AP43" s="13">
        <v>22</v>
      </c>
    </row>
    <row r="44" spans="1:42" x14ac:dyDescent="0.25">
      <c r="A44" t="s">
        <v>0</v>
      </c>
      <c r="B44" t="s">
        <v>2</v>
      </c>
      <c r="C44" t="s">
        <v>4</v>
      </c>
      <c r="D44" s="19">
        <f>COUNTIFS(Data[gen_e],Table10[[#This Row],[gen_e]],Data[sp_e],Table10[[#This Row],[sp_e]],Data[k],Table10[[#Headers],[2]])</f>
        <v>22</v>
      </c>
      <c r="E44" s="19">
        <f>COUNTIFS(Data[gen_e],Table10[[#This Row],[gen_e]],Data[sp_e],Table10[[#This Row],[sp_e]],Data[k],Table10[[#Headers],[5]])</f>
        <v>22</v>
      </c>
      <c r="F44" s="19">
        <f>COUNTIFS(Data[gen_e],Table10[[#This Row],[gen_e]],Data[sp_e],Table10[[#This Row],[sp_e]],Data[k],Table10[[#Headers],[10]])</f>
        <v>22</v>
      </c>
      <c r="G44" s="25">
        <f>AVERAGEIF(Table10[[#This Row],[200]:[1009]],"&gt;=0")</f>
        <v>0.52490530303030303</v>
      </c>
      <c r="H44" s="23">
        <f>AVERAGEIF(Table10[[#This Row],[2002]:[100918]],"&gt;=0")</f>
        <v>18.117647058823529</v>
      </c>
      <c r="I4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0.90909090909090906</v>
      </c>
      <c r="J4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0.27272727272727271</v>
      </c>
      <c r="K4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0.8</v>
      </c>
      <c r="L44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4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0.75</v>
      </c>
      <c r="N4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0.5</v>
      </c>
      <c r="O4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44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0.66666666666666663</v>
      </c>
      <c r="Q44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44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0.5</v>
      </c>
      <c r="S44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1</v>
      </c>
      <c r="T44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0.5</v>
      </c>
      <c r="U44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0.5</v>
      </c>
      <c r="V44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44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44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0.5</v>
      </c>
      <c r="Y44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0.5</v>
      </c>
      <c r="Z44" s="13">
        <v>11</v>
      </c>
      <c r="AA44" s="13">
        <v>11</v>
      </c>
      <c r="AB44" s="13">
        <v>12</v>
      </c>
      <c r="AC44" s="13">
        <v>22</v>
      </c>
      <c r="AD44" s="13">
        <v>18</v>
      </c>
      <c r="AE44" s="13">
        <v>18</v>
      </c>
      <c r="AF44" s="13">
        <v>18</v>
      </c>
      <c r="AG44" s="13">
        <v>19</v>
      </c>
      <c r="AH44" s="13">
        <v>19</v>
      </c>
      <c r="AI44" s="13">
        <v>20</v>
      </c>
      <c r="AJ44" s="13">
        <v>20</v>
      </c>
      <c r="AK44" s="13">
        <v>20</v>
      </c>
      <c r="AL44" s="13">
        <v>20</v>
      </c>
      <c r="AM44" s="13">
        <v>20</v>
      </c>
      <c r="AN44" s="13">
        <v>20</v>
      </c>
      <c r="AO44" s="13">
        <v>20</v>
      </c>
      <c r="AP44" s="13">
        <v>20</v>
      </c>
    </row>
    <row r="45" spans="1:42" x14ac:dyDescent="0.25">
      <c r="A45" t="s">
        <v>11</v>
      </c>
      <c r="B45" t="s">
        <v>19</v>
      </c>
      <c r="C45" t="s">
        <v>4</v>
      </c>
      <c r="D45" s="19">
        <f>COUNTIFS(Data[gen_e],Table10[[#This Row],[gen_e]],Data[sp_e],Table10[[#This Row],[sp_e]],Data[k],Table10[[#Headers],[2]])</f>
        <v>17</v>
      </c>
      <c r="E45" s="19">
        <f>COUNTIFS(Data[gen_e],Table10[[#This Row],[gen_e]],Data[sp_e],Table10[[#This Row],[sp_e]],Data[k],Table10[[#Headers],[5]])</f>
        <v>17</v>
      </c>
      <c r="F45" s="19">
        <f>COUNTIFS(Data[gen_e],Table10[[#This Row],[gen_e]],Data[sp_e],Table10[[#This Row],[sp_e]],Data[k],Table10[[#Headers],[10]])</f>
        <v>17</v>
      </c>
      <c r="G45" s="25">
        <f>AVERAGEIF(Table10[[#This Row],[200]:[1009]],"&gt;=0")</f>
        <v>0.32434640522875818</v>
      </c>
      <c r="H45" s="23">
        <f>AVERAGEIF(Table10[[#This Row],[2002]:[100918]],"&gt;=0")</f>
        <v>14</v>
      </c>
      <c r="I4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0.22222222222222221</v>
      </c>
      <c r="J4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0.125</v>
      </c>
      <c r="K4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0.25</v>
      </c>
      <c r="L45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0.25</v>
      </c>
      <c r="M4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0.66666666666666663</v>
      </c>
      <c r="N4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0.33333333333333331</v>
      </c>
      <c r="O4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0.66666666666666663</v>
      </c>
      <c r="P45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45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0.5</v>
      </c>
      <c r="R45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45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45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45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45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0.5</v>
      </c>
      <c r="W45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1</v>
      </c>
      <c r="X45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45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1</v>
      </c>
      <c r="Z45" s="13">
        <v>8</v>
      </c>
      <c r="AA45" s="13">
        <v>9</v>
      </c>
      <c r="AB45" s="13">
        <v>13</v>
      </c>
      <c r="AC45" s="13">
        <v>13</v>
      </c>
      <c r="AD45" s="13">
        <v>14</v>
      </c>
      <c r="AE45" s="13">
        <v>14</v>
      </c>
      <c r="AF45" s="13">
        <v>14</v>
      </c>
      <c r="AG45" s="13">
        <v>15</v>
      </c>
      <c r="AH45" s="13">
        <v>15</v>
      </c>
      <c r="AI45" s="13">
        <v>15</v>
      </c>
      <c r="AJ45" s="13">
        <v>15</v>
      </c>
      <c r="AK45" s="13">
        <v>15</v>
      </c>
      <c r="AL45" s="13">
        <v>15</v>
      </c>
      <c r="AM45" s="13">
        <v>15</v>
      </c>
      <c r="AN45" s="13">
        <v>16</v>
      </c>
      <c r="AO45" s="13">
        <v>16</v>
      </c>
      <c r="AP45" s="13">
        <v>16</v>
      </c>
    </row>
    <row r="46" spans="1:42" x14ac:dyDescent="0.25">
      <c r="A46" t="s">
        <v>11</v>
      </c>
      <c r="B46" t="s">
        <v>20</v>
      </c>
      <c r="C46" t="s">
        <v>4</v>
      </c>
      <c r="D46" s="19">
        <f>COUNTIFS(Data[gen_e],Table10[[#This Row],[gen_e]],Data[sp_e],Table10[[#This Row],[sp_e]],Data[k],Table10[[#Headers],[2]])</f>
        <v>16</v>
      </c>
      <c r="E46" s="19">
        <f>COUNTIFS(Data[gen_e],Table10[[#This Row],[gen_e]],Data[sp_e],Table10[[#This Row],[sp_e]],Data[k],Table10[[#Headers],[5]])</f>
        <v>16</v>
      </c>
      <c r="F46" s="19">
        <f>COUNTIFS(Data[gen_e],Table10[[#This Row],[gen_e]],Data[sp_e],Table10[[#This Row],[sp_e]],Data[k],Table10[[#Headers],[10]])</f>
        <v>16</v>
      </c>
      <c r="G46" s="25">
        <f>AVERAGEIF(Table10[[#This Row],[200]:[1009]],"&gt;=0")</f>
        <v>0.5220588235294118</v>
      </c>
      <c r="H46" s="23">
        <f>AVERAGEIF(Table10[[#This Row],[2002]:[100918]],"&gt;=0")</f>
        <v>13.176470588235293</v>
      </c>
      <c r="I4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0.75</v>
      </c>
      <c r="J4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0.125</v>
      </c>
      <c r="K4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1</v>
      </c>
      <c r="L46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0.66666666666666663</v>
      </c>
      <c r="M4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4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0.33333333333333331</v>
      </c>
      <c r="O4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46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46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1</v>
      </c>
      <c r="R46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0.5</v>
      </c>
      <c r="S46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46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0.5</v>
      </c>
      <c r="U46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46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1</v>
      </c>
      <c r="W46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46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46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1</v>
      </c>
      <c r="Z46" s="13">
        <v>8</v>
      </c>
      <c r="AA46" s="13">
        <v>8</v>
      </c>
      <c r="AB46" s="13">
        <v>12</v>
      </c>
      <c r="AC46" s="13">
        <v>13</v>
      </c>
      <c r="AD46" s="13">
        <v>13</v>
      </c>
      <c r="AE46" s="13">
        <v>13</v>
      </c>
      <c r="AF46" s="13">
        <v>13</v>
      </c>
      <c r="AG46" s="13">
        <v>14</v>
      </c>
      <c r="AH46" s="13">
        <v>14</v>
      </c>
      <c r="AI46" s="13">
        <v>14</v>
      </c>
      <c r="AJ46" s="13">
        <v>14</v>
      </c>
      <c r="AK46" s="13">
        <v>14</v>
      </c>
      <c r="AL46" s="13">
        <v>14</v>
      </c>
      <c r="AM46" s="13">
        <v>15</v>
      </c>
      <c r="AN46" s="13">
        <v>15</v>
      </c>
      <c r="AO46" s="13">
        <v>15</v>
      </c>
      <c r="AP46" s="13">
        <v>15</v>
      </c>
    </row>
    <row r="47" spans="1:42" x14ac:dyDescent="0.25">
      <c r="A47" t="s">
        <v>13</v>
      </c>
      <c r="B47" t="s">
        <v>35</v>
      </c>
      <c r="C47" t="s">
        <v>4</v>
      </c>
      <c r="D47" s="19">
        <f>COUNTIFS(Data[gen_e],Table10[[#This Row],[gen_e]],Data[sp_e],Table10[[#This Row],[sp_e]],Data[k],Table10[[#Headers],[2]])</f>
        <v>11</v>
      </c>
      <c r="E47" s="19">
        <f>COUNTIFS(Data[gen_e],Table10[[#This Row],[gen_e]],Data[sp_e],Table10[[#This Row],[sp_e]],Data[k],Table10[[#Headers],[5]])</f>
        <v>11</v>
      </c>
      <c r="F47" s="19">
        <f>COUNTIFS(Data[gen_e],Table10[[#This Row],[gen_e]],Data[sp_e],Table10[[#This Row],[sp_e]],Data[k],Table10[[#Headers],[10]])</f>
        <v>11</v>
      </c>
      <c r="G47" s="25">
        <f>AVERAGEIF(Table10[[#This Row],[200]:[1009]],"&gt;=0")</f>
        <v>7.4999999999999997E-2</v>
      </c>
      <c r="H47" s="23">
        <f>AVERAGEIF(Table10[[#This Row],[2002]:[100918]],"&gt;=0")</f>
        <v>9.0588235294117645</v>
      </c>
      <c r="I4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4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4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</v>
      </c>
      <c r="L47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4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0.5</v>
      </c>
      <c r="N4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4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0.5</v>
      </c>
      <c r="P47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47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47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47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47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47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47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47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47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47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47" s="13">
        <v>5</v>
      </c>
      <c r="AA47" s="13">
        <v>6</v>
      </c>
      <c r="AB47" s="13">
        <v>6</v>
      </c>
      <c r="AC47" s="13">
        <v>11</v>
      </c>
      <c r="AD47" s="13">
        <v>9</v>
      </c>
      <c r="AE47" s="13">
        <v>9</v>
      </c>
      <c r="AF47" s="13">
        <v>9</v>
      </c>
      <c r="AG47" s="13">
        <v>9</v>
      </c>
      <c r="AH47" s="13">
        <v>10</v>
      </c>
      <c r="AI47" s="13">
        <v>10</v>
      </c>
      <c r="AJ47" s="13">
        <v>10</v>
      </c>
      <c r="AK47" s="13">
        <v>10</v>
      </c>
      <c r="AL47" s="13">
        <v>10</v>
      </c>
      <c r="AM47" s="13">
        <v>10</v>
      </c>
      <c r="AN47" s="13">
        <v>10</v>
      </c>
      <c r="AO47" s="13">
        <v>10</v>
      </c>
      <c r="AP47" s="13">
        <v>10</v>
      </c>
    </row>
    <row r="48" spans="1:42" x14ac:dyDescent="0.25">
      <c r="A48" t="s">
        <v>7</v>
      </c>
      <c r="B48" t="s">
        <v>9</v>
      </c>
      <c r="C48" t="s">
        <v>4</v>
      </c>
      <c r="D48" s="19">
        <f>COUNTIFS(Data[gen_e],Table10[[#This Row],[gen_e]],Data[sp_e],Table10[[#This Row],[sp_e]],Data[k],Table10[[#Headers],[2]])</f>
        <v>4</v>
      </c>
      <c r="E48" s="19">
        <f>COUNTIFS(Data[gen_e],Table10[[#This Row],[gen_e]],Data[sp_e],Table10[[#This Row],[sp_e]],Data[k],Table10[[#Headers],[5]])</f>
        <v>0</v>
      </c>
      <c r="F48" s="19">
        <f>COUNTIFS(Data[gen_e],Table10[[#This Row],[gen_e]],Data[sp_e],Table10[[#This Row],[sp_e]],Data[k],Table10[[#Headers],[10]])</f>
        <v>0</v>
      </c>
      <c r="G48" s="25">
        <f>AVERAGEIF(Table10[[#This Row],[200]:[1009]],"&gt;=0")</f>
        <v>0</v>
      </c>
      <c r="H48" s="23">
        <f>AVERAGEIF(Table10[[#This Row],[2002]:[100918]],"&gt;=0")</f>
        <v>2</v>
      </c>
      <c r="I4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4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48" s="22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48" s="22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48" s="22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48" s="22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48" s="22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48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48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48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48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48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48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48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48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48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48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48" s="13">
        <v>2</v>
      </c>
      <c r="AA48" s="13">
        <v>2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x14ac:dyDescent="0.25">
      <c r="A49" t="s">
        <v>0</v>
      </c>
      <c r="B49" t="s">
        <v>1</v>
      </c>
      <c r="C49" t="s">
        <v>4</v>
      </c>
      <c r="D49" s="19">
        <f>COUNTIFS(Data[gen_e],Table10[[#This Row],[gen_e]],Data[sp_e],Table10[[#This Row],[sp_e]],Data[k],Table10[[#Headers],[2]])</f>
        <v>4</v>
      </c>
      <c r="E49" s="19">
        <f>COUNTIFS(Data[gen_e],Table10[[#This Row],[gen_e]],Data[sp_e],Table10[[#This Row],[sp_e]],Data[k],Table10[[#Headers],[5]])</f>
        <v>0</v>
      </c>
      <c r="F49" s="19">
        <f>COUNTIFS(Data[gen_e],Table10[[#This Row],[gen_e]],Data[sp_e],Table10[[#This Row],[sp_e]],Data[k],Table10[[#Headers],[10]])</f>
        <v>0</v>
      </c>
      <c r="G49" s="25">
        <f>AVERAGEIF(Table10[[#This Row],[200]:[1009]],"&gt;=0")</f>
        <v>0</v>
      </c>
      <c r="H49" s="23">
        <f>AVERAGEIF(Table10[[#This Row],[2002]:[100918]],"&gt;=0")</f>
        <v>2</v>
      </c>
      <c r="I4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4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49" s="22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49" s="22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49" s="22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49" s="22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49" s="22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49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49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49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49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49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49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49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49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49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49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49" s="13">
        <v>2</v>
      </c>
      <c r="AA49" s="13">
        <v>2</v>
      </c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x14ac:dyDescent="0.25">
      <c r="A50" t="s">
        <v>26</v>
      </c>
      <c r="B50" t="s">
        <v>28</v>
      </c>
      <c r="C50" t="s">
        <v>4</v>
      </c>
      <c r="D50" s="19">
        <f>COUNTIFS(Data[gen_e],Table10[[#This Row],[gen_e]],Data[sp_e],Table10[[#This Row],[sp_e]],Data[k],Table10[[#Headers],[2]])</f>
        <v>5</v>
      </c>
      <c r="E50" s="19">
        <f>COUNTIFS(Data[gen_e],Table10[[#This Row],[gen_e]],Data[sp_e],Table10[[#This Row],[sp_e]],Data[k],Table10[[#Headers],[5]])</f>
        <v>5</v>
      </c>
      <c r="F50" s="19">
        <f>COUNTIFS(Data[gen_e],Table10[[#This Row],[gen_e]],Data[sp_e],Table10[[#This Row],[sp_e]],Data[k],Table10[[#Headers],[10]])</f>
        <v>0</v>
      </c>
      <c r="G50" s="25">
        <f>AVERAGEIF(Table10[[#This Row],[200]:[1009]],"&gt;=0")</f>
        <v>0</v>
      </c>
      <c r="H50" s="23">
        <f>AVERAGEIF(Table10[[#This Row],[2002]:[100918]],"&gt;=0")</f>
        <v>3.5714285714285716</v>
      </c>
      <c r="I5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5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5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50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5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5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5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50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50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50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50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50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50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50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50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50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50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50" s="13">
        <v>2</v>
      </c>
      <c r="AA50" s="13">
        <v>3</v>
      </c>
      <c r="AB50" s="13">
        <v>4</v>
      </c>
      <c r="AC50" s="13">
        <v>4</v>
      </c>
      <c r="AD50" s="13">
        <v>4</v>
      </c>
      <c r="AE50" s="13">
        <v>4</v>
      </c>
      <c r="AF50" s="13">
        <v>4</v>
      </c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x14ac:dyDescent="0.25">
      <c r="A51" t="s">
        <v>7</v>
      </c>
      <c r="B51" t="s">
        <v>8</v>
      </c>
      <c r="C51" t="s">
        <v>4</v>
      </c>
      <c r="D51" s="19">
        <f>COUNTIFS(Data[gen_e],Table10[[#This Row],[gen_e]],Data[sp_e],Table10[[#This Row],[sp_e]],Data[k],Table10[[#Headers],[2]])</f>
        <v>5</v>
      </c>
      <c r="E51" s="19">
        <f>COUNTIFS(Data[gen_e],Table10[[#This Row],[gen_e]],Data[sp_e],Table10[[#This Row],[sp_e]],Data[k],Table10[[#Headers],[5]])</f>
        <v>5</v>
      </c>
      <c r="F51" s="19">
        <f>COUNTIFS(Data[gen_e],Table10[[#This Row],[gen_e]],Data[sp_e],Table10[[#This Row],[sp_e]],Data[k],Table10[[#Headers],[10]])</f>
        <v>0</v>
      </c>
      <c r="G51" s="25">
        <f>AVERAGEIF(Table10[[#This Row],[200]:[1009]],"&gt;=0")</f>
        <v>0.38888888888888884</v>
      </c>
      <c r="H51" s="23">
        <f>AVERAGEIF(Table10[[#This Row],[2002]:[100918]],"&gt;=0")</f>
        <v>3.5714285714285716</v>
      </c>
      <c r="I5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0.33333333333333331</v>
      </c>
      <c r="J5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5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1</v>
      </c>
      <c r="L51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5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5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5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51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51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51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51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51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51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51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51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51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51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51" s="13">
        <v>2</v>
      </c>
      <c r="AA51" s="13">
        <v>3</v>
      </c>
      <c r="AB51" s="13">
        <v>3</v>
      </c>
      <c r="AC51" s="13">
        <v>5</v>
      </c>
      <c r="AD51" s="13">
        <v>4</v>
      </c>
      <c r="AE51" s="13">
        <v>4</v>
      </c>
      <c r="AF51" s="13">
        <v>4</v>
      </c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x14ac:dyDescent="0.25">
      <c r="A52" t="s">
        <v>11</v>
      </c>
      <c r="B52" t="s">
        <v>17</v>
      </c>
      <c r="C52" t="s">
        <v>4</v>
      </c>
      <c r="D52" s="19">
        <f>COUNTIFS(Data[gen_e],Table10[[#This Row],[gen_e]],Data[sp_e],Table10[[#This Row],[sp_e]],Data[k],Table10[[#Headers],[2]])</f>
        <v>6</v>
      </c>
      <c r="E52" s="19">
        <f>COUNTIFS(Data[gen_e],Table10[[#This Row],[gen_e]],Data[sp_e],Table10[[#This Row],[sp_e]],Data[k],Table10[[#Headers],[5]])</f>
        <v>6</v>
      </c>
      <c r="F52" s="19">
        <f>COUNTIFS(Data[gen_e],Table10[[#This Row],[gen_e]],Data[sp_e],Table10[[#This Row],[sp_e]],Data[k],Table10[[#Headers],[10]])</f>
        <v>0</v>
      </c>
      <c r="G52" s="25">
        <f>AVERAGEIF(Table10[[#This Row],[200]:[1009]],"&gt;=0")</f>
        <v>0</v>
      </c>
      <c r="H52" s="23">
        <f>AVERAGEIF(Table10[[#This Row],[2002]:[100918]],"&gt;=0")</f>
        <v>4.2857142857142856</v>
      </c>
      <c r="I5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5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5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52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5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5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5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52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52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52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52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52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52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52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52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52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52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52" s="13">
        <v>3</v>
      </c>
      <c r="AA52" s="13">
        <v>3</v>
      </c>
      <c r="AB52" s="13">
        <v>4</v>
      </c>
      <c r="AC52" s="13">
        <v>5</v>
      </c>
      <c r="AD52" s="13">
        <v>5</v>
      </c>
      <c r="AE52" s="13">
        <v>5</v>
      </c>
      <c r="AF52" s="13">
        <v>5</v>
      </c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 x14ac:dyDescent="0.25">
      <c r="A53" t="s">
        <v>22</v>
      </c>
      <c r="B53" t="s">
        <v>23</v>
      </c>
      <c r="C53" t="s">
        <v>4</v>
      </c>
      <c r="D53" s="19">
        <f>COUNTIFS(Data[gen_e],Table10[[#This Row],[gen_e]],Data[sp_e],Table10[[#This Row],[sp_e]],Data[k],Table10[[#Headers],[2]])</f>
        <v>7</v>
      </c>
      <c r="E53" s="19">
        <f>COUNTIFS(Data[gen_e],Table10[[#This Row],[gen_e]],Data[sp_e],Table10[[#This Row],[sp_e]],Data[k],Table10[[#Headers],[5]])</f>
        <v>7</v>
      </c>
      <c r="F53" s="19">
        <f>COUNTIFS(Data[gen_e],Table10[[#This Row],[gen_e]],Data[sp_e],Table10[[#This Row],[sp_e]],Data[k],Table10[[#Headers],[10]])</f>
        <v>0</v>
      </c>
      <c r="G53" s="25">
        <f>AVERAGEIF(Table10[[#This Row],[200]:[1009]],"&gt;=0")</f>
        <v>0.4642857142857143</v>
      </c>
      <c r="H53" s="23">
        <f>AVERAGEIF(Table10[[#This Row],[2002]:[100918]],"&gt;=0")</f>
        <v>5</v>
      </c>
      <c r="I5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0.25</v>
      </c>
      <c r="J5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5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5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5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5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1</v>
      </c>
      <c r="O5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53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53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53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53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53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53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53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53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53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53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53" s="13">
        <v>3</v>
      </c>
      <c r="AA53" s="13">
        <v>4</v>
      </c>
      <c r="AB53" s="13">
        <v>5</v>
      </c>
      <c r="AC53" s="13">
        <v>5</v>
      </c>
      <c r="AD53" s="13">
        <v>6</v>
      </c>
      <c r="AE53" s="13">
        <v>6</v>
      </c>
      <c r="AF53" s="13">
        <v>6</v>
      </c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x14ac:dyDescent="0.25">
      <c r="A54" t="s">
        <v>7</v>
      </c>
      <c r="B54" t="s">
        <v>10</v>
      </c>
      <c r="C54" t="s">
        <v>4</v>
      </c>
      <c r="D54" s="19">
        <f>COUNTIFS(Data[gen_e],Table10[[#This Row],[gen_e]],Data[sp_e],Table10[[#This Row],[sp_e]],Data[k],Table10[[#Headers],[2]])</f>
        <v>7</v>
      </c>
      <c r="E54" s="19">
        <f>COUNTIFS(Data[gen_e],Table10[[#This Row],[gen_e]],Data[sp_e],Table10[[#This Row],[sp_e]],Data[k],Table10[[#Headers],[5]])</f>
        <v>7</v>
      </c>
      <c r="F54" s="19">
        <f>COUNTIFS(Data[gen_e],Table10[[#This Row],[gen_e]],Data[sp_e],Table10[[#This Row],[sp_e]],Data[k],Table10[[#Headers],[10]])</f>
        <v>0</v>
      </c>
      <c r="G54" s="25">
        <f>AVERAGEIF(Table10[[#This Row],[200]:[1009]],"&gt;=0")</f>
        <v>0.59722222222222221</v>
      </c>
      <c r="H54" s="23">
        <f>AVERAGEIF(Table10[[#This Row],[2002]:[100918]],"&gt;=0")</f>
        <v>5</v>
      </c>
      <c r="I5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</v>
      </c>
      <c r="J5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0.33333333333333331</v>
      </c>
      <c r="K5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0.75</v>
      </c>
      <c r="L54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5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5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1</v>
      </c>
      <c r="O5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54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54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54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54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54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54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54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54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54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54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54" s="13">
        <v>3</v>
      </c>
      <c r="AA54" s="13">
        <v>4</v>
      </c>
      <c r="AB54" s="13">
        <v>3</v>
      </c>
      <c r="AC54" s="13">
        <v>7</v>
      </c>
      <c r="AD54" s="13">
        <v>6</v>
      </c>
      <c r="AE54" s="13">
        <v>6</v>
      </c>
      <c r="AF54" s="13">
        <v>6</v>
      </c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 x14ac:dyDescent="0.25">
      <c r="A55" t="s">
        <v>26</v>
      </c>
      <c r="B55" t="s">
        <v>29</v>
      </c>
      <c r="C55" t="s">
        <v>4</v>
      </c>
      <c r="D55" s="19">
        <f>COUNTIFS(Data[gen_e],Table10[[#This Row],[gen_e]],Data[sp_e],Table10[[#This Row],[sp_e]],Data[k],Table10[[#Headers],[2]])</f>
        <v>9</v>
      </c>
      <c r="E55" s="19">
        <f>COUNTIFS(Data[gen_e],Table10[[#This Row],[gen_e]],Data[sp_e],Table10[[#This Row],[sp_e]],Data[k],Table10[[#Headers],[5]])</f>
        <v>9</v>
      </c>
      <c r="F55" s="19">
        <f>COUNTIFS(Data[gen_e],Table10[[#This Row],[gen_e]],Data[sp_e],Table10[[#This Row],[sp_e]],Data[k],Table10[[#Headers],[10]])</f>
        <v>0</v>
      </c>
      <c r="G55" s="25">
        <f>AVERAGEIF(Table10[[#This Row],[200]:[1009]],"&gt;=0")</f>
        <v>0</v>
      </c>
      <c r="H55" s="23">
        <f>AVERAGEIF(Table10[[#This Row],[2002]:[100918]],"&gt;=0")</f>
        <v>6.4285714285714288</v>
      </c>
      <c r="I5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5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5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55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5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5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5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55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55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55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55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55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55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55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55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55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55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55" s="13">
        <v>4</v>
      </c>
      <c r="AA55" s="13">
        <v>5</v>
      </c>
      <c r="AB55" s="13">
        <v>7</v>
      </c>
      <c r="AC55" s="13">
        <v>7</v>
      </c>
      <c r="AD55" s="13">
        <v>7</v>
      </c>
      <c r="AE55" s="13">
        <v>7</v>
      </c>
      <c r="AF55" s="13">
        <v>8</v>
      </c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x14ac:dyDescent="0.25">
      <c r="A56" t="s">
        <v>11</v>
      </c>
      <c r="B56" t="s">
        <v>14</v>
      </c>
      <c r="C56" t="s">
        <v>4</v>
      </c>
      <c r="D56" s="19">
        <f>COUNTIFS(Data[gen_e],Table10[[#This Row],[gen_e]],Data[sp_e],Table10[[#This Row],[sp_e]],Data[k],Table10[[#Headers],[2]])</f>
        <v>9</v>
      </c>
      <c r="E56" s="19">
        <f>COUNTIFS(Data[gen_e],Table10[[#This Row],[gen_e]],Data[sp_e],Table10[[#This Row],[sp_e]],Data[k],Table10[[#Headers],[5]])</f>
        <v>9</v>
      </c>
      <c r="F56" s="19">
        <f>COUNTIFS(Data[gen_e],Table10[[#This Row],[gen_e]],Data[sp_e],Table10[[#This Row],[sp_e]],Data[k],Table10[[#Headers],[10]])</f>
        <v>0</v>
      </c>
      <c r="G56" s="25">
        <f>AVERAGEIF(Table10[[#This Row],[200]:[1009]],"&gt;=0")</f>
        <v>0</v>
      </c>
      <c r="H56" s="23">
        <f>AVERAGEIF(Table10[[#This Row],[2002]:[100918]],"&gt;=0")</f>
        <v>6.4285714285714288</v>
      </c>
      <c r="I5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5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5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56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5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5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5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56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56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56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56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56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56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56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56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56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56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56" s="13">
        <v>4</v>
      </c>
      <c r="AA56" s="13">
        <v>5</v>
      </c>
      <c r="AB56" s="13">
        <v>7</v>
      </c>
      <c r="AC56" s="13">
        <v>7</v>
      </c>
      <c r="AD56" s="13">
        <v>7</v>
      </c>
      <c r="AE56" s="13">
        <v>7</v>
      </c>
      <c r="AF56" s="13">
        <v>8</v>
      </c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 x14ac:dyDescent="0.25">
      <c r="A57" t="s">
        <v>13</v>
      </c>
      <c r="B57" t="s">
        <v>38</v>
      </c>
      <c r="C57" t="s">
        <v>4</v>
      </c>
      <c r="D57" s="19">
        <f>COUNTIFS(Data[gen_e],Table10[[#This Row],[gen_e]],Data[sp_e],Table10[[#This Row],[sp_e]],Data[k],Table10[[#Headers],[2]])</f>
        <v>9</v>
      </c>
      <c r="E57" s="19">
        <f>COUNTIFS(Data[gen_e],Table10[[#This Row],[gen_e]],Data[sp_e],Table10[[#This Row],[sp_e]],Data[k],Table10[[#Headers],[5]])</f>
        <v>9</v>
      </c>
      <c r="F57" s="19">
        <f>COUNTIFS(Data[gen_e],Table10[[#This Row],[gen_e]],Data[sp_e],Table10[[#This Row],[sp_e]],Data[k],Table10[[#Headers],[10]])</f>
        <v>0</v>
      </c>
      <c r="G57" s="25">
        <f>AVERAGEIF(Table10[[#This Row],[200]:[1009]],"&gt;=0")</f>
        <v>0.30714285714285711</v>
      </c>
      <c r="H57" s="23">
        <f>AVERAGEIF(Table10[[#This Row],[2002]:[100918]],"&gt;=0")</f>
        <v>6.4285714285714288</v>
      </c>
      <c r="I5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0.4</v>
      </c>
      <c r="J5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0.25</v>
      </c>
      <c r="K5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</v>
      </c>
      <c r="L57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5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0.5</v>
      </c>
      <c r="N5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0.5</v>
      </c>
      <c r="O5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57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57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57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57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57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57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57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57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57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57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57" s="13">
        <v>4</v>
      </c>
      <c r="AA57" s="13">
        <v>5</v>
      </c>
      <c r="AB57" s="13">
        <v>7</v>
      </c>
      <c r="AC57" s="13">
        <v>7</v>
      </c>
      <c r="AD57" s="13">
        <v>7</v>
      </c>
      <c r="AE57" s="13">
        <v>7</v>
      </c>
      <c r="AF57" s="13">
        <v>8</v>
      </c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x14ac:dyDescent="0.25">
      <c r="A58" t="s">
        <v>11</v>
      </c>
      <c r="B58" t="s">
        <v>12</v>
      </c>
      <c r="C58" t="s">
        <v>59</v>
      </c>
      <c r="D58" s="20">
        <f>COUNTIFS(Data[gen_e],Table10[[#This Row],[gen_e]],Data[sp_e],Table10[[#This Row],[sp_e]],Data[k],Table10[[#Headers],[2]])</f>
        <v>50</v>
      </c>
      <c r="E58" s="20">
        <f>COUNTIFS(Data[gen_e],Table10[[#This Row],[gen_e]],Data[sp_e],Table10[[#This Row],[sp_e]],Data[k],Table10[[#Headers],[5]])</f>
        <v>50</v>
      </c>
      <c r="F58" s="20">
        <f>COUNTIFS(Data[gen_e],Table10[[#This Row],[gen_e]],Data[sp_e],Table10[[#This Row],[sp_e]],Data[k],Table10[[#Headers],[10]])</f>
        <v>50</v>
      </c>
      <c r="G58" s="25">
        <f>AVERAGEIF(Table10[[#This Row],[200]:[1009]],"&gt;=0")</f>
        <v>0.13411764705882354</v>
      </c>
      <c r="H58" s="24">
        <f>AVERAGEIF(Table10[[#This Row],[2002]:[100918]],"&gt;=0")</f>
        <v>41.176470588235297</v>
      </c>
      <c r="I5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0.08</v>
      </c>
      <c r="J5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</v>
      </c>
      <c r="K5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</v>
      </c>
      <c r="L58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5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0.2</v>
      </c>
      <c r="N5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5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0.2</v>
      </c>
      <c r="P58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58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58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58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58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0.2</v>
      </c>
      <c r="U58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58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0.4</v>
      </c>
      <c r="W58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0.4</v>
      </c>
      <c r="X58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0.2</v>
      </c>
      <c r="Y58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0.2</v>
      </c>
      <c r="Z58" s="13">
        <v>25</v>
      </c>
      <c r="AA58" s="13">
        <v>25</v>
      </c>
      <c r="AB58" s="13">
        <v>40</v>
      </c>
      <c r="AC58" s="13">
        <v>40</v>
      </c>
      <c r="AD58" s="13">
        <v>40</v>
      </c>
      <c r="AE58" s="13">
        <v>40</v>
      </c>
      <c r="AF58" s="13">
        <v>40</v>
      </c>
      <c r="AG58" s="13">
        <v>45</v>
      </c>
      <c r="AH58" s="13">
        <v>45</v>
      </c>
      <c r="AI58" s="13">
        <v>45</v>
      </c>
      <c r="AJ58" s="13">
        <v>45</v>
      </c>
      <c r="AK58" s="13">
        <v>45</v>
      </c>
      <c r="AL58" s="13">
        <v>45</v>
      </c>
      <c r="AM58" s="13">
        <v>45</v>
      </c>
      <c r="AN58" s="13">
        <v>45</v>
      </c>
      <c r="AO58" s="13">
        <v>45</v>
      </c>
      <c r="AP58" s="13">
        <v>45</v>
      </c>
    </row>
    <row r="59" spans="1:42" x14ac:dyDescent="0.25">
      <c r="A59" t="s">
        <v>11</v>
      </c>
      <c r="B59" t="s">
        <v>18</v>
      </c>
      <c r="C59" t="s">
        <v>59</v>
      </c>
      <c r="D59" s="20">
        <f>COUNTIFS(Data[gen_e],Table10[[#This Row],[gen_e]],Data[sp_e],Table10[[#This Row],[sp_e]],Data[k],Table10[[#Headers],[2]])</f>
        <v>50</v>
      </c>
      <c r="E59" s="20">
        <f>COUNTIFS(Data[gen_e],Table10[[#This Row],[gen_e]],Data[sp_e],Table10[[#This Row],[sp_e]],Data[k],Table10[[#Headers],[5]])</f>
        <v>50</v>
      </c>
      <c r="F59" s="20">
        <f>COUNTIFS(Data[gen_e],Table10[[#This Row],[gen_e]],Data[sp_e],Table10[[#This Row],[sp_e]],Data[k],Table10[[#Headers],[10]])</f>
        <v>50</v>
      </c>
      <c r="G59" s="25">
        <f>AVERAGEIF(Table10[[#This Row],[200]:[1009]],"&gt;=0")</f>
        <v>1.1764705882352941E-2</v>
      </c>
      <c r="H59" s="24">
        <f>AVERAGEIF(Table10[[#This Row],[2002]:[100918]],"&gt;=0")</f>
        <v>41.176470588235297</v>
      </c>
      <c r="I5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5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5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59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5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5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5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59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59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59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59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59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59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59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59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0.2</v>
      </c>
      <c r="X59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59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59" s="13">
        <v>25</v>
      </c>
      <c r="AA59" s="13">
        <v>25</v>
      </c>
      <c r="AB59" s="13">
        <v>40</v>
      </c>
      <c r="AC59" s="13">
        <v>40</v>
      </c>
      <c r="AD59" s="13">
        <v>40</v>
      </c>
      <c r="AE59" s="13">
        <v>40</v>
      </c>
      <c r="AF59" s="13">
        <v>40</v>
      </c>
      <c r="AG59" s="13">
        <v>45</v>
      </c>
      <c r="AH59" s="13">
        <v>45</v>
      </c>
      <c r="AI59" s="13">
        <v>45</v>
      </c>
      <c r="AJ59" s="13">
        <v>45</v>
      </c>
      <c r="AK59" s="13">
        <v>45</v>
      </c>
      <c r="AL59" s="13">
        <v>45</v>
      </c>
      <c r="AM59" s="13">
        <v>45</v>
      </c>
      <c r="AN59" s="13">
        <v>45</v>
      </c>
      <c r="AO59" s="13">
        <v>45</v>
      </c>
      <c r="AP59" s="13">
        <v>45</v>
      </c>
    </row>
    <row r="60" spans="1:42" x14ac:dyDescent="0.25">
      <c r="A60" t="s">
        <v>13</v>
      </c>
      <c r="B60" t="s">
        <v>39</v>
      </c>
      <c r="C60" t="s">
        <v>59</v>
      </c>
      <c r="D60" s="20">
        <f>COUNTIFS(Data[gen_e],Table10[[#This Row],[gen_e]],Data[sp_e],Table10[[#This Row],[sp_e]],Data[k],Table10[[#Headers],[2]])</f>
        <v>50</v>
      </c>
      <c r="E60" s="20">
        <f>COUNTIFS(Data[gen_e],Table10[[#This Row],[gen_e]],Data[sp_e],Table10[[#This Row],[sp_e]],Data[k],Table10[[#Headers],[5]])</f>
        <v>50</v>
      </c>
      <c r="F60" s="20">
        <f>COUNTIFS(Data[gen_e],Table10[[#This Row],[gen_e]],Data[sp_e],Table10[[#This Row],[sp_e]],Data[k],Table10[[#Headers],[10]])</f>
        <v>50</v>
      </c>
      <c r="G60" s="25">
        <f>AVERAGEIF(Table10[[#This Row],[200]:[1009]],"&gt;=0")</f>
        <v>6.4705882352941169E-2</v>
      </c>
      <c r="H60" s="24">
        <f>AVERAGEIF(Table10[[#This Row],[2002]:[100918]],"&gt;=0")</f>
        <v>41.176470588235297</v>
      </c>
      <c r="I6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0.08</v>
      </c>
      <c r="J6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0.12</v>
      </c>
      <c r="K6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</v>
      </c>
      <c r="L60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6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6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6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0.1</v>
      </c>
      <c r="P60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60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0.2</v>
      </c>
      <c r="R60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60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60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60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60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0.2</v>
      </c>
      <c r="W60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0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0.2</v>
      </c>
      <c r="Y60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60" s="13">
        <v>25</v>
      </c>
      <c r="AA60" s="13">
        <v>25</v>
      </c>
      <c r="AB60" s="13">
        <v>40</v>
      </c>
      <c r="AC60" s="13">
        <v>40</v>
      </c>
      <c r="AD60" s="13">
        <v>40</v>
      </c>
      <c r="AE60" s="13">
        <v>40</v>
      </c>
      <c r="AF60" s="13">
        <v>40</v>
      </c>
      <c r="AG60" s="13">
        <v>45</v>
      </c>
      <c r="AH60" s="13">
        <v>45</v>
      </c>
      <c r="AI60" s="13">
        <v>45</v>
      </c>
      <c r="AJ60" s="13">
        <v>45</v>
      </c>
      <c r="AK60" s="13">
        <v>45</v>
      </c>
      <c r="AL60" s="13">
        <v>45</v>
      </c>
      <c r="AM60" s="13">
        <v>45</v>
      </c>
      <c r="AN60" s="13">
        <v>45</v>
      </c>
      <c r="AO60" s="13">
        <v>45</v>
      </c>
      <c r="AP60" s="13">
        <v>45</v>
      </c>
    </row>
    <row r="61" spans="1:42" x14ac:dyDescent="0.25">
      <c r="A61" t="s">
        <v>13</v>
      </c>
      <c r="B61" t="s">
        <v>36</v>
      </c>
      <c r="C61" t="s">
        <v>59</v>
      </c>
      <c r="D61" s="20">
        <f>COUNTIFS(Data[gen_e],Table10[[#This Row],[gen_e]],Data[sp_e],Table10[[#This Row],[sp_e]],Data[k],Table10[[#Headers],[2]])</f>
        <v>50</v>
      </c>
      <c r="E61" s="20">
        <f>COUNTIFS(Data[gen_e],Table10[[#This Row],[gen_e]],Data[sp_e],Table10[[#This Row],[sp_e]],Data[k],Table10[[#Headers],[5]])</f>
        <v>50</v>
      </c>
      <c r="F61" s="20">
        <f>COUNTIFS(Data[gen_e],Table10[[#This Row],[gen_e]],Data[sp_e],Table10[[#This Row],[sp_e]],Data[k],Table10[[#Headers],[10]])</f>
        <v>50</v>
      </c>
      <c r="G61" s="25">
        <f>AVERAGEIF(Table10[[#This Row],[200]:[1009]],"&gt;=0")</f>
        <v>0.16941176470588237</v>
      </c>
      <c r="H61" s="24">
        <f>AVERAGEIF(Table10[[#This Row],[2002]:[100918]],"&gt;=0")</f>
        <v>41.176470588235297</v>
      </c>
      <c r="I6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0.16</v>
      </c>
      <c r="J6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0.12</v>
      </c>
      <c r="K6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</v>
      </c>
      <c r="L61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0.3</v>
      </c>
      <c r="M6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0.4</v>
      </c>
      <c r="N6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0.1</v>
      </c>
      <c r="O6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0.3</v>
      </c>
      <c r="P61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0.2</v>
      </c>
      <c r="Q61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61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0.2</v>
      </c>
      <c r="S61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0.2</v>
      </c>
      <c r="T61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0.2</v>
      </c>
      <c r="U61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0.4</v>
      </c>
      <c r="V61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61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1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0.2</v>
      </c>
      <c r="Y61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61" s="13">
        <v>25</v>
      </c>
      <c r="AA61" s="13">
        <v>25</v>
      </c>
      <c r="AB61" s="13">
        <v>40</v>
      </c>
      <c r="AC61" s="13">
        <v>40</v>
      </c>
      <c r="AD61" s="13">
        <v>40</v>
      </c>
      <c r="AE61" s="13">
        <v>40</v>
      </c>
      <c r="AF61" s="13">
        <v>40</v>
      </c>
      <c r="AG61" s="13">
        <v>45</v>
      </c>
      <c r="AH61" s="13">
        <v>45</v>
      </c>
      <c r="AI61" s="13">
        <v>45</v>
      </c>
      <c r="AJ61" s="13">
        <v>45</v>
      </c>
      <c r="AK61" s="13">
        <v>45</v>
      </c>
      <c r="AL61" s="13">
        <v>45</v>
      </c>
      <c r="AM61" s="13">
        <v>45</v>
      </c>
      <c r="AN61" s="13">
        <v>45</v>
      </c>
      <c r="AO61" s="13">
        <v>45</v>
      </c>
      <c r="AP61" s="13">
        <v>45</v>
      </c>
    </row>
    <row r="62" spans="1:42" x14ac:dyDescent="0.25">
      <c r="A62" t="s">
        <v>13</v>
      </c>
      <c r="B62" t="s">
        <v>31</v>
      </c>
      <c r="C62" t="s">
        <v>59</v>
      </c>
      <c r="D62" s="20">
        <f>COUNTIFS(Data[gen_e],Table10[[#This Row],[gen_e]],Data[sp_e],Table10[[#This Row],[sp_e]],Data[k],Table10[[#Headers],[2]])</f>
        <v>50</v>
      </c>
      <c r="E62" s="20">
        <f>COUNTIFS(Data[gen_e],Table10[[#This Row],[gen_e]],Data[sp_e],Table10[[#This Row],[sp_e]],Data[k],Table10[[#Headers],[5]])</f>
        <v>50</v>
      </c>
      <c r="F62" s="20">
        <f>COUNTIFS(Data[gen_e],Table10[[#This Row],[gen_e]],Data[sp_e],Table10[[#This Row],[sp_e]],Data[k],Table10[[#Headers],[10]])</f>
        <v>50</v>
      </c>
      <c r="G62" s="25">
        <f>AVERAGEIF(Table10[[#This Row],[200]:[1009]],"&gt;=0")</f>
        <v>5.1764705882352949E-2</v>
      </c>
      <c r="H62" s="24">
        <f>AVERAGEIF(Table10[[#This Row],[2002]:[100918]],"&gt;=0")</f>
        <v>41.176470588235297</v>
      </c>
      <c r="I6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0.08</v>
      </c>
      <c r="J6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</v>
      </c>
      <c r="K6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62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6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0.2</v>
      </c>
      <c r="N6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6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62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62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62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62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62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62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0.2</v>
      </c>
      <c r="V62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0.2</v>
      </c>
      <c r="W62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2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62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62" s="13">
        <v>25</v>
      </c>
      <c r="AA62" s="13">
        <v>25</v>
      </c>
      <c r="AB62" s="13">
        <v>40</v>
      </c>
      <c r="AC62" s="13">
        <v>40</v>
      </c>
      <c r="AD62" s="13">
        <v>40</v>
      </c>
      <c r="AE62" s="13">
        <v>40</v>
      </c>
      <c r="AF62" s="13">
        <v>40</v>
      </c>
      <c r="AG62" s="13">
        <v>45</v>
      </c>
      <c r="AH62" s="13">
        <v>45</v>
      </c>
      <c r="AI62" s="13">
        <v>45</v>
      </c>
      <c r="AJ62" s="13">
        <v>45</v>
      </c>
      <c r="AK62" s="13">
        <v>45</v>
      </c>
      <c r="AL62" s="13">
        <v>45</v>
      </c>
      <c r="AM62" s="13">
        <v>45</v>
      </c>
      <c r="AN62" s="13">
        <v>45</v>
      </c>
      <c r="AO62" s="13">
        <v>45</v>
      </c>
      <c r="AP62" s="13">
        <v>45</v>
      </c>
    </row>
    <row r="63" spans="1:42" x14ac:dyDescent="0.25">
      <c r="A63" t="s">
        <v>13</v>
      </c>
      <c r="B63" t="s">
        <v>30</v>
      </c>
      <c r="C63" t="s">
        <v>59</v>
      </c>
      <c r="D63" s="20">
        <f>COUNTIFS(Data[gen_e],Table10[[#This Row],[gen_e]],Data[sp_e],Table10[[#This Row],[sp_e]],Data[k],Table10[[#Headers],[2]])</f>
        <v>50</v>
      </c>
      <c r="E63" s="20">
        <f>COUNTIFS(Data[gen_e],Table10[[#This Row],[gen_e]],Data[sp_e],Table10[[#This Row],[sp_e]],Data[k],Table10[[#Headers],[5]])</f>
        <v>50</v>
      </c>
      <c r="F63" s="20">
        <f>COUNTIFS(Data[gen_e],Table10[[#This Row],[gen_e]],Data[sp_e],Table10[[#This Row],[sp_e]],Data[k],Table10[[#Headers],[10]])</f>
        <v>50</v>
      </c>
      <c r="G63" s="25">
        <f>AVERAGEIF(Table10[[#This Row],[200]:[1009]],"&gt;=0")</f>
        <v>8.1176470588235294E-2</v>
      </c>
      <c r="H63" s="24">
        <f>AVERAGEIF(Table10[[#This Row],[2002]:[100918]],"&gt;=0")</f>
        <v>41.176470588235297</v>
      </c>
      <c r="I6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0.04</v>
      </c>
      <c r="J6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0.04</v>
      </c>
      <c r="K6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</v>
      </c>
      <c r="L6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0.1</v>
      </c>
      <c r="M6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0.1</v>
      </c>
      <c r="N6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0.1</v>
      </c>
      <c r="O6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0.1</v>
      </c>
      <c r="P63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63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0.2</v>
      </c>
      <c r="R63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63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63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0.2</v>
      </c>
      <c r="U63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63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63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3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0.2</v>
      </c>
      <c r="Y63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0.2</v>
      </c>
      <c r="Z63" s="13">
        <v>25</v>
      </c>
      <c r="AA63" s="13">
        <v>25</v>
      </c>
      <c r="AB63" s="13">
        <v>40</v>
      </c>
      <c r="AC63" s="13">
        <v>40</v>
      </c>
      <c r="AD63" s="13">
        <v>40</v>
      </c>
      <c r="AE63" s="13">
        <v>40</v>
      </c>
      <c r="AF63" s="13">
        <v>40</v>
      </c>
      <c r="AG63" s="13">
        <v>45</v>
      </c>
      <c r="AH63" s="13">
        <v>45</v>
      </c>
      <c r="AI63" s="13">
        <v>45</v>
      </c>
      <c r="AJ63" s="13">
        <v>45</v>
      </c>
      <c r="AK63" s="13">
        <v>45</v>
      </c>
      <c r="AL63" s="13">
        <v>45</v>
      </c>
      <c r="AM63" s="13">
        <v>45</v>
      </c>
      <c r="AN63" s="13">
        <v>45</v>
      </c>
      <c r="AO63" s="13">
        <v>45</v>
      </c>
      <c r="AP63" s="13">
        <v>45</v>
      </c>
    </row>
    <row r="64" spans="1:42" x14ac:dyDescent="0.25">
      <c r="A64" t="s">
        <v>13</v>
      </c>
      <c r="B64" t="s">
        <v>32</v>
      </c>
      <c r="C64" t="s">
        <v>59</v>
      </c>
      <c r="D64" s="20">
        <f>COUNTIFS(Data[gen_e],Table10[[#This Row],[gen_e]],Data[sp_e],Table10[[#This Row],[sp_e]],Data[k],Table10[[#Headers],[2]])</f>
        <v>50</v>
      </c>
      <c r="E64" s="20">
        <f>COUNTIFS(Data[gen_e],Table10[[#This Row],[gen_e]],Data[sp_e],Table10[[#This Row],[sp_e]],Data[k],Table10[[#Headers],[5]])</f>
        <v>50</v>
      </c>
      <c r="F64" s="20">
        <f>COUNTIFS(Data[gen_e],Table10[[#This Row],[gen_e]],Data[sp_e],Table10[[#This Row],[sp_e]],Data[k],Table10[[#Headers],[10]])</f>
        <v>50</v>
      </c>
      <c r="G64" s="25">
        <f>AVERAGEIF(Table10[[#This Row],[200]:[1009]],"&gt;=0")</f>
        <v>0.27529411764705886</v>
      </c>
      <c r="H64" s="24">
        <f>AVERAGEIF(Table10[[#This Row],[2002]:[100918]],"&gt;=0")</f>
        <v>41.176470588235297</v>
      </c>
      <c r="I6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0.32</v>
      </c>
      <c r="J6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0.16</v>
      </c>
      <c r="K6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0.4</v>
      </c>
      <c r="L64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0.4</v>
      </c>
      <c r="M6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0.2</v>
      </c>
      <c r="N6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0.2</v>
      </c>
      <c r="O6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0.2</v>
      </c>
      <c r="P64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0.4</v>
      </c>
      <c r="Q64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0.2</v>
      </c>
      <c r="R64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0.6</v>
      </c>
      <c r="S64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0.2</v>
      </c>
      <c r="T64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0.6</v>
      </c>
      <c r="U64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0.2</v>
      </c>
      <c r="V64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0.4</v>
      </c>
      <c r="W64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4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0.2</v>
      </c>
      <c r="Y64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64" s="13">
        <v>25</v>
      </c>
      <c r="AA64" s="13">
        <v>25</v>
      </c>
      <c r="AB64" s="13">
        <v>40</v>
      </c>
      <c r="AC64" s="13">
        <v>40</v>
      </c>
      <c r="AD64" s="13">
        <v>40</v>
      </c>
      <c r="AE64" s="13">
        <v>40</v>
      </c>
      <c r="AF64" s="13">
        <v>40</v>
      </c>
      <c r="AG64" s="13">
        <v>45</v>
      </c>
      <c r="AH64" s="13">
        <v>45</v>
      </c>
      <c r="AI64" s="13">
        <v>45</v>
      </c>
      <c r="AJ64" s="13">
        <v>45</v>
      </c>
      <c r="AK64" s="13">
        <v>45</v>
      </c>
      <c r="AL64" s="13">
        <v>45</v>
      </c>
      <c r="AM64" s="13">
        <v>45</v>
      </c>
      <c r="AN64" s="13">
        <v>45</v>
      </c>
      <c r="AO64" s="13">
        <v>45</v>
      </c>
      <c r="AP64" s="13">
        <v>45</v>
      </c>
    </row>
    <row r="65" spans="1:42" x14ac:dyDescent="0.25">
      <c r="A65" t="s">
        <v>11</v>
      </c>
      <c r="B65" t="s">
        <v>16</v>
      </c>
      <c r="C65" t="s">
        <v>59</v>
      </c>
      <c r="D65" s="20">
        <f>COUNTIFS(Data[gen_e],Table10[[#This Row],[gen_e]],Data[sp_e],Table10[[#This Row],[sp_e]],Data[k],Table10[[#Headers],[2]])</f>
        <v>43</v>
      </c>
      <c r="E65" s="20">
        <f>COUNTIFS(Data[gen_e],Table10[[#This Row],[gen_e]],Data[sp_e],Table10[[#This Row],[sp_e]],Data[k],Table10[[#Headers],[5]])</f>
        <v>43</v>
      </c>
      <c r="F65" s="20">
        <f>COUNTIFS(Data[gen_e],Table10[[#This Row],[gen_e]],Data[sp_e],Table10[[#This Row],[sp_e]],Data[k],Table10[[#Headers],[10]])</f>
        <v>43</v>
      </c>
      <c r="G65" s="25">
        <f>AVERAGEIF(Table10[[#This Row],[200]:[1009]],"&gt;=0")</f>
        <v>0.29973049825991005</v>
      </c>
      <c r="H65" s="24">
        <f>AVERAGEIF(Table10[[#This Row],[2002]:[100918]],"&gt;=0")</f>
        <v>35.411764705882355</v>
      </c>
      <c r="I6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0.45454545454545453</v>
      </c>
      <c r="J6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0.23809523809523808</v>
      </c>
      <c r="K6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0.22222222222222221</v>
      </c>
      <c r="L65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0.33333333333333331</v>
      </c>
      <c r="M6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0.22222222222222221</v>
      </c>
      <c r="N6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0.375</v>
      </c>
      <c r="O6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0.5</v>
      </c>
      <c r="P65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0.4</v>
      </c>
      <c r="Q65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0.4</v>
      </c>
      <c r="R65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0.2</v>
      </c>
      <c r="S65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65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0.25</v>
      </c>
      <c r="U65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65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0.25</v>
      </c>
      <c r="W65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0.25</v>
      </c>
      <c r="X65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0.75</v>
      </c>
      <c r="Y65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0.25</v>
      </c>
      <c r="Z65" s="13">
        <v>21</v>
      </c>
      <c r="AA65" s="13">
        <v>22</v>
      </c>
      <c r="AB65" s="13">
        <v>34</v>
      </c>
      <c r="AC65" s="13">
        <v>34</v>
      </c>
      <c r="AD65" s="13">
        <v>34</v>
      </c>
      <c r="AE65" s="13">
        <v>35</v>
      </c>
      <c r="AF65" s="13">
        <v>35</v>
      </c>
      <c r="AG65" s="13">
        <v>38</v>
      </c>
      <c r="AH65" s="13">
        <v>38</v>
      </c>
      <c r="AI65" s="13">
        <v>38</v>
      </c>
      <c r="AJ65" s="13">
        <v>39</v>
      </c>
      <c r="AK65" s="13">
        <v>39</v>
      </c>
      <c r="AL65" s="13">
        <v>39</v>
      </c>
      <c r="AM65" s="13">
        <v>39</v>
      </c>
      <c r="AN65" s="13">
        <v>39</v>
      </c>
      <c r="AO65" s="13">
        <v>39</v>
      </c>
      <c r="AP65" s="13">
        <v>39</v>
      </c>
    </row>
    <row r="66" spans="1:42" x14ac:dyDescent="0.25">
      <c r="A66" t="s">
        <v>26</v>
      </c>
      <c r="B66" t="s">
        <v>27</v>
      </c>
      <c r="C66" t="s">
        <v>59</v>
      </c>
      <c r="D66" s="20">
        <f>COUNTIFS(Data[gen_e],Table10[[#This Row],[gen_e]],Data[sp_e],Table10[[#This Row],[sp_e]],Data[k],Table10[[#Headers],[2]])</f>
        <v>35</v>
      </c>
      <c r="E66" s="20">
        <f>COUNTIFS(Data[gen_e],Table10[[#This Row],[gen_e]],Data[sp_e],Table10[[#This Row],[sp_e]],Data[k],Table10[[#Headers],[5]])</f>
        <v>35</v>
      </c>
      <c r="F66" s="20">
        <f>COUNTIFS(Data[gen_e],Table10[[#This Row],[gen_e]],Data[sp_e],Table10[[#This Row],[sp_e]],Data[k],Table10[[#Headers],[10]])</f>
        <v>35</v>
      </c>
      <c r="G66" s="25">
        <f>AVERAGEIF(Table10[[#This Row],[200]:[1009]],"&gt;=0")</f>
        <v>2.6802878013950676E-2</v>
      </c>
      <c r="H66" s="24">
        <f>AVERAGEIF(Table10[[#This Row],[2002]:[100918]],"&gt;=0")</f>
        <v>28.823529411764707</v>
      </c>
      <c r="I6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0.1111111111111111</v>
      </c>
      <c r="J6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5.8823529411764705E-2</v>
      </c>
      <c r="K6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66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0.14285714285714285</v>
      </c>
      <c r="M6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6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6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0.14285714285714285</v>
      </c>
      <c r="P66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66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66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66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66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66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66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66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6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66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66" s="13">
        <v>17</v>
      </c>
      <c r="AA66" s="13">
        <v>18</v>
      </c>
      <c r="AB66" s="13">
        <v>28</v>
      </c>
      <c r="AC66" s="13">
        <v>28</v>
      </c>
      <c r="AD66" s="13">
        <v>28</v>
      </c>
      <c r="AE66" s="13">
        <v>28</v>
      </c>
      <c r="AF66" s="13">
        <v>28</v>
      </c>
      <c r="AG66" s="13">
        <v>31</v>
      </c>
      <c r="AH66" s="13">
        <v>31</v>
      </c>
      <c r="AI66" s="13">
        <v>31</v>
      </c>
      <c r="AJ66" s="13">
        <v>31</v>
      </c>
      <c r="AK66" s="13">
        <v>31</v>
      </c>
      <c r="AL66" s="13">
        <v>32</v>
      </c>
      <c r="AM66" s="13">
        <v>32</v>
      </c>
      <c r="AN66" s="13">
        <v>32</v>
      </c>
      <c r="AO66" s="13">
        <v>32</v>
      </c>
      <c r="AP66" s="13">
        <v>32</v>
      </c>
    </row>
    <row r="67" spans="1:42" x14ac:dyDescent="0.25">
      <c r="A67" t="s">
        <v>11</v>
      </c>
      <c r="B67" t="s">
        <v>15</v>
      </c>
      <c r="C67" t="s">
        <v>59</v>
      </c>
      <c r="D67" s="20">
        <f>COUNTIFS(Data[gen_e],Table10[[#This Row],[gen_e]],Data[sp_e],Table10[[#This Row],[sp_e]],Data[k],Table10[[#Headers],[2]])</f>
        <v>29</v>
      </c>
      <c r="E67" s="20">
        <f>COUNTIFS(Data[gen_e],Table10[[#This Row],[gen_e]],Data[sp_e],Table10[[#This Row],[sp_e]],Data[k],Table10[[#Headers],[5]])</f>
        <v>29</v>
      </c>
      <c r="F67" s="20">
        <f>COUNTIFS(Data[gen_e],Table10[[#This Row],[gen_e]],Data[sp_e],Table10[[#This Row],[sp_e]],Data[k],Table10[[#Headers],[10]])</f>
        <v>29</v>
      </c>
      <c r="G67" s="25">
        <f>AVERAGEIF(Table10[[#This Row],[200]:[1009]],"&gt;=0")</f>
        <v>0.20028011204481794</v>
      </c>
      <c r="H67" s="24">
        <f>AVERAGEIF(Table10[[#This Row],[2002]:[100918]],"&gt;=0")</f>
        <v>23.882352941176471</v>
      </c>
      <c r="I6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0.13333333333333333</v>
      </c>
      <c r="J6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0.5714285714285714</v>
      </c>
      <c r="K6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</v>
      </c>
      <c r="L67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0.33333333333333331</v>
      </c>
      <c r="M6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0.16666666666666666</v>
      </c>
      <c r="N6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0.16666666666666666</v>
      </c>
      <c r="O6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0.2</v>
      </c>
      <c r="P67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67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0.33333333333333331</v>
      </c>
      <c r="R67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67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67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67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0.66666666666666663</v>
      </c>
      <c r="V67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67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7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0.33333333333333331</v>
      </c>
      <c r="Y67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67" s="13">
        <v>14</v>
      </c>
      <c r="AA67" s="13">
        <v>15</v>
      </c>
      <c r="AB67" s="13">
        <v>23</v>
      </c>
      <c r="AC67" s="13">
        <v>23</v>
      </c>
      <c r="AD67" s="13">
        <v>23</v>
      </c>
      <c r="AE67" s="13">
        <v>23</v>
      </c>
      <c r="AF67" s="13">
        <v>24</v>
      </c>
      <c r="AG67" s="13">
        <v>26</v>
      </c>
      <c r="AH67" s="13">
        <v>26</v>
      </c>
      <c r="AI67" s="13">
        <v>26</v>
      </c>
      <c r="AJ67" s="13">
        <v>26</v>
      </c>
      <c r="AK67" s="13">
        <v>26</v>
      </c>
      <c r="AL67" s="13">
        <v>26</v>
      </c>
      <c r="AM67" s="13">
        <v>26</v>
      </c>
      <c r="AN67" s="13">
        <v>26</v>
      </c>
      <c r="AO67" s="13">
        <v>26</v>
      </c>
      <c r="AP67" s="13">
        <v>27</v>
      </c>
    </row>
    <row r="68" spans="1:42" x14ac:dyDescent="0.25">
      <c r="A68" t="s">
        <v>22</v>
      </c>
      <c r="B68" t="s">
        <v>24</v>
      </c>
      <c r="C68" t="s">
        <v>59</v>
      </c>
      <c r="D68" s="20">
        <f>COUNTIFS(Data[gen_e],Table10[[#This Row],[gen_e]],Data[sp_e],Table10[[#This Row],[sp_e]],Data[k],Table10[[#Headers],[2]])</f>
        <v>28</v>
      </c>
      <c r="E68" s="20">
        <f>COUNTIFS(Data[gen_e],Table10[[#This Row],[gen_e]],Data[sp_e],Table10[[#This Row],[sp_e]],Data[k],Table10[[#Headers],[5]])</f>
        <v>28</v>
      </c>
      <c r="F68" s="20">
        <f>COUNTIFS(Data[gen_e],Table10[[#This Row],[gen_e]],Data[sp_e],Table10[[#This Row],[sp_e]],Data[k],Table10[[#Headers],[10]])</f>
        <v>28</v>
      </c>
      <c r="G68" s="25">
        <f>AVERAGEIF(Table10[[#This Row],[200]:[1009]],"&gt;=0")</f>
        <v>0</v>
      </c>
      <c r="H68" s="24">
        <f>AVERAGEIF(Table10[[#This Row],[2002]:[100918]],"&gt;=0")</f>
        <v>23.058823529411764</v>
      </c>
      <c r="I6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6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6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68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6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6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6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68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68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68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68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68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68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68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68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8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68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68" s="13">
        <v>14</v>
      </c>
      <c r="AA68" s="13">
        <v>14</v>
      </c>
      <c r="AB68" s="13">
        <v>22</v>
      </c>
      <c r="AC68" s="13">
        <v>22</v>
      </c>
      <c r="AD68" s="13">
        <v>22</v>
      </c>
      <c r="AE68" s="13">
        <v>23</v>
      </c>
      <c r="AF68" s="13">
        <v>23</v>
      </c>
      <c r="AG68" s="13">
        <v>25</v>
      </c>
      <c r="AH68" s="13">
        <v>25</v>
      </c>
      <c r="AI68" s="13">
        <v>25</v>
      </c>
      <c r="AJ68" s="13">
        <v>25</v>
      </c>
      <c r="AK68" s="13">
        <v>25</v>
      </c>
      <c r="AL68" s="13">
        <v>25</v>
      </c>
      <c r="AM68" s="13">
        <v>25</v>
      </c>
      <c r="AN68" s="13">
        <v>25</v>
      </c>
      <c r="AO68" s="13">
        <v>26</v>
      </c>
      <c r="AP68" s="13">
        <v>26</v>
      </c>
    </row>
    <row r="69" spans="1:42" x14ac:dyDescent="0.25">
      <c r="A69" t="s">
        <v>13</v>
      </c>
      <c r="B69" t="s">
        <v>34</v>
      </c>
      <c r="C69" t="s">
        <v>59</v>
      </c>
      <c r="D69" s="20">
        <f>COUNTIFS(Data[gen_e],Table10[[#This Row],[gen_e]],Data[sp_e],Table10[[#This Row],[sp_e]],Data[k],Table10[[#Headers],[2]])</f>
        <v>27</v>
      </c>
      <c r="E69" s="20">
        <f>COUNTIFS(Data[gen_e],Table10[[#This Row],[gen_e]],Data[sp_e],Table10[[#This Row],[sp_e]],Data[k],Table10[[#Headers],[5]])</f>
        <v>27</v>
      </c>
      <c r="F69" s="20">
        <f>COUNTIFS(Data[gen_e],Table10[[#This Row],[gen_e]],Data[sp_e],Table10[[#This Row],[sp_e]],Data[k],Table10[[#Headers],[10]])</f>
        <v>27</v>
      </c>
      <c r="G69" s="25">
        <f>AVERAGEIF(Table10[[#This Row],[200]:[1009]],"&gt;=0")</f>
        <v>0.3072182719241543</v>
      </c>
      <c r="H69" s="24">
        <f>AVERAGEIF(Table10[[#This Row],[2002]:[100918]],"&gt;=0")</f>
        <v>22.235294117647058</v>
      </c>
      <c r="I6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0.5714285714285714</v>
      </c>
      <c r="J6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0.38461538461538464</v>
      </c>
      <c r="K6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0.4</v>
      </c>
      <c r="L69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6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0.4</v>
      </c>
      <c r="N6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0.6</v>
      </c>
      <c r="O6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0.2</v>
      </c>
      <c r="P69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69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1</v>
      </c>
      <c r="R69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69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0.66666666666666663</v>
      </c>
      <c r="T69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0.66666666666666663</v>
      </c>
      <c r="U69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69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0.33333333333333331</v>
      </c>
      <c r="W69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69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69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69" s="13">
        <v>13</v>
      </c>
      <c r="AA69" s="13">
        <v>14</v>
      </c>
      <c r="AB69" s="13">
        <v>17</v>
      </c>
      <c r="AC69" s="13">
        <v>25</v>
      </c>
      <c r="AD69" s="13">
        <v>22</v>
      </c>
      <c r="AE69" s="13">
        <v>22</v>
      </c>
      <c r="AF69" s="13">
        <v>22</v>
      </c>
      <c r="AG69" s="13">
        <v>24</v>
      </c>
      <c r="AH69" s="13">
        <v>24</v>
      </c>
      <c r="AI69" s="13">
        <v>24</v>
      </c>
      <c r="AJ69" s="13">
        <v>24</v>
      </c>
      <c r="AK69" s="13">
        <v>24</v>
      </c>
      <c r="AL69" s="13">
        <v>24</v>
      </c>
      <c r="AM69" s="13">
        <v>24</v>
      </c>
      <c r="AN69" s="13">
        <v>25</v>
      </c>
      <c r="AO69" s="13">
        <v>25</v>
      </c>
      <c r="AP69" s="13">
        <v>25</v>
      </c>
    </row>
    <row r="70" spans="1:42" x14ac:dyDescent="0.25">
      <c r="A70" t="s">
        <v>13</v>
      </c>
      <c r="B70" t="s">
        <v>37</v>
      </c>
      <c r="C70" t="s">
        <v>59</v>
      </c>
      <c r="D70" s="20">
        <f>COUNTIFS(Data[gen_e],Table10[[#This Row],[gen_e]],Data[sp_e],Table10[[#This Row],[sp_e]],Data[k],Table10[[#Headers],[2]])</f>
        <v>26</v>
      </c>
      <c r="E70" s="20">
        <f>COUNTIFS(Data[gen_e],Table10[[#This Row],[gen_e]],Data[sp_e],Table10[[#This Row],[sp_e]],Data[k],Table10[[#Headers],[5]])</f>
        <v>26</v>
      </c>
      <c r="F70" s="20">
        <f>COUNTIFS(Data[gen_e],Table10[[#This Row],[gen_e]],Data[sp_e],Table10[[#This Row],[sp_e]],Data[k],Table10[[#Headers],[10]])</f>
        <v>26</v>
      </c>
      <c r="G70" s="25">
        <f>AVERAGEIF(Table10[[#This Row],[200]:[1009]],"&gt;=0")</f>
        <v>2.0104895104895104E-2</v>
      </c>
      <c r="H70" s="24">
        <f>AVERAGEIF(Table10[[#This Row],[2002]:[100918]],"&gt;=0")</f>
        <v>21.411764705882351</v>
      </c>
      <c r="I7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7.6923076923076927E-2</v>
      </c>
      <c r="J7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0.15384615384615385</v>
      </c>
      <c r="K7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9.0909090909090912E-2</v>
      </c>
      <c r="L70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7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7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7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70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70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70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70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70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70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70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70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70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70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70" s="13">
        <v>13</v>
      </c>
      <c r="AA70" s="13">
        <v>13</v>
      </c>
      <c r="AB70" s="13">
        <v>15</v>
      </c>
      <c r="AC70" s="13">
        <v>26</v>
      </c>
      <c r="AD70" s="13">
        <v>21</v>
      </c>
      <c r="AE70" s="13">
        <v>21</v>
      </c>
      <c r="AF70" s="13">
        <v>21</v>
      </c>
      <c r="AG70" s="13">
        <v>23</v>
      </c>
      <c r="AH70" s="13">
        <v>23</v>
      </c>
      <c r="AI70" s="13">
        <v>23</v>
      </c>
      <c r="AJ70" s="13">
        <v>23</v>
      </c>
      <c r="AK70" s="13">
        <v>23</v>
      </c>
      <c r="AL70" s="13">
        <v>23</v>
      </c>
      <c r="AM70" s="13">
        <v>24</v>
      </c>
      <c r="AN70" s="13">
        <v>24</v>
      </c>
      <c r="AO70" s="13">
        <v>24</v>
      </c>
      <c r="AP70" s="13">
        <v>24</v>
      </c>
    </row>
    <row r="71" spans="1:42" x14ac:dyDescent="0.25">
      <c r="A71" t="s">
        <v>13</v>
      </c>
      <c r="B71" t="s">
        <v>33</v>
      </c>
      <c r="C71" t="s">
        <v>59</v>
      </c>
      <c r="D71" s="20">
        <f>COUNTIFS(Data[gen_e],Table10[[#This Row],[gen_e]],Data[sp_e],Table10[[#This Row],[sp_e]],Data[k],Table10[[#Headers],[2]])</f>
        <v>24</v>
      </c>
      <c r="E71" s="20">
        <f>COUNTIFS(Data[gen_e],Table10[[#This Row],[gen_e]],Data[sp_e],Table10[[#This Row],[sp_e]],Data[k],Table10[[#Headers],[5]])</f>
        <v>24</v>
      </c>
      <c r="F71" s="20">
        <f>COUNTIFS(Data[gen_e],Table10[[#This Row],[gen_e]],Data[sp_e],Table10[[#This Row],[sp_e]],Data[k],Table10[[#Headers],[10]])</f>
        <v>24</v>
      </c>
      <c r="G71" s="25">
        <f>AVERAGEIF(Table10[[#This Row],[200]:[1009]],"&gt;=0")</f>
        <v>7.647058823529411E-2</v>
      </c>
      <c r="H71" s="24">
        <f>AVERAGEIF(Table10[[#This Row],[2002]:[100918]],"&gt;=0")</f>
        <v>19.764705882352942</v>
      </c>
      <c r="I7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7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0.16666666666666666</v>
      </c>
      <c r="K7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0.4</v>
      </c>
      <c r="L71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0.2</v>
      </c>
      <c r="M7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0.2</v>
      </c>
      <c r="N7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7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71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71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71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0.33333333333333331</v>
      </c>
      <c r="S71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71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71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71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71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71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71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71" s="13">
        <v>12</v>
      </c>
      <c r="AA71" s="13">
        <v>12</v>
      </c>
      <c r="AB71" s="13">
        <v>19</v>
      </c>
      <c r="AC71" s="13">
        <v>19</v>
      </c>
      <c r="AD71" s="13">
        <v>19</v>
      </c>
      <c r="AE71" s="13">
        <v>19</v>
      </c>
      <c r="AF71" s="13">
        <v>20</v>
      </c>
      <c r="AG71" s="13">
        <v>21</v>
      </c>
      <c r="AH71" s="13">
        <v>21</v>
      </c>
      <c r="AI71" s="13">
        <v>21</v>
      </c>
      <c r="AJ71" s="13">
        <v>21</v>
      </c>
      <c r="AK71" s="13">
        <v>22</v>
      </c>
      <c r="AL71" s="13">
        <v>22</v>
      </c>
      <c r="AM71" s="13">
        <v>22</v>
      </c>
      <c r="AN71" s="13">
        <v>22</v>
      </c>
      <c r="AO71" s="13">
        <v>22</v>
      </c>
      <c r="AP71" s="13">
        <v>22</v>
      </c>
    </row>
    <row r="72" spans="1:42" x14ac:dyDescent="0.25">
      <c r="A72" t="s">
        <v>0</v>
      </c>
      <c r="B72" t="s">
        <v>2</v>
      </c>
      <c r="C72" t="s">
        <v>59</v>
      </c>
      <c r="D72" s="20">
        <f>COUNTIFS(Data[gen_e],Table10[[#This Row],[gen_e]],Data[sp_e],Table10[[#This Row],[sp_e]],Data[k],Table10[[#Headers],[2]])</f>
        <v>22</v>
      </c>
      <c r="E72" s="20">
        <f>COUNTIFS(Data[gen_e],Table10[[#This Row],[gen_e]],Data[sp_e],Table10[[#This Row],[sp_e]],Data[k],Table10[[#Headers],[5]])</f>
        <v>22</v>
      </c>
      <c r="F72" s="20">
        <f>COUNTIFS(Data[gen_e],Table10[[#This Row],[gen_e]],Data[sp_e],Table10[[#This Row],[sp_e]],Data[k],Table10[[#Headers],[10]])</f>
        <v>22</v>
      </c>
      <c r="G72" s="25">
        <f>AVERAGEIF(Table10[[#This Row],[200]:[1009]],"&gt;=0")</f>
        <v>0</v>
      </c>
      <c r="H72" s="24">
        <f>AVERAGEIF(Table10[[#This Row],[2002]:[100918]],"&gt;=0")</f>
        <v>18.117647058823529</v>
      </c>
      <c r="I7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7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7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72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7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7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7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72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72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72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72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72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72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72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72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72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72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72" s="13">
        <v>11</v>
      </c>
      <c r="AA72" s="13">
        <v>11</v>
      </c>
      <c r="AB72" s="13">
        <v>12</v>
      </c>
      <c r="AC72" s="13">
        <v>22</v>
      </c>
      <c r="AD72" s="13">
        <v>18</v>
      </c>
      <c r="AE72" s="13">
        <v>18</v>
      </c>
      <c r="AF72" s="13">
        <v>18</v>
      </c>
      <c r="AG72" s="13">
        <v>19</v>
      </c>
      <c r="AH72" s="13">
        <v>19</v>
      </c>
      <c r="AI72" s="13">
        <v>20</v>
      </c>
      <c r="AJ72" s="13">
        <v>20</v>
      </c>
      <c r="AK72" s="13">
        <v>20</v>
      </c>
      <c r="AL72" s="13">
        <v>20</v>
      </c>
      <c r="AM72" s="13">
        <v>20</v>
      </c>
      <c r="AN72" s="13">
        <v>20</v>
      </c>
      <c r="AO72" s="13">
        <v>20</v>
      </c>
      <c r="AP72" s="13">
        <v>20</v>
      </c>
    </row>
    <row r="73" spans="1:42" x14ac:dyDescent="0.25">
      <c r="A73" t="s">
        <v>11</v>
      </c>
      <c r="B73" t="s">
        <v>19</v>
      </c>
      <c r="C73" t="s">
        <v>59</v>
      </c>
      <c r="D73" s="20">
        <f>COUNTIFS(Data[gen_e],Table10[[#This Row],[gen_e]],Data[sp_e],Table10[[#This Row],[sp_e]],Data[k],Table10[[#Headers],[2]])</f>
        <v>17</v>
      </c>
      <c r="E73" s="20">
        <f>COUNTIFS(Data[gen_e],Table10[[#This Row],[gen_e]],Data[sp_e],Table10[[#This Row],[sp_e]],Data[k],Table10[[#Headers],[5]])</f>
        <v>17</v>
      </c>
      <c r="F73" s="20">
        <f>COUNTIFS(Data[gen_e],Table10[[#This Row],[gen_e]],Data[sp_e],Table10[[#This Row],[sp_e]],Data[k],Table10[[#Headers],[10]])</f>
        <v>17</v>
      </c>
      <c r="G73" s="25">
        <f>AVERAGEIF(Table10[[#This Row],[200]:[1009]],"&gt;=0")</f>
        <v>0.34803921568627449</v>
      </c>
      <c r="H73" s="24">
        <f>AVERAGEIF(Table10[[#This Row],[2002]:[100918]],"&gt;=0")</f>
        <v>14</v>
      </c>
      <c r="I7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0.33333333333333331</v>
      </c>
      <c r="J7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0.5</v>
      </c>
      <c r="K7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</v>
      </c>
      <c r="L7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0.25</v>
      </c>
      <c r="M7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0.33333333333333331</v>
      </c>
      <c r="N7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0.66666666666666663</v>
      </c>
      <c r="O7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0.33333333333333331</v>
      </c>
      <c r="P73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1</v>
      </c>
      <c r="Q73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73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0.5</v>
      </c>
      <c r="S73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0.5</v>
      </c>
      <c r="T73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0.5</v>
      </c>
      <c r="U73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73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0.5</v>
      </c>
      <c r="W73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73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73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73" s="13">
        <v>8</v>
      </c>
      <c r="AA73" s="13">
        <v>9</v>
      </c>
      <c r="AB73" s="13">
        <v>13</v>
      </c>
      <c r="AC73" s="13">
        <v>13</v>
      </c>
      <c r="AD73" s="13">
        <v>14</v>
      </c>
      <c r="AE73" s="13">
        <v>14</v>
      </c>
      <c r="AF73" s="13">
        <v>14</v>
      </c>
      <c r="AG73" s="13">
        <v>15</v>
      </c>
      <c r="AH73" s="13">
        <v>15</v>
      </c>
      <c r="AI73" s="13">
        <v>15</v>
      </c>
      <c r="AJ73" s="13">
        <v>15</v>
      </c>
      <c r="AK73" s="13">
        <v>15</v>
      </c>
      <c r="AL73" s="13">
        <v>15</v>
      </c>
      <c r="AM73" s="13">
        <v>15</v>
      </c>
      <c r="AN73" s="13">
        <v>16</v>
      </c>
      <c r="AO73" s="13">
        <v>16</v>
      </c>
      <c r="AP73" s="13">
        <v>16</v>
      </c>
    </row>
    <row r="74" spans="1:42" x14ac:dyDescent="0.25">
      <c r="A74" t="s">
        <v>11</v>
      </c>
      <c r="B74" t="s">
        <v>20</v>
      </c>
      <c r="C74" t="s">
        <v>59</v>
      </c>
      <c r="D74" s="20">
        <f>COUNTIFS(Data[gen_e],Table10[[#This Row],[gen_e]],Data[sp_e],Table10[[#This Row],[sp_e]],Data[k],Table10[[#Headers],[2]])</f>
        <v>16</v>
      </c>
      <c r="E74" s="20">
        <f>COUNTIFS(Data[gen_e],Table10[[#This Row],[gen_e]],Data[sp_e],Table10[[#This Row],[sp_e]],Data[k],Table10[[#Headers],[5]])</f>
        <v>16</v>
      </c>
      <c r="F74" s="20">
        <f>COUNTIFS(Data[gen_e],Table10[[#This Row],[gen_e]],Data[sp_e],Table10[[#This Row],[sp_e]],Data[k],Table10[[#Headers],[10]])</f>
        <v>16</v>
      </c>
      <c r="G74" s="25">
        <f>AVERAGEIF(Table10[[#This Row],[200]:[1009]],"&gt;=0")</f>
        <v>6.6176470588235295E-2</v>
      </c>
      <c r="H74" s="24">
        <f>AVERAGEIF(Table10[[#This Row],[2002]:[100918]],"&gt;=0")</f>
        <v>13.176470588235293</v>
      </c>
      <c r="I7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0.125</v>
      </c>
      <c r="J7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7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74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7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7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7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74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74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74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74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74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74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74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74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74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1</v>
      </c>
      <c r="Y74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74" s="13">
        <v>8</v>
      </c>
      <c r="AA74" s="13">
        <v>8</v>
      </c>
      <c r="AB74" s="13">
        <v>12</v>
      </c>
      <c r="AC74" s="13">
        <v>13</v>
      </c>
      <c r="AD74" s="13">
        <v>13</v>
      </c>
      <c r="AE74" s="13">
        <v>13</v>
      </c>
      <c r="AF74" s="13">
        <v>13</v>
      </c>
      <c r="AG74" s="13">
        <v>14</v>
      </c>
      <c r="AH74" s="13">
        <v>14</v>
      </c>
      <c r="AI74" s="13">
        <v>14</v>
      </c>
      <c r="AJ74" s="13">
        <v>14</v>
      </c>
      <c r="AK74" s="13">
        <v>14</v>
      </c>
      <c r="AL74" s="13">
        <v>14</v>
      </c>
      <c r="AM74" s="13">
        <v>15</v>
      </c>
      <c r="AN74" s="13">
        <v>15</v>
      </c>
      <c r="AO74" s="13">
        <v>15</v>
      </c>
      <c r="AP74" s="13">
        <v>15</v>
      </c>
    </row>
    <row r="75" spans="1:42" x14ac:dyDescent="0.25">
      <c r="A75" t="s">
        <v>13</v>
      </c>
      <c r="B75" t="s">
        <v>35</v>
      </c>
      <c r="C75" t="s">
        <v>59</v>
      </c>
      <c r="D75" s="20">
        <f>COUNTIFS(Data[gen_e],Table10[[#This Row],[gen_e]],Data[sp_e],Table10[[#This Row],[sp_e]],Data[k],Table10[[#Headers],[2]])</f>
        <v>11</v>
      </c>
      <c r="E75" s="20">
        <f>COUNTIFS(Data[gen_e],Table10[[#This Row],[gen_e]],Data[sp_e],Table10[[#This Row],[sp_e]],Data[k],Table10[[#Headers],[5]])</f>
        <v>11</v>
      </c>
      <c r="F75" s="20">
        <f>COUNTIFS(Data[gen_e],Table10[[#This Row],[gen_e]],Data[sp_e],Table10[[#This Row],[sp_e]],Data[k],Table10[[#Headers],[10]])</f>
        <v>11</v>
      </c>
      <c r="G75" s="25">
        <f>AVERAGEIF(Table10[[#This Row],[200]:[1009]],"&gt;=0")</f>
        <v>0.5083333333333333</v>
      </c>
      <c r="H75" s="24">
        <f>AVERAGEIF(Table10[[#This Row],[2002]:[100918]],"&gt;=0")</f>
        <v>9.0588235294117645</v>
      </c>
      <c r="I7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0.83333333333333337</v>
      </c>
      <c r="J7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0.4</v>
      </c>
      <c r="K7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0.4</v>
      </c>
      <c r="L75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7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0.5</v>
      </c>
      <c r="N7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0.5</v>
      </c>
      <c r="O7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75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0.5</v>
      </c>
      <c r="Q75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75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1</v>
      </c>
      <c r="S75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1</v>
      </c>
      <c r="T75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1</v>
      </c>
      <c r="U75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75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75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1</v>
      </c>
      <c r="X75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1</v>
      </c>
      <c r="Y75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75" s="13">
        <v>5</v>
      </c>
      <c r="AA75" s="13">
        <v>6</v>
      </c>
      <c r="AB75" s="13">
        <v>6</v>
      </c>
      <c r="AC75" s="13">
        <v>11</v>
      </c>
      <c r="AD75" s="13">
        <v>9</v>
      </c>
      <c r="AE75" s="13">
        <v>9</v>
      </c>
      <c r="AF75" s="13">
        <v>9</v>
      </c>
      <c r="AG75" s="13">
        <v>9</v>
      </c>
      <c r="AH75" s="13">
        <v>10</v>
      </c>
      <c r="AI75" s="13">
        <v>10</v>
      </c>
      <c r="AJ75" s="13">
        <v>10</v>
      </c>
      <c r="AK75" s="13">
        <v>10</v>
      </c>
      <c r="AL75" s="13">
        <v>10</v>
      </c>
      <c r="AM75" s="13">
        <v>10</v>
      </c>
      <c r="AN75" s="13">
        <v>10</v>
      </c>
      <c r="AO75" s="13">
        <v>10</v>
      </c>
      <c r="AP75" s="13">
        <v>10</v>
      </c>
    </row>
    <row r="76" spans="1:42" x14ac:dyDescent="0.25">
      <c r="A76" t="s">
        <v>7</v>
      </c>
      <c r="B76" t="s">
        <v>9</v>
      </c>
      <c r="C76" t="s">
        <v>59</v>
      </c>
      <c r="D76" s="20">
        <f>COUNTIFS(Data[gen_e],Table10[[#This Row],[gen_e]],Data[sp_e],Table10[[#This Row],[sp_e]],Data[k],Table10[[#Headers],[2]])</f>
        <v>4</v>
      </c>
      <c r="E76" s="20">
        <f>COUNTIFS(Data[gen_e],Table10[[#This Row],[gen_e]],Data[sp_e],Table10[[#This Row],[sp_e]],Data[k],Table10[[#Headers],[5]])</f>
        <v>0</v>
      </c>
      <c r="F76" s="20">
        <f>COUNTIFS(Data[gen_e],Table10[[#This Row],[gen_e]],Data[sp_e],Table10[[#This Row],[sp_e]],Data[k],Table10[[#Headers],[10]])</f>
        <v>0</v>
      </c>
      <c r="G76" s="25">
        <f>AVERAGEIF(Table10[[#This Row],[200]:[1009]],"&gt;=0")</f>
        <v>0.75</v>
      </c>
      <c r="H76" s="24">
        <f>AVERAGEIF(Table10[[#This Row],[2002]:[100918]],"&gt;=0")</f>
        <v>2</v>
      </c>
      <c r="I7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</v>
      </c>
      <c r="J7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1</v>
      </c>
      <c r="K76" s="22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76" s="22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76" s="22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76" s="22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76" s="22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76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76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76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76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76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76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76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76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76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76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76" s="13">
        <v>2</v>
      </c>
      <c r="AA76" s="13">
        <v>2</v>
      </c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 x14ac:dyDescent="0.25">
      <c r="A77" t="s">
        <v>0</v>
      </c>
      <c r="B77" t="s">
        <v>1</v>
      </c>
      <c r="C77" t="s">
        <v>59</v>
      </c>
      <c r="D77" s="20">
        <f>COUNTIFS(Data[gen_e],Table10[[#This Row],[gen_e]],Data[sp_e],Table10[[#This Row],[sp_e]],Data[k],Table10[[#Headers],[2]])</f>
        <v>4</v>
      </c>
      <c r="E77" s="20">
        <f>COUNTIFS(Data[gen_e],Table10[[#This Row],[gen_e]],Data[sp_e],Table10[[#This Row],[sp_e]],Data[k],Table10[[#Headers],[5]])</f>
        <v>0</v>
      </c>
      <c r="F77" s="20">
        <f>COUNTIFS(Data[gen_e],Table10[[#This Row],[gen_e]],Data[sp_e],Table10[[#This Row],[sp_e]],Data[k],Table10[[#Headers],[10]])</f>
        <v>0</v>
      </c>
      <c r="G77" s="25">
        <f>AVERAGEIF(Table10[[#This Row],[200]:[1009]],"&gt;=0")</f>
        <v>0.5</v>
      </c>
      <c r="H77" s="24">
        <f>AVERAGEIF(Table10[[#This Row],[2002]:[100918]],"&gt;=0")</f>
        <v>2</v>
      </c>
      <c r="I7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7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1</v>
      </c>
      <c r="K77" s="22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77" s="22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77" s="22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77" s="22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77" s="22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77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77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77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77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77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77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77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77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77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77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77" s="13">
        <v>2</v>
      </c>
      <c r="AA77" s="13">
        <v>2</v>
      </c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 x14ac:dyDescent="0.25">
      <c r="A78" t="s">
        <v>26</v>
      </c>
      <c r="B78" t="s">
        <v>28</v>
      </c>
      <c r="C78" t="s">
        <v>59</v>
      </c>
      <c r="D78" s="20">
        <f>COUNTIFS(Data[gen_e],Table10[[#This Row],[gen_e]],Data[sp_e],Table10[[#This Row],[sp_e]],Data[k],Table10[[#Headers],[2]])</f>
        <v>5</v>
      </c>
      <c r="E78" s="20">
        <f>COUNTIFS(Data[gen_e],Table10[[#This Row],[gen_e]],Data[sp_e],Table10[[#This Row],[sp_e]],Data[k],Table10[[#Headers],[5]])</f>
        <v>5</v>
      </c>
      <c r="F78" s="20">
        <f>COUNTIFS(Data[gen_e],Table10[[#This Row],[gen_e]],Data[sp_e],Table10[[#This Row],[sp_e]],Data[k],Table10[[#Headers],[10]])</f>
        <v>0</v>
      </c>
      <c r="G78" s="25">
        <f>AVERAGEIF(Table10[[#This Row],[200]:[1009]],"&gt;=0")</f>
        <v>0</v>
      </c>
      <c r="H78" s="24">
        <f>AVERAGEIF(Table10[[#This Row],[2002]:[100918]],"&gt;=0")</f>
        <v>3.5714285714285716</v>
      </c>
      <c r="I7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7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7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78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7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7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7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78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78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78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78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78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78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78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78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78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78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78" s="13">
        <v>2</v>
      </c>
      <c r="AA78" s="13">
        <v>3</v>
      </c>
      <c r="AB78" s="13">
        <v>4</v>
      </c>
      <c r="AC78" s="13">
        <v>4</v>
      </c>
      <c r="AD78" s="13">
        <v>4</v>
      </c>
      <c r="AE78" s="13">
        <v>4</v>
      </c>
      <c r="AF78" s="13">
        <v>4</v>
      </c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 x14ac:dyDescent="0.25">
      <c r="A79" t="s">
        <v>7</v>
      </c>
      <c r="B79" t="s">
        <v>8</v>
      </c>
      <c r="C79" t="s">
        <v>59</v>
      </c>
      <c r="D79" s="20">
        <f>COUNTIFS(Data[gen_e],Table10[[#This Row],[gen_e]],Data[sp_e],Table10[[#This Row],[sp_e]],Data[k],Table10[[#Headers],[2]])</f>
        <v>5</v>
      </c>
      <c r="E79" s="20">
        <f>COUNTIFS(Data[gen_e],Table10[[#This Row],[gen_e]],Data[sp_e],Table10[[#This Row],[sp_e]],Data[k],Table10[[#Headers],[5]])</f>
        <v>5</v>
      </c>
      <c r="F79" s="20">
        <f>COUNTIFS(Data[gen_e],Table10[[#This Row],[gen_e]],Data[sp_e],Table10[[#This Row],[sp_e]],Data[k],Table10[[#Headers],[10]])</f>
        <v>0</v>
      </c>
      <c r="G79" s="25">
        <f>AVERAGEIF(Table10[[#This Row],[200]:[1009]],"&gt;=0")</f>
        <v>5.5555555555555552E-2</v>
      </c>
      <c r="H79" s="24">
        <f>AVERAGEIF(Table10[[#This Row],[2002]:[100918]],"&gt;=0")</f>
        <v>3.5714285714285716</v>
      </c>
      <c r="I7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0.33333333333333331</v>
      </c>
      <c r="J7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7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79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7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7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7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79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79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79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79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79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79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79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79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79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79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79" s="13">
        <v>2</v>
      </c>
      <c r="AA79" s="13">
        <v>3</v>
      </c>
      <c r="AB79" s="13">
        <v>3</v>
      </c>
      <c r="AC79" s="13">
        <v>5</v>
      </c>
      <c r="AD79" s="13">
        <v>4</v>
      </c>
      <c r="AE79" s="13">
        <v>4</v>
      </c>
      <c r="AF79" s="13">
        <v>4</v>
      </c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 x14ac:dyDescent="0.25">
      <c r="A80" t="s">
        <v>11</v>
      </c>
      <c r="B80" t="s">
        <v>17</v>
      </c>
      <c r="C80" t="s">
        <v>59</v>
      </c>
      <c r="D80" s="20">
        <f>COUNTIFS(Data[gen_e],Table10[[#This Row],[gen_e]],Data[sp_e],Table10[[#This Row],[sp_e]],Data[k],Table10[[#Headers],[2]])</f>
        <v>6</v>
      </c>
      <c r="E80" s="20">
        <f>COUNTIFS(Data[gen_e],Table10[[#This Row],[gen_e]],Data[sp_e],Table10[[#This Row],[sp_e]],Data[k],Table10[[#Headers],[5]])</f>
        <v>6</v>
      </c>
      <c r="F80" s="20">
        <f>COUNTIFS(Data[gen_e],Table10[[#This Row],[gen_e]],Data[sp_e],Table10[[#This Row],[sp_e]],Data[k],Table10[[#Headers],[10]])</f>
        <v>0</v>
      </c>
      <c r="G80" s="25">
        <f>AVERAGEIF(Table10[[#This Row],[200]:[1009]],"&gt;=0")</f>
        <v>0.8571428571428571</v>
      </c>
      <c r="H80" s="24">
        <f>AVERAGEIF(Table10[[#This Row],[2002]:[100918]],"&gt;=0")</f>
        <v>4.2857142857142856</v>
      </c>
      <c r="I8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1</v>
      </c>
      <c r="J8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1</v>
      </c>
      <c r="K8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1</v>
      </c>
      <c r="L80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8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8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1</v>
      </c>
      <c r="O8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80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80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80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80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80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80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80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80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80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80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80" s="13">
        <v>3</v>
      </c>
      <c r="AA80" s="13">
        <v>3</v>
      </c>
      <c r="AB80" s="13">
        <v>4</v>
      </c>
      <c r="AC80" s="13">
        <v>5</v>
      </c>
      <c r="AD80" s="13">
        <v>5</v>
      </c>
      <c r="AE80" s="13">
        <v>5</v>
      </c>
      <c r="AF80" s="13">
        <v>5</v>
      </c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 x14ac:dyDescent="0.25">
      <c r="A81" t="s">
        <v>22</v>
      </c>
      <c r="B81" t="s">
        <v>23</v>
      </c>
      <c r="C81" t="s">
        <v>59</v>
      </c>
      <c r="D81" s="20">
        <f>COUNTIFS(Data[gen_e],Table10[[#This Row],[gen_e]],Data[sp_e],Table10[[#This Row],[sp_e]],Data[k],Table10[[#Headers],[2]])</f>
        <v>7</v>
      </c>
      <c r="E81" s="20">
        <f>COUNTIFS(Data[gen_e],Table10[[#This Row],[gen_e]],Data[sp_e],Table10[[#This Row],[sp_e]],Data[k],Table10[[#Headers],[5]])</f>
        <v>7</v>
      </c>
      <c r="F81" s="20">
        <f>COUNTIFS(Data[gen_e],Table10[[#This Row],[gen_e]],Data[sp_e],Table10[[#This Row],[sp_e]],Data[k],Table10[[#Headers],[10]])</f>
        <v>0</v>
      </c>
      <c r="G81" s="25">
        <f>AVERAGEIF(Table10[[#This Row],[200]:[1009]],"&gt;=0")</f>
        <v>0.21428571428571427</v>
      </c>
      <c r="H81" s="24">
        <f>AVERAGEIF(Table10[[#This Row],[2002]:[100918]],"&gt;=0")</f>
        <v>5</v>
      </c>
      <c r="I8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</v>
      </c>
      <c r="J8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8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81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1</v>
      </c>
      <c r="M8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8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8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81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81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81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81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81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81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81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81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81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81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81" s="13">
        <v>3</v>
      </c>
      <c r="AA81" s="13">
        <v>4</v>
      </c>
      <c r="AB81" s="13">
        <v>5</v>
      </c>
      <c r="AC81" s="13">
        <v>5</v>
      </c>
      <c r="AD81" s="13">
        <v>6</v>
      </c>
      <c r="AE81" s="13">
        <v>6</v>
      </c>
      <c r="AF81" s="13">
        <v>6</v>
      </c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 x14ac:dyDescent="0.25">
      <c r="A82" t="s">
        <v>7</v>
      </c>
      <c r="B82" t="s">
        <v>10</v>
      </c>
      <c r="C82" t="s">
        <v>59</v>
      </c>
      <c r="D82" s="20">
        <f>COUNTIFS(Data[gen_e],Table10[[#This Row],[gen_e]],Data[sp_e],Table10[[#This Row],[sp_e]],Data[k],Table10[[#Headers],[2]])</f>
        <v>7</v>
      </c>
      <c r="E82" s="20">
        <f>COUNTIFS(Data[gen_e],Table10[[#This Row],[gen_e]],Data[sp_e],Table10[[#This Row],[sp_e]],Data[k],Table10[[#Headers],[5]])</f>
        <v>7</v>
      </c>
      <c r="F82" s="20">
        <f>COUNTIFS(Data[gen_e],Table10[[#This Row],[gen_e]],Data[sp_e],Table10[[#This Row],[sp_e]],Data[k],Table10[[#Headers],[10]])</f>
        <v>0</v>
      </c>
      <c r="G82" s="25">
        <f>AVERAGEIF(Table10[[#This Row],[200]:[1009]],"&gt;=0")</f>
        <v>8.3333333333333329E-2</v>
      </c>
      <c r="H82" s="24">
        <f>AVERAGEIF(Table10[[#This Row],[2002]:[100918]],"&gt;=0")</f>
        <v>5</v>
      </c>
      <c r="I8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0.25</v>
      </c>
      <c r="J8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8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0.25</v>
      </c>
      <c r="L82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8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8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8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82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82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82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82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82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82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82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82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82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82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82" s="13">
        <v>3</v>
      </c>
      <c r="AA82" s="13">
        <v>4</v>
      </c>
      <c r="AB82" s="13">
        <v>3</v>
      </c>
      <c r="AC82" s="13">
        <v>7</v>
      </c>
      <c r="AD82" s="13">
        <v>6</v>
      </c>
      <c r="AE82" s="13">
        <v>6</v>
      </c>
      <c r="AF82" s="13">
        <v>6</v>
      </c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 x14ac:dyDescent="0.25">
      <c r="A83" t="s">
        <v>26</v>
      </c>
      <c r="B83" t="s">
        <v>29</v>
      </c>
      <c r="C83" t="s">
        <v>59</v>
      </c>
      <c r="D83" s="20">
        <f>COUNTIFS(Data[gen_e],Table10[[#This Row],[gen_e]],Data[sp_e],Table10[[#This Row],[sp_e]],Data[k],Table10[[#Headers],[2]])</f>
        <v>9</v>
      </c>
      <c r="E83" s="20">
        <f>COUNTIFS(Data[gen_e],Table10[[#This Row],[gen_e]],Data[sp_e],Table10[[#This Row],[sp_e]],Data[k],Table10[[#Headers],[5]])</f>
        <v>9</v>
      </c>
      <c r="F83" s="20">
        <f>COUNTIFS(Data[gen_e],Table10[[#This Row],[gen_e]],Data[sp_e],Table10[[#This Row],[sp_e]],Data[k],Table10[[#Headers],[10]])</f>
        <v>0</v>
      </c>
      <c r="G83" s="25">
        <f>AVERAGEIF(Table10[[#This Row],[200]:[1009]],"&gt;=0")</f>
        <v>0.2857142857142857</v>
      </c>
      <c r="H83" s="24">
        <f>AVERAGEIF(Table10[[#This Row],[2002]:[100918]],"&gt;=0")</f>
        <v>6.4285714285714288</v>
      </c>
      <c r="I8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8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8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</v>
      </c>
      <c r="L8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8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0.5</v>
      </c>
      <c r="N8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8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83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83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83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83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83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83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83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83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83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83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83" s="13">
        <v>4</v>
      </c>
      <c r="AA83" s="13">
        <v>5</v>
      </c>
      <c r="AB83" s="13">
        <v>7</v>
      </c>
      <c r="AC83" s="13">
        <v>7</v>
      </c>
      <c r="AD83" s="13">
        <v>7</v>
      </c>
      <c r="AE83" s="13">
        <v>7</v>
      </c>
      <c r="AF83" s="13">
        <v>8</v>
      </c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 x14ac:dyDescent="0.25">
      <c r="A84" t="s">
        <v>11</v>
      </c>
      <c r="B84" t="s">
        <v>14</v>
      </c>
      <c r="C84" t="s">
        <v>59</v>
      </c>
      <c r="D84" s="20">
        <f>COUNTIFS(Data[gen_e],Table10[[#This Row],[gen_e]],Data[sp_e],Table10[[#This Row],[sp_e]],Data[k],Table10[[#Headers],[2]])</f>
        <v>9</v>
      </c>
      <c r="E84" s="20">
        <f>COUNTIFS(Data[gen_e],Table10[[#This Row],[gen_e]],Data[sp_e],Table10[[#This Row],[sp_e]],Data[k],Table10[[#Headers],[5]])</f>
        <v>9</v>
      </c>
      <c r="F84" s="20">
        <f>COUNTIFS(Data[gen_e],Table10[[#This Row],[gen_e]],Data[sp_e],Table10[[#This Row],[sp_e]],Data[k],Table10[[#Headers],[10]])</f>
        <v>0</v>
      </c>
      <c r="G84" s="25">
        <f>AVERAGEIF(Table10[[#This Row],[200]:[1009]],"&gt;=0")</f>
        <v>0.9285714285714286</v>
      </c>
      <c r="H84" s="24">
        <f>AVERAGEIF(Table10[[#This Row],[2002]:[100918]],"&gt;=0")</f>
        <v>6.4285714285714288</v>
      </c>
      <c r="I8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1</v>
      </c>
      <c r="J8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1</v>
      </c>
      <c r="K8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</v>
      </c>
      <c r="L84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1</v>
      </c>
      <c r="M8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8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1</v>
      </c>
      <c r="O8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84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84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84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84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84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84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84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84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84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84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84" s="13">
        <v>4</v>
      </c>
      <c r="AA84" s="13">
        <v>5</v>
      </c>
      <c r="AB84" s="13">
        <v>7</v>
      </c>
      <c r="AC84" s="13">
        <v>7</v>
      </c>
      <c r="AD84" s="13">
        <v>7</v>
      </c>
      <c r="AE84" s="13">
        <v>7</v>
      </c>
      <c r="AF84" s="13">
        <v>8</v>
      </c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 x14ac:dyDescent="0.25">
      <c r="A85" t="s">
        <v>13</v>
      </c>
      <c r="B85" t="s">
        <v>38</v>
      </c>
      <c r="C85" t="s">
        <v>59</v>
      </c>
      <c r="D85" s="20">
        <f>COUNTIFS(Data[gen_e],Table10[[#This Row],[gen_e]],Data[sp_e],Table10[[#This Row],[sp_e]],Data[k],Table10[[#Headers],[2]])</f>
        <v>9</v>
      </c>
      <c r="E85" s="20">
        <f>COUNTIFS(Data[gen_e],Table10[[#This Row],[gen_e]],Data[sp_e],Table10[[#This Row],[sp_e]],Data[k],Table10[[#Headers],[5]])</f>
        <v>9</v>
      </c>
      <c r="F85" s="20">
        <f>COUNTIFS(Data[gen_e],Table10[[#This Row],[gen_e]],Data[sp_e],Table10[[#This Row],[sp_e]],Data[k],Table10[[#Headers],[10]])</f>
        <v>0</v>
      </c>
      <c r="G85" s="25">
        <f>AVERAGEIF(Table10[[#This Row],[200]:[1009]],"&gt;=0")</f>
        <v>0.51428571428571435</v>
      </c>
      <c r="H85" s="24">
        <f>AVERAGEIF(Table10[[#This Row],[2002]:[100918]],"&gt;=0")</f>
        <v>6.4285714285714288</v>
      </c>
      <c r="I8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0.6</v>
      </c>
      <c r="J8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0.5</v>
      </c>
      <c r="K8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85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0.5</v>
      </c>
      <c r="M8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0.5</v>
      </c>
      <c r="N8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0.5</v>
      </c>
      <c r="O8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85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85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85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85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85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85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85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85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85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85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85" s="13">
        <v>4</v>
      </c>
      <c r="AA85" s="13">
        <v>5</v>
      </c>
      <c r="AB85" s="13">
        <v>7</v>
      </c>
      <c r="AC85" s="13">
        <v>7</v>
      </c>
      <c r="AD85" s="13">
        <v>7</v>
      </c>
      <c r="AE85" s="13">
        <v>7</v>
      </c>
      <c r="AF85" s="13">
        <v>8</v>
      </c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 x14ac:dyDescent="0.25">
      <c r="A86" t="s">
        <v>11</v>
      </c>
      <c r="B86" t="s">
        <v>12</v>
      </c>
      <c r="C86" t="s">
        <v>60</v>
      </c>
      <c r="D86" s="20">
        <f>COUNTIFS(Data[gen_e],Table10[[#This Row],[gen_e]],Data[sp_e],Table10[[#This Row],[sp_e]],Data[k],Table10[[#Headers],[2]])</f>
        <v>50</v>
      </c>
      <c r="E86" s="20">
        <f>COUNTIFS(Data[gen_e],Table10[[#This Row],[gen_e]],Data[sp_e],Table10[[#This Row],[sp_e]],Data[k],Table10[[#Headers],[5]])</f>
        <v>50</v>
      </c>
      <c r="F86" s="20">
        <f>COUNTIFS(Data[gen_e],Table10[[#This Row],[gen_e]],Data[sp_e],Table10[[#This Row],[sp_e]],Data[k],Table10[[#Headers],[10]])</f>
        <v>50</v>
      </c>
      <c r="G86" s="25">
        <f>AVERAGEIF(Table10[[#This Row],[200]:[1009]],"&gt;=0")</f>
        <v>0.1211764705882353</v>
      </c>
      <c r="H86" s="24">
        <f>AVERAGEIF(Table10[[#This Row],[2002]:[100918]],"&gt;=0")</f>
        <v>41.176470588235297</v>
      </c>
      <c r="I8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0.08</v>
      </c>
      <c r="J8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0.28000000000000003</v>
      </c>
      <c r="K8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86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0.2</v>
      </c>
      <c r="M8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0.1</v>
      </c>
      <c r="N8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0.2</v>
      </c>
      <c r="O8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86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0.4</v>
      </c>
      <c r="Q86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0.2</v>
      </c>
      <c r="R86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0.2</v>
      </c>
      <c r="S86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0.2</v>
      </c>
      <c r="T86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86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86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86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86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0.2</v>
      </c>
      <c r="Y86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86" s="13">
        <v>25</v>
      </c>
      <c r="AA86" s="13">
        <v>25</v>
      </c>
      <c r="AB86" s="13">
        <v>40</v>
      </c>
      <c r="AC86" s="13">
        <v>40</v>
      </c>
      <c r="AD86" s="13">
        <v>40</v>
      </c>
      <c r="AE86" s="13">
        <v>40</v>
      </c>
      <c r="AF86" s="13">
        <v>40</v>
      </c>
      <c r="AG86" s="13">
        <v>45</v>
      </c>
      <c r="AH86" s="13">
        <v>45</v>
      </c>
      <c r="AI86" s="13">
        <v>45</v>
      </c>
      <c r="AJ86" s="13">
        <v>45</v>
      </c>
      <c r="AK86" s="13">
        <v>45</v>
      </c>
      <c r="AL86" s="13">
        <v>45</v>
      </c>
      <c r="AM86" s="13">
        <v>45</v>
      </c>
      <c r="AN86" s="13">
        <v>45</v>
      </c>
      <c r="AO86" s="13">
        <v>45</v>
      </c>
      <c r="AP86" s="13">
        <v>45</v>
      </c>
    </row>
    <row r="87" spans="1:42" x14ac:dyDescent="0.25">
      <c r="A87" t="s">
        <v>11</v>
      </c>
      <c r="B87" t="s">
        <v>18</v>
      </c>
      <c r="C87" t="s">
        <v>60</v>
      </c>
      <c r="D87" s="20">
        <f>COUNTIFS(Data[gen_e],Table10[[#This Row],[gen_e]],Data[sp_e],Table10[[#This Row],[sp_e]],Data[k],Table10[[#Headers],[2]])</f>
        <v>50</v>
      </c>
      <c r="E87" s="20">
        <f>COUNTIFS(Data[gen_e],Table10[[#This Row],[gen_e]],Data[sp_e],Table10[[#This Row],[sp_e]],Data[k],Table10[[#Headers],[5]])</f>
        <v>50</v>
      </c>
      <c r="F87" s="20">
        <f>COUNTIFS(Data[gen_e],Table10[[#This Row],[gen_e]],Data[sp_e],Table10[[#This Row],[sp_e]],Data[k],Table10[[#Headers],[10]])</f>
        <v>50</v>
      </c>
      <c r="G87" s="25">
        <f>AVERAGEIF(Table10[[#This Row],[200]:[1009]],"&gt;=0")</f>
        <v>0.27411764705882358</v>
      </c>
      <c r="H87" s="24">
        <f>AVERAGEIF(Table10[[#This Row],[2002]:[100918]],"&gt;=0")</f>
        <v>41.176470588235297</v>
      </c>
      <c r="I8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</v>
      </c>
      <c r="J8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0.36</v>
      </c>
      <c r="K8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</v>
      </c>
      <c r="L87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8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8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0.3</v>
      </c>
      <c r="O8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0.4</v>
      </c>
      <c r="P87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0.6</v>
      </c>
      <c r="Q87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0.2</v>
      </c>
      <c r="R87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0.4</v>
      </c>
      <c r="S87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0.2</v>
      </c>
      <c r="T87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0.4</v>
      </c>
      <c r="U87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0.2</v>
      </c>
      <c r="V87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0.4</v>
      </c>
      <c r="W87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0.2</v>
      </c>
      <c r="X87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0.4</v>
      </c>
      <c r="Y87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0.2</v>
      </c>
      <c r="Z87" s="13">
        <v>25</v>
      </c>
      <c r="AA87" s="13">
        <v>25</v>
      </c>
      <c r="AB87" s="13">
        <v>40</v>
      </c>
      <c r="AC87" s="13">
        <v>40</v>
      </c>
      <c r="AD87" s="13">
        <v>40</v>
      </c>
      <c r="AE87" s="13">
        <v>40</v>
      </c>
      <c r="AF87" s="13">
        <v>40</v>
      </c>
      <c r="AG87" s="13">
        <v>45</v>
      </c>
      <c r="AH87" s="13">
        <v>45</v>
      </c>
      <c r="AI87" s="13">
        <v>45</v>
      </c>
      <c r="AJ87" s="13">
        <v>45</v>
      </c>
      <c r="AK87" s="13">
        <v>45</v>
      </c>
      <c r="AL87" s="13">
        <v>45</v>
      </c>
      <c r="AM87" s="13">
        <v>45</v>
      </c>
      <c r="AN87" s="13">
        <v>45</v>
      </c>
      <c r="AO87" s="13">
        <v>45</v>
      </c>
      <c r="AP87" s="13">
        <v>45</v>
      </c>
    </row>
    <row r="88" spans="1:42" x14ac:dyDescent="0.25">
      <c r="A88" t="s">
        <v>13</v>
      </c>
      <c r="B88" t="s">
        <v>39</v>
      </c>
      <c r="C88" t="s">
        <v>60</v>
      </c>
      <c r="D88" s="20">
        <f>COUNTIFS(Data[gen_e],Table10[[#This Row],[gen_e]],Data[sp_e],Table10[[#This Row],[sp_e]],Data[k],Table10[[#Headers],[2]])</f>
        <v>50</v>
      </c>
      <c r="E88" s="20">
        <f>COUNTIFS(Data[gen_e],Table10[[#This Row],[gen_e]],Data[sp_e],Table10[[#This Row],[sp_e]],Data[k],Table10[[#Headers],[5]])</f>
        <v>50</v>
      </c>
      <c r="F88" s="20">
        <f>COUNTIFS(Data[gen_e],Table10[[#This Row],[gen_e]],Data[sp_e],Table10[[#This Row],[sp_e]],Data[k],Table10[[#Headers],[10]])</f>
        <v>50</v>
      </c>
      <c r="G88" s="25">
        <f>AVERAGEIF(Table10[[#This Row],[200]:[1009]],"&gt;=0")</f>
        <v>0.12941176470588234</v>
      </c>
      <c r="H88" s="24">
        <f>AVERAGEIF(Table10[[#This Row],[2002]:[100918]],"&gt;=0")</f>
        <v>41.176470588235297</v>
      </c>
      <c r="I8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</v>
      </c>
      <c r="J8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8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0.4</v>
      </c>
      <c r="L88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0.1</v>
      </c>
      <c r="M8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0.1</v>
      </c>
      <c r="N8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0.1</v>
      </c>
      <c r="O8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0.1</v>
      </c>
      <c r="P88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88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0.2</v>
      </c>
      <c r="R88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0.6</v>
      </c>
      <c r="S88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88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88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88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0.2</v>
      </c>
      <c r="W88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88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88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0.2</v>
      </c>
      <c r="Z88" s="13">
        <v>25</v>
      </c>
      <c r="AA88" s="13">
        <v>25</v>
      </c>
      <c r="AB88" s="13">
        <v>40</v>
      </c>
      <c r="AC88" s="13">
        <v>40</v>
      </c>
      <c r="AD88" s="13">
        <v>40</v>
      </c>
      <c r="AE88" s="13">
        <v>40</v>
      </c>
      <c r="AF88" s="13">
        <v>40</v>
      </c>
      <c r="AG88" s="13">
        <v>45</v>
      </c>
      <c r="AH88" s="13">
        <v>45</v>
      </c>
      <c r="AI88" s="13">
        <v>45</v>
      </c>
      <c r="AJ88" s="13">
        <v>45</v>
      </c>
      <c r="AK88" s="13">
        <v>45</v>
      </c>
      <c r="AL88" s="13">
        <v>45</v>
      </c>
      <c r="AM88" s="13">
        <v>45</v>
      </c>
      <c r="AN88" s="13">
        <v>45</v>
      </c>
      <c r="AO88" s="13">
        <v>45</v>
      </c>
      <c r="AP88" s="13">
        <v>45</v>
      </c>
    </row>
    <row r="89" spans="1:42" x14ac:dyDescent="0.25">
      <c r="A89" t="s">
        <v>13</v>
      </c>
      <c r="B89" t="s">
        <v>36</v>
      </c>
      <c r="C89" t="s">
        <v>60</v>
      </c>
      <c r="D89" s="20">
        <f>COUNTIFS(Data[gen_e],Table10[[#This Row],[gen_e]],Data[sp_e],Table10[[#This Row],[sp_e]],Data[k],Table10[[#Headers],[2]])</f>
        <v>50</v>
      </c>
      <c r="E89" s="20">
        <f>COUNTIFS(Data[gen_e],Table10[[#This Row],[gen_e]],Data[sp_e],Table10[[#This Row],[sp_e]],Data[k],Table10[[#Headers],[5]])</f>
        <v>50</v>
      </c>
      <c r="F89" s="20">
        <f>COUNTIFS(Data[gen_e],Table10[[#This Row],[gen_e]],Data[sp_e],Table10[[#This Row],[sp_e]],Data[k],Table10[[#Headers],[10]])</f>
        <v>50</v>
      </c>
      <c r="G89" s="25">
        <f>AVERAGEIF(Table10[[#This Row],[200]:[1009]],"&gt;=0")</f>
        <v>0</v>
      </c>
      <c r="H89" s="24">
        <f>AVERAGEIF(Table10[[#This Row],[2002]:[100918]],"&gt;=0")</f>
        <v>41.176470588235297</v>
      </c>
      <c r="I8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8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8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89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8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8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8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89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89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89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89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89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89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89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89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89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89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89" s="13">
        <v>25</v>
      </c>
      <c r="AA89" s="13">
        <v>25</v>
      </c>
      <c r="AB89" s="13">
        <v>40</v>
      </c>
      <c r="AC89" s="13">
        <v>40</v>
      </c>
      <c r="AD89" s="13">
        <v>40</v>
      </c>
      <c r="AE89" s="13">
        <v>40</v>
      </c>
      <c r="AF89" s="13">
        <v>40</v>
      </c>
      <c r="AG89" s="13">
        <v>45</v>
      </c>
      <c r="AH89" s="13">
        <v>45</v>
      </c>
      <c r="AI89" s="13">
        <v>45</v>
      </c>
      <c r="AJ89" s="13">
        <v>45</v>
      </c>
      <c r="AK89" s="13">
        <v>45</v>
      </c>
      <c r="AL89" s="13">
        <v>45</v>
      </c>
      <c r="AM89" s="13">
        <v>45</v>
      </c>
      <c r="AN89" s="13">
        <v>45</v>
      </c>
      <c r="AO89" s="13">
        <v>45</v>
      </c>
      <c r="AP89" s="13">
        <v>45</v>
      </c>
    </row>
    <row r="90" spans="1:42" x14ac:dyDescent="0.25">
      <c r="A90" t="s">
        <v>13</v>
      </c>
      <c r="B90" t="s">
        <v>31</v>
      </c>
      <c r="C90" t="s">
        <v>60</v>
      </c>
      <c r="D90" s="20">
        <f>COUNTIFS(Data[gen_e],Table10[[#This Row],[gen_e]],Data[sp_e],Table10[[#This Row],[sp_e]],Data[k],Table10[[#Headers],[2]])</f>
        <v>50</v>
      </c>
      <c r="E90" s="20">
        <f>COUNTIFS(Data[gen_e],Table10[[#This Row],[gen_e]],Data[sp_e],Table10[[#This Row],[sp_e]],Data[k],Table10[[#Headers],[5]])</f>
        <v>50</v>
      </c>
      <c r="F90" s="20">
        <f>COUNTIFS(Data[gen_e],Table10[[#This Row],[gen_e]],Data[sp_e],Table10[[#This Row],[sp_e]],Data[k],Table10[[#Headers],[10]])</f>
        <v>50</v>
      </c>
      <c r="G90" s="25">
        <f>AVERAGEIF(Table10[[#This Row],[200]:[1009]],"&gt;=0")</f>
        <v>1.7647058823529415E-2</v>
      </c>
      <c r="H90" s="24">
        <f>AVERAGEIF(Table10[[#This Row],[2002]:[100918]],"&gt;=0")</f>
        <v>41.176470588235297</v>
      </c>
      <c r="I9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9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9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90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9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0.1</v>
      </c>
      <c r="N9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9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90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0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90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90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90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0.2</v>
      </c>
      <c r="U90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90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90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90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0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90" s="13">
        <v>25</v>
      </c>
      <c r="AA90" s="13">
        <v>25</v>
      </c>
      <c r="AB90" s="13">
        <v>40</v>
      </c>
      <c r="AC90" s="13">
        <v>40</v>
      </c>
      <c r="AD90" s="13">
        <v>40</v>
      </c>
      <c r="AE90" s="13">
        <v>40</v>
      </c>
      <c r="AF90" s="13">
        <v>40</v>
      </c>
      <c r="AG90" s="13">
        <v>45</v>
      </c>
      <c r="AH90" s="13">
        <v>45</v>
      </c>
      <c r="AI90" s="13">
        <v>45</v>
      </c>
      <c r="AJ90" s="13">
        <v>45</v>
      </c>
      <c r="AK90" s="13">
        <v>45</v>
      </c>
      <c r="AL90" s="13">
        <v>45</v>
      </c>
      <c r="AM90" s="13">
        <v>45</v>
      </c>
      <c r="AN90" s="13">
        <v>45</v>
      </c>
      <c r="AO90" s="13">
        <v>45</v>
      </c>
      <c r="AP90" s="13">
        <v>45</v>
      </c>
    </row>
    <row r="91" spans="1:42" x14ac:dyDescent="0.25">
      <c r="A91" t="s">
        <v>13</v>
      </c>
      <c r="B91" t="s">
        <v>30</v>
      </c>
      <c r="C91" t="s">
        <v>60</v>
      </c>
      <c r="D91" s="20">
        <f>COUNTIFS(Data[gen_e],Table10[[#This Row],[gen_e]],Data[sp_e],Table10[[#This Row],[sp_e]],Data[k],Table10[[#Headers],[2]])</f>
        <v>50</v>
      </c>
      <c r="E91" s="20">
        <f>COUNTIFS(Data[gen_e],Table10[[#This Row],[gen_e]],Data[sp_e],Table10[[#This Row],[sp_e]],Data[k],Table10[[#Headers],[5]])</f>
        <v>50</v>
      </c>
      <c r="F91" s="20">
        <f>COUNTIFS(Data[gen_e],Table10[[#This Row],[gen_e]],Data[sp_e],Table10[[#This Row],[sp_e]],Data[k],Table10[[#Headers],[10]])</f>
        <v>50</v>
      </c>
      <c r="G91" s="25">
        <f>AVERAGEIF(Table10[[#This Row],[200]:[1009]],"&gt;=0")</f>
        <v>0</v>
      </c>
      <c r="H91" s="24">
        <f>AVERAGEIF(Table10[[#This Row],[2002]:[100918]],"&gt;=0")</f>
        <v>41.176470588235297</v>
      </c>
      <c r="I9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9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9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91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9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9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9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91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1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91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91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91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91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91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91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91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1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91" s="13">
        <v>25</v>
      </c>
      <c r="AA91" s="13">
        <v>25</v>
      </c>
      <c r="AB91" s="13">
        <v>40</v>
      </c>
      <c r="AC91" s="13">
        <v>40</v>
      </c>
      <c r="AD91" s="13">
        <v>40</v>
      </c>
      <c r="AE91" s="13">
        <v>40</v>
      </c>
      <c r="AF91" s="13">
        <v>40</v>
      </c>
      <c r="AG91" s="13">
        <v>45</v>
      </c>
      <c r="AH91" s="13">
        <v>45</v>
      </c>
      <c r="AI91" s="13">
        <v>45</v>
      </c>
      <c r="AJ91" s="13">
        <v>45</v>
      </c>
      <c r="AK91" s="13">
        <v>45</v>
      </c>
      <c r="AL91" s="13">
        <v>45</v>
      </c>
      <c r="AM91" s="13">
        <v>45</v>
      </c>
      <c r="AN91" s="13">
        <v>45</v>
      </c>
      <c r="AO91" s="13">
        <v>45</v>
      </c>
      <c r="AP91" s="13">
        <v>45</v>
      </c>
    </row>
    <row r="92" spans="1:42" x14ac:dyDescent="0.25">
      <c r="A92" t="s">
        <v>13</v>
      </c>
      <c r="B92" t="s">
        <v>32</v>
      </c>
      <c r="C92" t="s">
        <v>60</v>
      </c>
      <c r="D92" s="20">
        <f>COUNTIFS(Data[gen_e],Table10[[#This Row],[gen_e]],Data[sp_e],Table10[[#This Row],[sp_e]],Data[k],Table10[[#Headers],[2]])</f>
        <v>50</v>
      </c>
      <c r="E92" s="20">
        <f>COUNTIFS(Data[gen_e],Table10[[#This Row],[gen_e]],Data[sp_e],Table10[[#This Row],[sp_e]],Data[k],Table10[[#Headers],[5]])</f>
        <v>50</v>
      </c>
      <c r="F92" s="20">
        <f>COUNTIFS(Data[gen_e],Table10[[#This Row],[gen_e]],Data[sp_e],Table10[[#This Row],[sp_e]],Data[k],Table10[[#Headers],[10]])</f>
        <v>50</v>
      </c>
      <c r="G92" s="25">
        <f>AVERAGEIF(Table10[[#This Row],[200]:[1009]],"&gt;=0")</f>
        <v>0.11294117647058821</v>
      </c>
      <c r="H92" s="24">
        <f>AVERAGEIF(Table10[[#This Row],[2002]:[100918]],"&gt;=0")</f>
        <v>41.176470588235297</v>
      </c>
      <c r="I9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</v>
      </c>
      <c r="J9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0.12</v>
      </c>
      <c r="K9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</v>
      </c>
      <c r="L92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0.2</v>
      </c>
      <c r="M9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0.1</v>
      </c>
      <c r="N9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9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0.1</v>
      </c>
      <c r="P92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2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0.2</v>
      </c>
      <c r="R92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92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0.2</v>
      </c>
      <c r="T92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92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92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0.2</v>
      </c>
      <c r="W92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0.2</v>
      </c>
      <c r="X92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2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0.2</v>
      </c>
      <c r="Z92" s="13">
        <v>25</v>
      </c>
      <c r="AA92" s="13">
        <v>25</v>
      </c>
      <c r="AB92" s="13">
        <v>40</v>
      </c>
      <c r="AC92" s="13">
        <v>40</v>
      </c>
      <c r="AD92" s="13">
        <v>40</v>
      </c>
      <c r="AE92" s="13">
        <v>40</v>
      </c>
      <c r="AF92" s="13">
        <v>40</v>
      </c>
      <c r="AG92" s="13">
        <v>45</v>
      </c>
      <c r="AH92" s="13">
        <v>45</v>
      </c>
      <c r="AI92" s="13">
        <v>45</v>
      </c>
      <c r="AJ92" s="13">
        <v>45</v>
      </c>
      <c r="AK92" s="13">
        <v>45</v>
      </c>
      <c r="AL92" s="13">
        <v>45</v>
      </c>
      <c r="AM92" s="13">
        <v>45</v>
      </c>
      <c r="AN92" s="13">
        <v>45</v>
      </c>
      <c r="AO92" s="13">
        <v>45</v>
      </c>
      <c r="AP92" s="13">
        <v>45</v>
      </c>
    </row>
    <row r="93" spans="1:42" x14ac:dyDescent="0.25">
      <c r="A93" t="s">
        <v>11</v>
      </c>
      <c r="B93" t="s">
        <v>16</v>
      </c>
      <c r="C93" t="s">
        <v>60</v>
      </c>
      <c r="D93" s="20">
        <f>COUNTIFS(Data[gen_e],Table10[[#This Row],[gen_e]],Data[sp_e],Table10[[#This Row],[sp_e]],Data[k],Table10[[#Headers],[2]])</f>
        <v>43</v>
      </c>
      <c r="E93" s="20">
        <f>COUNTIFS(Data[gen_e],Table10[[#This Row],[gen_e]],Data[sp_e],Table10[[#This Row],[sp_e]],Data[k],Table10[[#Headers],[5]])</f>
        <v>43</v>
      </c>
      <c r="F93" s="20">
        <f>COUNTIFS(Data[gen_e],Table10[[#This Row],[gen_e]],Data[sp_e],Table10[[#This Row],[sp_e]],Data[k],Table10[[#Headers],[10]])</f>
        <v>43</v>
      </c>
      <c r="G93" s="25">
        <f>AVERAGEIF(Table10[[#This Row],[200]:[1009]],"&gt;=0")</f>
        <v>3.8748832866479926E-2</v>
      </c>
      <c r="H93" s="24">
        <f>AVERAGEIF(Table10[[#This Row],[2002]:[100918]],"&gt;=0")</f>
        <v>35.411764705882355</v>
      </c>
      <c r="I9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9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4.7619047619047616E-2</v>
      </c>
      <c r="K9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0.1111111111111111</v>
      </c>
      <c r="L9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9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9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9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93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3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93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93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0.25</v>
      </c>
      <c r="T93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93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0.25</v>
      </c>
      <c r="V93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93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93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3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93" s="13">
        <v>21</v>
      </c>
      <c r="AA93" s="13">
        <v>22</v>
      </c>
      <c r="AB93" s="13">
        <v>34</v>
      </c>
      <c r="AC93" s="13">
        <v>34</v>
      </c>
      <c r="AD93" s="13">
        <v>34</v>
      </c>
      <c r="AE93" s="13">
        <v>35</v>
      </c>
      <c r="AF93" s="13">
        <v>35</v>
      </c>
      <c r="AG93" s="13">
        <v>38</v>
      </c>
      <c r="AH93" s="13">
        <v>38</v>
      </c>
      <c r="AI93" s="13">
        <v>38</v>
      </c>
      <c r="AJ93" s="13">
        <v>39</v>
      </c>
      <c r="AK93" s="13">
        <v>39</v>
      </c>
      <c r="AL93" s="13">
        <v>39</v>
      </c>
      <c r="AM93" s="13">
        <v>39</v>
      </c>
      <c r="AN93" s="13">
        <v>39</v>
      </c>
      <c r="AO93" s="13">
        <v>39</v>
      </c>
      <c r="AP93" s="13">
        <v>39</v>
      </c>
    </row>
    <row r="94" spans="1:42" x14ac:dyDescent="0.25">
      <c r="A94" t="s">
        <v>26</v>
      </c>
      <c r="B94" t="s">
        <v>27</v>
      </c>
      <c r="C94" t="s">
        <v>60</v>
      </c>
      <c r="D94" s="20">
        <f>COUNTIFS(Data[gen_e],Table10[[#This Row],[gen_e]],Data[sp_e],Table10[[#This Row],[sp_e]],Data[k],Table10[[#Headers],[2]])</f>
        <v>35</v>
      </c>
      <c r="E94" s="20">
        <f>COUNTIFS(Data[gen_e],Table10[[#This Row],[gen_e]],Data[sp_e],Table10[[#This Row],[sp_e]],Data[k],Table10[[#Headers],[5]])</f>
        <v>35</v>
      </c>
      <c r="F94" s="20">
        <f>COUNTIFS(Data[gen_e],Table10[[#This Row],[gen_e]],Data[sp_e],Table10[[#This Row],[sp_e]],Data[k],Table10[[#Headers],[10]])</f>
        <v>35</v>
      </c>
      <c r="G94" s="25">
        <f>AVERAGEIF(Table10[[#This Row],[200]:[1009]],"&gt;=0")</f>
        <v>0.32965342999945074</v>
      </c>
      <c r="H94" s="24">
        <f>AVERAGEIF(Table10[[#This Row],[2002]:[100918]],"&gt;=0")</f>
        <v>28.823529411764707</v>
      </c>
      <c r="I9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0.61111111111111116</v>
      </c>
      <c r="J9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0.58823529411764708</v>
      </c>
      <c r="K94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0.14285714285714285</v>
      </c>
      <c r="L94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0.42857142857142855</v>
      </c>
      <c r="M94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94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0.42857142857142855</v>
      </c>
      <c r="O94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0.5714285714285714</v>
      </c>
      <c r="P94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4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0.25</v>
      </c>
      <c r="R94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0.25</v>
      </c>
      <c r="S94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94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94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0.33333333333333331</v>
      </c>
      <c r="V94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94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0.33333333333333331</v>
      </c>
      <c r="X94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4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0.66666666666666663</v>
      </c>
      <c r="Z94" s="13">
        <v>17</v>
      </c>
      <c r="AA94" s="13">
        <v>18</v>
      </c>
      <c r="AB94" s="13">
        <v>28</v>
      </c>
      <c r="AC94" s="13">
        <v>28</v>
      </c>
      <c r="AD94" s="13">
        <v>28</v>
      </c>
      <c r="AE94" s="13">
        <v>28</v>
      </c>
      <c r="AF94" s="13">
        <v>28</v>
      </c>
      <c r="AG94" s="13">
        <v>31</v>
      </c>
      <c r="AH94" s="13">
        <v>31</v>
      </c>
      <c r="AI94" s="13">
        <v>31</v>
      </c>
      <c r="AJ94" s="13">
        <v>31</v>
      </c>
      <c r="AK94" s="13">
        <v>31</v>
      </c>
      <c r="AL94" s="13">
        <v>32</v>
      </c>
      <c r="AM94" s="13">
        <v>32</v>
      </c>
      <c r="AN94" s="13">
        <v>32</v>
      </c>
      <c r="AO94" s="13">
        <v>32</v>
      </c>
      <c r="AP94" s="13">
        <v>32</v>
      </c>
    </row>
    <row r="95" spans="1:42" x14ac:dyDescent="0.25">
      <c r="A95" t="s">
        <v>11</v>
      </c>
      <c r="B95" t="s">
        <v>15</v>
      </c>
      <c r="C95" t="s">
        <v>60</v>
      </c>
      <c r="D95" s="20">
        <f>COUNTIFS(Data[gen_e],Table10[[#This Row],[gen_e]],Data[sp_e],Table10[[#This Row],[sp_e]],Data[k],Table10[[#Headers],[2]])</f>
        <v>29</v>
      </c>
      <c r="E95" s="20">
        <f>COUNTIFS(Data[gen_e],Table10[[#This Row],[gen_e]],Data[sp_e],Table10[[#This Row],[sp_e]],Data[k],Table10[[#Headers],[5]])</f>
        <v>29</v>
      </c>
      <c r="F95" s="20">
        <f>COUNTIFS(Data[gen_e],Table10[[#This Row],[gen_e]],Data[sp_e],Table10[[#This Row],[sp_e]],Data[k],Table10[[#Headers],[10]])</f>
        <v>29</v>
      </c>
      <c r="G95" s="25">
        <f>AVERAGEIF(Table10[[#This Row],[200]:[1009]],"&gt;=0")</f>
        <v>9.2436974789915957E-2</v>
      </c>
      <c r="H95" s="24">
        <f>AVERAGEIF(Table10[[#This Row],[2002]:[100918]],"&gt;=0")</f>
        <v>23.882352941176471</v>
      </c>
      <c r="I9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0.33333333333333331</v>
      </c>
      <c r="J9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7.1428571428571425E-2</v>
      </c>
      <c r="K95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95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0.16666666666666666</v>
      </c>
      <c r="M95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95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95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95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5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95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0.33333333333333331</v>
      </c>
      <c r="S95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0.33333333333333331</v>
      </c>
      <c r="T95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95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95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0.33333333333333331</v>
      </c>
      <c r="W95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95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5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95" s="13">
        <v>14</v>
      </c>
      <c r="AA95" s="13">
        <v>15</v>
      </c>
      <c r="AB95" s="13">
        <v>23</v>
      </c>
      <c r="AC95" s="13">
        <v>23</v>
      </c>
      <c r="AD95" s="13">
        <v>23</v>
      </c>
      <c r="AE95" s="13">
        <v>23</v>
      </c>
      <c r="AF95" s="13">
        <v>24</v>
      </c>
      <c r="AG95" s="13">
        <v>26</v>
      </c>
      <c r="AH95" s="13">
        <v>26</v>
      </c>
      <c r="AI95" s="13">
        <v>26</v>
      </c>
      <c r="AJ95" s="13">
        <v>26</v>
      </c>
      <c r="AK95" s="13">
        <v>26</v>
      </c>
      <c r="AL95" s="13">
        <v>26</v>
      </c>
      <c r="AM95" s="13">
        <v>26</v>
      </c>
      <c r="AN95" s="13">
        <v>26</v>
      </c>
      <c r="AO95" s="13">
        <v>26</v>
      </c>
      <c r="AP95" s="13">
        <v>27</v>
      </c>
    </row>
    <row r="96" spans="1:42" x14ac:dyDescent="0.25">
      <c r="A96" t="s">
        <v>22</v>
      </c>
      <c r="B96" t="s">
        <v>24</v>
      </c>
      <c r="C96" t="s">
        <v>60</v>
      </c>
      <c r="D96" s="20">
        <f>COUNTIFS(Data[gen_e],Table10[[#This Row],[gen_e]],Data[sp_e],Table10[[#This Row],[sp_e]],Data[k],Table10[[#Headers],[2]])</f>
        <v>28</v>
      </c>
      <c r="E96" s="20">
        <f>COUNTIFS(Data[gen_e],Table10[[#This Row],[gen_e]],Data[sp_e],Table10[[#This Row],[sp_e]],Data[k],Table10[[#Headers],[5]])</f>
        <v>28</v>
      </c>
      <c r="F96" s="20">
        <f>COUNTIFS(Data[gen_e],Table10[[#This Row],[gen_e]],Data[sp_e],Table10[[#This Row],[sp_e]],Data[k],Table10[[#Headers],[10]])</f>
        <v>28</v>
      </c>
      <c r="G96" s="25">
        <f>AVERAGEIF(Table10[[#This Row],[200]:[1009]],"&gt;=0")</f>
        <v>9.4397759103641454E-2</v>
      </c>
      <c r="H96" s="24">
        <f>AVERAGEIF(Table10[[#This Row],[2002]:[100918]],"&gt;=0")</f>
        <v>23.058823529411764</v>
      </c>
      <c r="I9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7.1428571428571425E-2</v>
      </c>
      <c r="J9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0.5</v>
      </c>
      <c r="K9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0.16666666666666666</v>
      </c>
      <c r="L96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9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9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9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0.2</v>
      </c>
      <c r="P96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6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96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0.33333333333333331</v>
      </c>
      <c r="S96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0.33333333333333331</v>
      </c>
      <c r="T96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96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96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96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96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6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96" s="13">
        <v>14</v>
      </c>
      <c r="AA96" s="13">
        <v>14</v>
      </c>
      <c r="AB96" s="13">
        <v>22</v>
      </c>
      <c r="AC96" s="13">
        <v>22</v>
      </c>
      <c r="AD96" s="13">
        <v>22</v>
      </c>
      <c r="AE96" s="13">
        <v>23</v>
      </c>
      <c r="AF96" s="13">
        <v>23</v>
      </c>
      <c r="AG96" s="13">
        <v>25</v>
      </c>
      <c r="AH96" s="13">
        <v>25</v>
      </c>
      <c r="AI96" s="13">
        <v>25</v>
      </c>
      <c r="AJ96" s="13">
        <v>25</v>
      </c>
      <c r="AK96" s="13">
        <v>25</v>
      </c>
      <c r="AL96" s="13">
        <v>25</v>
      </c>
      <c r="AM96" s="13">
        <v>25</v>
      </c>
      <c r="AN96" s="13">
        <v>25</v>
      </c>
      <c r="AO96" s="13">
        <v>26</v>
      </c>
      <c r="AP96" s="13">
        <v>26</v>
      </c>
    </row>
    <row r="97" spans="1:42" x14ac:dyDescent="0.25">
      <c r="A97" t="s">
        <v>13</v>
      </c>
      <c r="B97" t="s">
        <v>34</v>
      </c>
      <c r="C97" t="s">
        <v>60</v>
      </c>
      <c r="D97" s="20">
        <f>COUNTIFS(Data[gen_e],Table10[[#This Row],[gen_e]],Data[sp_e],Table10[[#This Row],[sp_e]],Data[k],Table10[[#Headers],[2]])</f>
        <v>27</v>
      </c>
      <c r="E97" s="20">
        <f>COUNTIFS(Data[gen_e],Table10[[#This Row],[gen_e]],Data[sp_e],Table10[[#This Row],[sp_e]],Data[k],Table10[[#Headers],[5]])</f>
        <v>27</v>
      </c>
      <c r="F97" s="20">
        <f>COUNTIFS(Data[gen_e],Table10[[#This Row],[gen_e]],Data[sp_e],Table10[[#This Row],[sp_e]],Data[k],Table10[[#Headers],[10]])</f>
        <v>27</v>
      </c>
      <c r="G97" s="25">
        <f>AVERAGEIF(Table10[[#This Row],[200]:[1009]],"&gt;=0")</f>
        <v>0.11113984055160524</v>
      </c>
      <c r="H97" s="24">
        <f>AVERAGEIF(Table10[[#This Row],[2002]:[100918]],"&gt;=0")</f>
        <v>22.235294117647058</v>
      </c>
      <c r="I9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7.1428571428571425E-2</v>
      </c>
      <c r="J9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0.38461538461538464</v>
      </c>
      <c r="K9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</v>
      </c>
      <c r="L97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9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9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9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97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7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97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97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0.33333333333333331</v>
      </c>
      <c r="T97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0.33333333333333331</v>
      </c>
      <c r="U97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0.33333333333333331</v>
      </c>
      <c r="V97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0.33333333333333331</v>
      </c>
      <c r="W97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97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7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97" s="13">
        <v>13</v>
      </c>
      <c r="AA97" s="13">
        <v>14</v>
      </c>
      <c r="AB97" s="13">
        <v>17</v>
      </c>
      <c r="AC97" s="13">
        <v>25</v>
      </c>
      <c r="AD97" s="13">
        <v>22</v>
      </c>
      <c r="AE97" s="13">
        <v>22</v>
      </c>
      <c r="AF97" s="13">
        <v>22</v>
      </c>
      <c r="AG97" s="13">
        <v>24</v>
      </c>
      <c r="AH97" s="13">
        <v>24</v>
      </c>
      <c r="AI97" s="13">
        <v>24</v>
      </c>
      <c r="AJ97" s="13">
        <v>24</v>
      </c>
      <c r="AK97" s="13">
        <v>24</v>
      </c>
      <c r="AL97" s="13">
        <v>24</v>
      </c>
      <c r="AM97" s="13">
        <v>24</v>
      </c>
      <c r="AN97" s="13">
        <v>25</v>
      </c>
      <c r="AO97" s="13">
        <v>25</v>
      </c>
      <c r="AP97" s="13">
        <v>25</v>
      </c>
    </row>
    <row r="98" spans="1:42" x14ac:dyDescent="0.25">
      <c r="A98" t="s">
        <v>13</v>
      </c>
      <c r="B98" t="s">
        <v>37</v>
      </c>
      <c r="C98" t="s">
        <v>60</v>
      </c>
      <c r="D98" s="20">
        <f>COUNTIFS(Data[gen_e],Table10[[#This Row],[gen_e]],Data[sp_e],Table10[[#This Row],[sp_e]],Data[k],Table10[[#Headers],[2]])</f>
        <v>26</v>
      </c>
      <c r="E98" s="20">
        <f>COUNTIFS(Data[gen_e],Table10[[#This Row],[gen_e]],Data[sp_e],Table10[[#This Row],[sp_e]],Data[k],Table10[[#Headers],[5]])</f>
        <v>26</v>
      </c>
      <c r="F98" s="20">
        <f>COUNTIFS(Data[gen_e],Table10[[#This Row],[gen_e]],Data[sp_e],Table10[[#This Row],[sp_e]],Data[k],Table10[[#Headers],[10]])</f>
        <v>26</v>
      </c>
      <c r="G98" s="25">
        <f>AVERAGEIF(Table10[[#This Row],[200]:[1009]],"&gt;=0")</f>
        <v>0.2145541958041958</v>
      </c>
      <c r="H98" s="24">
        <f>AVERAGEIF(Table10[[#This Row],[2002]:[100918]],"&gt;=0")</f>
        <v>21.411764705882351</v>
      </c>
      <c r="I9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0.53846153846153844</v>
      </c>
      <c r="J9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0.23076923076923078</v>
      </c>
      <c r="K9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0.36363636363636365</v>
      </c>
      <c r="L98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9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0.4</v>
      </c>
      <c r="N9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0.2</v>
      </c>
      <c r="O9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0.2</v>
      </c>
      <c r="P98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8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0.66666666666666663</v>
      </c>
      <c r="R98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98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98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98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0.33333333333333331</v>
      </c>
      <c r="V98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98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0.5</v>
      </c>
      <c r="X98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8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98" s="13">
        <v>13</v>
      </c>
      <c r="AA98" s="13">
        <v>13</v>
      </c>
      <c r="AB98" s="13">
        <v>15</v>
      </c>
      <c r="AC98" s="13">
        <v>26</v>
      </c>
      <c r="AD98" s="13">
        <v>21</v>
      </c>
      <c r="AE98" s="13">
        <v>21</v>
      </c>
      <c r="AF98" s="13">
        <v>21</v>
      </c>
      <c r="AG98" s="13">
        <v>23</v>
      </c>
      <c r="AH98" s="13">
        <v>23</v>
      </c>
      <c r="AI98" s="13">
        <v>23</v>
      </c>
      <c r="AJ98" s="13">
        <v>23</v>
      </c>
      <c r="AK98" s="13">
        <v>23</v>
      </c>
      <c r="AL98" s="13">
        <v>23</v>
      </c>
      <c r="AM98" s="13">
        <v>24</v>
      </c>
      <c r="AN98" s="13">
        <v>24</v>
      </c>
      <c r="AO98" s="13">
        <v>24</v>
      </c>
      <c r="AP98" s="13">
        <v>24</v>
      </c>
    </row>
    <row r="99" spans="1:42" x14ac:dyDescent="0.25">
      <c r="A99" t="s">
        <v>13</v>
      </c>
      <c r="B99" t="s">
        <v>33</v>
      </c>
      <c r="C99" t="s">
        <v>60</v>
      </c>
      <c r="D99" s="20">
        <f>COUNTIFS(Data[gen_e],Table10[[#This Row],[gen_e]],Data[sp_e],Table10[[#This Row],[sp_e]],Data[k],Table10[[#Headers],[2]])</f>
        <v>24</v>
      </c>
      <c r="E99" s="20">
        <f>COUNTIFS(Data[gen_e],Table10[[#This Row],[gen_e]],Data[sp_e],Table10[[#This Row],[sp_e]],Data[k],Table10[[#Headers],[5]])</f>
        <v>24</v>
      </c>
      <c r="F99" s="20">
        <f>COUNTIFS(Data[gen_e],Table10[[#This Row],[gen_e]],Data[sp_e],Table10[[#This Row],[sp_e]],Data[k],Table10[[#Headers],[10]])</f>
        <v>24</v>
      </c>
      <c r="G99" s="25">
        <f>AVERAGEIF(Table10[[#This Row],[200]:[1009]],"&gt;=0")</f>
        <v>6.0784313725490188E-2</v>
      </c>
      <c r="H99" s="24">
        <f>AVERAGEIF(Table10[[#This Row],[2002]:[100918]],"&gt;=0")</f>
        <v>19.764705882352942</v>
      </c>
      <c r="I9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9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8.3333333333333329E-2</v>
      </c>
      <c r="K9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99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9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0.2</v>
      </c>
      <c r="N9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9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0.25</v>
      </c>
      <c r="P99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99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99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99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99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99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99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99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0.5</v>
      </c>
      <c r="X99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99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99" s="13">
        <v>12</v>
      </c>
      <c r="AA99" s="13">
        <v>12</v>
      </c>
      <c r="AB99" s="13">
        <v>19</v>
      </c>
      <c r="AC99" s="13">
        <v>19</v>
      </c>
      <c r="AD99" s="13">
        <v>19</v>
      </c>
      <c r="AE99" s="13">
        <v>19</v>
      </c>
      <c r="AF99" s="13">
        <v>20</v>
      </c>
      <c r="AG99" s="13">
        <v>21</v>
      </c>
      <c r="AH99" s="13">
        <v>21</v>
      </c>
      <c r="AI99" s="13">
        <v>21</v>
      </c>
      <c r="AJ99" s="13">
        <v>21</v>
      </c>
      <c r="AK99" s="13">
        <v>22</v>
      </c>
      <c r="AL99" s="13">
        <v>22</v>
      </c>
      <c r="AM99" s="13">
        <v>22</v>
      </c>
      <c r="AN99" s="13">
        <v>22</v>
      </c>
      <c r="AO99" s="13">
        <v>22</v>
      </c>
      <c r="AP99" s="13">
        <v>22</v>
      </c>
    </row>
    <row r="100" spans="1:42" x14ac:dyDescent="0.25">
      <c r="A100" t="s">
        <v>0</v>
      </c>
      <c r="B100" t="s">
        <v>2</v>
      </c>
      <c r="C100" t="s">
        <v>60</v>
      </c>
      <c r="D100" s="20">
        <f>COUNTIFS(Data[gen_e],Table10[[#This Row],[gen_e]],Data[sp_e],Table10[[#This Row],[sp_e]],Data[k],Table10[[#Headers],[2]])</f>
        <v>22</v>
      </c>
      <c r="E100" s="20">
        <f>COUNTIFS(Data[gen_e],Table10[[#This Row],[gen_e]],Data[sp_e],Table10[[#This Row],[sp_e]],Data[k],Table10[[#Headers],[5]])</f>
        <v>22</v>
      </c>
      <c r="F100" s="20">
        <f>COUNTIFS(Data[gen_e],Table10[[#This Row],[gen_e]],Data[sp_e],Table10[[#This Row],[sp_e]],Data[k],Table10[[#Headers],[10]])</f>
        <v>22</v>
      </c>
      <c r="G100" s="25">
        <f>AVERAGEIF(Table10[[#This Row],[200]:[1009]],"&gt;=0")</f>
        <v>0.4225378787878788</v>
      </c>
      <c r="H100" s="24">
        <f>AVERAGEIF(Table10[[#This Row],[2002]:[100918]],"&gt;=0")</f>
        <v>18.117647058823529</v>
      </c>
      <c r="I10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9.0909090909090912E-2</v>
      </c>
      <c r="J10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0.63636363636363635</v>
      </c>
      <c r="K10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</v>
      </c>
      <c r="L100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0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0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0.5</v>
      </c>
      <c r="O10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00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0.33333333333333331</v>
      </c>
      <c r="Q100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1</v>
      </c>
      <c r="R100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0.5</v>
      </c>
      <c r="S100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00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0.5</v>
      </c>
      <c r="U100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0.5</v>
      </c>
      <c r="V100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1</v>
      </c>
      <c r="W100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0.5</v>
      </c>
      <c r="X100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0.5</v>
      </c>
      <c r="Y100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0.5</v>
      </c>
      <c r="Z100" s="13">
        <v>11</v>
      </c>
      <c r="AA100" s="13">
        <v>11</v>
      </c>
      <c r="AB100" s="13">
        <v>12</v>
      </c>
      <c r="AC100" s="13">
        <v>22</v>
      </c>
      <c r="AD100" s="13">
        <v>18</v>
      </c>
      <c r="AE100" s="13">
        <v>18</v>
      </c>
      <c r="AF100" s="13">
        <v>18</v>
      </c>
      <c r="AG100" s="13">
        <v>19</v>
      </c>
      <c r="AH100" s="13">
        <v>19</v>
      </c>
      <c r="AI100" s="13">
        <v>20</v>
      </c>
      <c r="AJ100" s="13">
        <v>20</v>
      </c>
      <c r="AK100" s="13">
        <v>20</v>
      </c>
      <c r="AL100" s="13">
        <v>20</v>
      </c>
      <c r="AM100" s="13">
        <v>20</v>
      </c>
      <c r="AN100" s="13">
        <v>20</v>
      </c>
      <c r="AO100" s="13">
        <v>20</v>
      </c>
      <c r="AP100" s="13">
        <v>20</v>
      </c>
    </row>
    <row r="101" spans="1:42" x14ac:dyDescent="0.25">
      <c r="A101" t="s">
        <v>11</v>
      </c>
      <c r="B101" t="s">
        <v>19</v>
      </c>
      <c r="C101" t="s">
        <v>60</v>
      </c>
      <c r="D101" s="20">
        <f>COUNTIFS(Data[gen_e],Table10[[#This Row],[gen_e]],Data[sp_e],Table10[[#This Row],[sp_e]],Data[k],Table10[[#Headers],[2]])</f>
        <v>17</v>
      </c>
      <c r="E101" s="20">
        <f>COUNTIFS(Data[gen_e],Table10[[#This Row],[gen_e]],Data[sp_e],Table10[[#This Row],[sp_e]],Data[k],Table10[[#Headers],[5]])</f>
        <v>17</v>
      </c>
      <c r="F101" s="20">
        <f>COUNTIFS(Data[gen_e],Table10[[#This Row],[gen_e]],Data[sp_e],Table10[[#This Row],[sp_e]],Data[k],Table10[[#Headers],[10]])</f>
        <v>17</v>
      </c>
      <c r="G101" s="25">
        <f>AVERAGEIF(Table10[[#This Row],[200]:[1009]],"&gt;=0")</f>
        <v>0.18218954248366015</v>
      </c>
      <c r="H101" s="24">
        <f>AVERAGEIF(Table10[[#This Row],[2002]:[100918]],"&gt;=0")</f>
        <v>14</v>
      </c>
      <c r="I10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0.22222222222222221</v>
      </c>
      <c r="J10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0.125</v>
      </c>
      <c r="K10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01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0.25</v>
      </c>
      <c r="M10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0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0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01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01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01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0.5</v>
      </c>
      <c r="S101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01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0.5</v>
      </c>
      <c r="U101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0.5</v>
      </c>
      <c r="V101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01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01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1</v>
      </c>
      <c r="Y101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01" s="13">
        <v>8</v>
      </c>
      <c r="AA101" s="13">
        <v>9</v>
      </c>
      <c r="AB101" s="13">
        <v>13</v>
      </c>
      <c r="AC101" s="13">
        <v>13</v>
      </c>
      <c r="AD101" s="13">
        <v>14</v>
      </c>
      <c r="AE101" s="13">
        <v>14</v>
      </c>
      <c r="AF101" s="13">
        <v>14</v>
      </c>
      <c r="AG101" s="13">
        <v>15</v>
      </c>
      <c r="AH101" s="13">
        <v>15</v>
      </c>
      <c r="AI101" s="13">
        <v>15</v>
      </c>
      <c r="AJ101" s="13">
        <v>15</v>
      </c>
      <c r="AK101" s="13">
        <v>15</v>
      </c>
      <c r="AL101" s="13">
        <v>15</v>
      </c>
      <c r="AM101" s="13">
        <v>15</v>
      </c>
      <c r="AN101" s="13">
        <v>16</v>
      </c>
      <c r="AO101" s="13">
        <v>16</v>
      </c>
      <c r="AP101" s="13">
        <v>16</v>
      </c>
    </row>
    <row r="102" spans="1:42" x14ac:dyDescent="0.25">
      <c r="A102" t="s">
        <v>11</v>
      </c>
      <c r="B102" t="s">
        <v>20</v>
      </c>
      <c r="C102" t="s">
        <v>60</v>
      </c>
      <c r="D102" s="20">
        <f>COUNTIFS(Data[gen_e],Table10[[#This Row],[gen_e]],Data[sp_e],Table10[[#This Row],[sp_e]],Data[k],Table10[[#Headers],[2]])</f>
        <v>16</v>
      </c>
      <c r="E102" s="20">
        <f>COUNTIFS(Data[gen_e],Table10[[#This Row],[gen_e]],Data[sp_e],Table10[[#This Row],[sp_e]],Data[k],Table10[[#Headers],[5]])</f>
        <v>16</v>
      </c>
      <c r="F102" s="20">
        <f>COUNTIFS(Data[gen_e],Table10[[#This Row],[gen_e]],Data[sp_e],Table10[[#This Row],[sp_e]],Data[k],Table10[[#Headers],[10]])</f>
        <v>16</v>
      </c>
      <c r="G102" s="25">
        <f>AVERAGEIF(Table10[[#This Row],[200]:[1009]],"&gt;=0")</f>
        <v>0.39215686274509798</v>
      </c>
      <c r="H102" s="24">
        <f>AVERAGEIF(Table10[[#This Row],[2002]:[100918]],"&gt;=0")</f>
        <v>13.176470588235293</v>
      </c>
      <c r="I10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0.125</v>
      </c>
      <c r="J10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0.875</v>
      </c>
      <c r="K10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02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0.33333333333333331</v>
      </c>
      <c r="M10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0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0.66666666666666663</v>
      </c>
      <c r="O10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0.66666666666666663</v>
      </c>
      <c r="P102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02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02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0.5</v>
      </c>
      <c r="S102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1</v>
      </c>
      <c r="T102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0.5</v>
      </c>
      <c r="U102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1</v>
      </c>
      <c r="V102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02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1</v>
      </c>
      <c r="X102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02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02" s="13">
        <v>8</v>
      </c>
      <c r="AA102" s="13">
        <v>8</v>
      </c>
      <c r="AB102" s="13">
        <v>12</v>
      </c>
      <c r="AC102" s="13">
        <v>13</v>
      </c>
      <c r="AD102" s="13">
        <v>13</v>
      </c>
      <c r="AE102" s="13">
        <v>13</v>
      </c>
      <c r="AF102" s="13">
        <v>13</v>
      </c>
      <c r="AG102" s="13">
        <v>14</v>
      </c>
      <c r="AH102" s="13">
        <v>14</v>
      </c>
      <c r="AI102" s="13">
        <v>14</v>
      </c>
      <c r="AJ102" s="13">
        <v>14</v>
      </c>
      <c r="AK102" s="13">
        <v>14</v>
      </c>
      <c r="AL102" s="13">
        <v>14</v>
      </c>
      <c r="AM102" s="13">
        <v>15</v>
      </c>
      <c r="AN102" s="13">
        <v>15</v>
      </c>
      <c r="AO102" s="13">
        <v>15</v>
      </c>
      <c r="AP102" s="13">
        <v>15</v>
      </c>
    </row>
    <row r="103" spans="1:42" x14ac:dyDescent="0.25">
      <c r="A103" t="s">
        <v>13</v>
      </c>
      <c r="B103" t="s">
        <v>35</v>
      </c>
      <c r="C103" t="s">
        <v>60</v>
      </c>
      <c r="D103" s="20">
        <f>COUNTIFS(Data[gen_e],Table10[[#This Row],[gen_e]],Data[sp_e],Table10[[#This Row],[sp_e]],Data[k],Table10[[#Headers],[2]])</f>
        <v>11</v>
      </c>
      <c r="E103" s="20">
        <f>COUNTIFS(Data[gen_e],Table10[[#This Row],[gen_e]],Data[sp_e],Table10[[#This Row],[sp_e]],Data[k],Table10[[#Headers],[5]])</f>
        <v>11</v>
      </c>
      <c r="F103" s="20">
        <f>COUNTIFS(Data[gen_e],Table10[[#This Row],[gen_e]],Data[sp_e],Table10[[#This Row],[sp_e]],Data[k],Table10[[#Headers],[10]])</f>
        <v>11</v>
      </c>
      <c r="G103" s="25">
        <f>AVERAGEIF(Table10[[#This Row],[200]:[1009]],"&gt;=0")</f>
        <v>0.14791666666666667</v>
      </c>
      <c r="H103" s="24">
        <f>AVERAGEIF(Table10[[#This Row],[2002]:[100918]],"&gt;=0")</f>
        <v>9.0588235294117645</v>
      </c>
      <c r="I10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0.16666666666666666</v>
      </c>
      <c r="J10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0.2</v>
      </c>
      <c r="K10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03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0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0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0.5</v>
      </c>
      <c r="O10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0.5</v>
      </c>
      <c r="P103" s="22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03" s="22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03" s="22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03" s="22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03" s="22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03" s="22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03" s="22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1</v>
      </c>
      <c r="W103" s="22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03" s="22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03" s="22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03" s="13">
        <v>5</v>
      </c>
      <c r="AA103" s="13">
        <v>6</v>
      </c>
      <c r="AB103" s="13">
        <v>6</v>
      </c>
      <c r="AC103" s="13">
        <v>11</v>
      </c>
      <c r="AD103" s="13">
        <v>9</v>
      </c>
      <c r="AE103" s="13">
        <v>9</v>
      </c>
      <c r="AF103" s="13">
        <v>9</v>
      </c>
      <c r="AG103" s="13">
        <v>9</v>
      </c>
      <c r="AH103" s="13">
        <v>10</v>
      </c>
      <c r="AI103" s="13">
        <v>10</v>
      </c>
      <c r="AJ103" s="13">
        <v>10</v>
      </c>
      <c r="AK103" s="13">
        <v>10</v>
      </c>
      <c r="AL103" s="13">
        <v>10</v>
      </c>
      <c r="AM103" s="13">
        <v>10</v>
      </c>
      <c r="AN103" s="13">
        <v>10</v>
      </c>
      <c r="AO103" s="13">
        <v>10</v>
      </c>
      <c r="AP103" s="13">
        <v>10</v>
      </c>
    </row>
    <row r="104" spans="1:42" x14ac:dyDescent="0.25">
      <c r="A104" t="s">
        <v>7</v>
      </c>
      <c r="B104" t="s">
        <v>9</v>
      </c>
      <c r="C104" t="s">
        <v>60</v>
      </c>
      <c r="D104" s="20">
        <f>COUNTIFS(Data[gen_e],Table10[[#This Row],[gen_e]],Data[sp_e],Table10[[#This Row],[sp_e]],Data[k],Table10[[#Headers],[2]])</f>
        <v>4</v>
      </c>
      <c r="E104" s="20">
        <f>COUNTIFS(Data[gen_e],Table10[[#This Row],[gen_e]],Data[sp_e],Table10[[#This Row],[sp_e]],Data[k],Table10[[#Headers],[5]])</f>
        <v>0</v>
      </c>
      <c r="F104" s="20">
        <f>COUNTIFS(Data[gen_e],Table10[[#This Row],[gen_e]],Data[sp_e],Table10[[#This Row],[sp_e]],Data[k],Table10[[#Headers],[10]])</f>
        <v>0</v>
      </c>
      <c r="G104" s="25">
        <f>AVERAGEIF(Table10[[#This Row],[200]:[1009]],"&gt;=0")</f>
        <v>0.25</v>
      </c>
      <c r="H104" s="24">
        <f>AVERAGEIF(Table10[[#This Row],[2002]:[100918]],"&gt;=0")</f>
        <v>2</v>
      </c>
      <c r="I104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</v>
      </c>
      <c r="J104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04" s="22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104" s="22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104" s="22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104" s="22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104" s="22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104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04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04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04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04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04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04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04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04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04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04" s="13">
        <v>2</v>
      </c>
      <c r="AA104" s="13">
        <v>2</v>
      </c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1:42" x14ac:dyDescent="0.25">
      <c r="A105" t="s">
        <v>0</v>
      </c>
      <c r="B105" t="s">
        <v>1</v>
      </c>
      <c r="C105" t="s">
        <v>60</v>
      </c>
      <c r="D105" s="20">
        <f>COUNTIFS(Data[gen_e],Table10[[#This Row],[gen_e]],Data[sp_e],Table10[[#This Row],[sp_e]],Data[k],Table10[[#Headers],[2]])</f>
        <v>4</v>
      </c>
      <c r="E105" s="20">
        <f>COUNTIFS(Data[gen_e],Table10[[#This Row],[gen_e]],Data[sp_e],Table10[[#This Row],[sp_e]],Data[k],Table10[[#Headers],[5]])</f>
        <v>0</v>
      </c>
      <c r="F105" s="20">
        <f>COUNTIFS(Data[gen_e],Table10[[#This Row],[gen_e]],Data[sp_e],Table10[[#This Row],[sp_e]],Data[k],Table10[[#Headers],[10]])</f>
        <v>0</v>
      </c>
      <c r="G105" s="25">
        <f>AVERAGEIF(Table10[[#This Row],[200]:[1009]],"&gt;=0")</f>
        <v>0.25</v>
      </c>
      <c r="H105" s="24">
        <f>AVERAGEIF(Table10[[#This Row],[2002]:[100918]],"&gt;=0")</f>
        <v>2</v>
      </c>
      <c r="I105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0.5</v>
      </c>
      <c r="J105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05" s="22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105" s="22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105" s="22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105" s="22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105" s="22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105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05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05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05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05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05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05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05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05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05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05" s="13">
        <v>2</v>
      </c>
      <c r="AA105" s="13">
        <v>2</v>
      </c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1:42" x14ac:dyDescent="0.25">
      <c r="A106" t="s">
        <v>26</v>
      </c>
      <c r="B106" t="s">
        <v>28</v>
      </c>
      <c r="C106" t="s">
        <v>60</v>
      </c>
      <c r="D106" s="20">
        <f>COUNTIFS(Data[gen_e],Table10[[#This Row],[gen_e]],Data[sp_e],Table10[[#This Row],[sp_e]],Data[k],Table10[[#Headers],[2]])</f>
        <v>5</v>
      </c>
      <c r="E106" s="20">
        <f>COUNTIFS(Data[gen_e],Table10[[#This Row],[gen_e]],Data[sp_e],Table10[[#This Row],[sp_e]],Data[k],Table10[[#Headers],[5]])</f>
        <v>5</v>
      </c>
      <c r="F106" s="20">
        <f>COUNTIFS(Data[gen_e],Table10[[#This Row],[gen_e]],Data[sp_e],Table10[[#This Row],[sp_e]],Data[k],Table10[[#Headers],[10]])</f>
        <v>0</v>
      </c>
      <c r="G106" s="25">
        <f>AVERAGEIF(Table10[[#This Row],[200]:[1009]],"&gt;=0")</f>
        <v>0.80952380952380942</v>
      </c>
      <c r="H106" s="24">
        <f>AVERAGEIF(Table10[[#This Row],[2002]:[100918]],"&gt;=0")</f>
        <v>3.5714285714285716</v>
      </c>
      <c r="I106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0.66666666666666663</v>
      </c>
      <c r="J106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1</v>
      </c>
      <c r="K106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1</v>
      </c>
      <c r="L106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1</v>
      </c>
      <c r="M106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06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1</v>
      </c>
      <c r="O106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106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06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06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06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06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06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06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06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06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06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06" s="13">
        <v>2</v>
      </c>
      <c r="AA106" s="13">
        <v>3</v>
      </c>
      <c r="AB106" s="13">
        <v>4</v>
      </c>
      <c r="AC106" s="13">
        <v>4</v>
      </c>
      <c r="AD106" s="13">
        <v>4</v>
      </c>
      <c r="AE106" s="13">
        <v>4</v>
      </c>
      <c r="AF106" s="13">
        <v>4</v>
      </c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1:42" x14ac:dyDescent="0.25">
      <c r="A107" t="s">
        <v>7</v>
      </c>
      <c r="B107" t="s">
        <v>8</v>
      </c>
      <c r="C107" t="s">
        <v>60</v>
      </c>
      <c r="D107" s="20">
        <f>COUNTIFS(Data[gen_e],Table10[[#This Row],[gen_e]],Data[sp_e],Table10[[#This Row],[sp_e]],Data[k],Table10[[#Headers],[2]])</f>
        <v>5</v>
      </c>
      <c r="E107" s="20">
        <f>COUNTIFS(Data[gen_e],Table10[[#This Row],[gen_e]],Data[sp_e],Table10[[#This Row],[sp_e]],Data[k],Table10[[#Headers],[5]])</f>
        <v>5</v>
      </c>
      <c r="F107" s="20">
        <f>COUNTIFS(Data[gen_e],Table10[[#This Row],[gen_e]],Data[sp_e],Table10[[#This Row],[sp_e]],Data[k],Table10[[#Headers],[10]])</f>
        <v>0</v>
      </c>
      <c r="G107" s="25">
        <f>AVERAGEIF(Table10[[#This Row],[200]:[1009]],"&gt;=0")</f>
        <v>0.55555555555555547</v>
      </c>
      <c r="H107" s="24">
        <f>AVERAGEIF(Table10[[#This Row],[2002]:[100918]],"&gt;=0")</f>
        <v>3.5714285714285716</v>
      </c>
      <c r="I107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0.33333333333333331</v>
      </c>
      <c r="J107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1</v>
      </c>
      <c r="K107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07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07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07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1</v>
      </c>
      <c r="O107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1</v>
      </c>
      <c r="P107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07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07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07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07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07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07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07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07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07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07" s="13">
        <v>2</v>
      </c>
      <c r="AA107" s="13">
        <v>3</v>
      </c>
      <c r="AB107" s="13">
        <v>3</v>
      </c>
      <c r="AC107" s="13">
        <v>5</v>
      </c>
      <c r="AD107" s="13">
        <v>4</v>
      </c>
      <c r="AE107" s="13">
        <v>4</v>
      </c>
      <c r="AF107" s="13">
        <v>4</v>
      </c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1:42" x14ac:dyDescent="0.25">
      <c r="A108" t="s">
        <v>11</v>
      </c>
      <c r="B108" t="s">
        <v>17</v>
      </c>
      <c r="C108" t="s">
        <v>60</v>
      </c>
      <c r="D108" s="20">
        <f>COUNTIFS(Data[gen_e],Table10[[#This Row],[gen_e]],Data[sp_e],Table10[[#This Row],[sp_e]],Data[k],Table10[[#Headers],[2]])</f>
        <v>6</v>
      </c>
      <c r="E108" s="20">
        <f>COUNTIFS(Data[gen_e],Table10[[#This Row],[gen_e]],Data[sp_e],Table10[[#This Row],[sp_e]],Data[k],Table10[[#Headers],[5]])</f>
        <v>6</v>
      </c>
      <c r="F108" s="20">
        <f>COUNTIFS(Data[gen_e],Table10[[#This Row],[gen_e]],Data[sp_e],Table10[[#This Row],[sp_e]],Data[k],Table10[[#Headers],[10]])</f>
        <v>0</v>
      </c>
      <c r="G108" s="25">
        <f>AVERAGEIF(Table10[[#This Row],[200]:[1009]],"&gt;=0")</f>
        <v>0</v>
      </c>
      <c r="H108" s="24">
        <f>AVERAGEIF(Table10[[#This Row],[2002]:[100918]],"&gt;=0")</f>
        <v>4.2857142857142856</v>
      </c>
      <c r="I108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08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08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08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08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08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08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08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08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08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08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08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08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08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08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08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08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08" s="13">
        <v>3</v>
      </c>
      <c r="AA108" s="13">
        <v>3</v>
      </c>
      <c r="AB108" s="13">
        <v>4</v>
      </c>
      <c r="AC108" s="13">
        <v>5</v>
      </c>
      <c r="AD108" s="13">
        <v>5</v>
      </c>
      <c r="AE108" s="13">
        <v>5</v>
      </c>
      <c r="AF108" s="13">
        <v>5</v>
      </c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1:42" x14ac:dyDescent="0.25">
      <c r="A109" t="s">
        <v>22</v>
      </c>
      <c r="B109" t="s">
        <v>23</v>
      </c>
      <c r="C109" t="s">
        <v>60</v>
      </c>
      <c r="D109" s="20">
        <f>COUNTIFS(Data[gen_e],Table10[[#This Row],[gen_e]],Data[sp_e],Table10[[#This Row],[sp_e]],Data[k],Table10[[#Headers],[2]])</f>
        <v>7</v>
      </c>
      <c r="E109" s="20">
        <f>COUNTIFS(Data[gen_e],Table10[[#This Row],[gen_e]],Data[sp_e],Table10[[#This Row],[sp_e]],Data[k],Table10[[#Headers],[5]])</f>
        <v>7</v>
      </c>
      <c r="F109" s="20">
        <f>COUNTIFS(Data[gen_e],Table10[[#This Row],[gen_e]],Data[sp_e],Table10[[#This Row],[sp_e]],Data[k],Table10[[#Headers],[10]])</f>
        <v>0</v>
      </c>
      <c r="G109" s="25">
        <f>AVERAGEIF(Table10[[#This Row],[200]:[1009]],"&gt;=0")</f>
        <v>0.32142857142857145</v>
      </c>
      <c r="H109" s="24">
        <f>AVERAGEIF(Table10[[#This Row],[2002]:[100918]],"&gt;=0")</f>
        <v>5</v>
      </c>
      <c r="I109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0.25</v>
      </c>
      <c r="J109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1</v>
      </c>
      <c r="K109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1</v>
      </c>
      <c r="L109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09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09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09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09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09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09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09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09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09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09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09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09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09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09" s="13">
        <v>3</v>
      </c>
      <c r="AA109" s="13">
        <v>4</v>
      </c>
      <c r="AB109" s="13">
        <v>5</v>
      </c>
      <c r="AC109" s="13">
        <v>5</v>
      </c>
      <c r="AD109" s="13">
        <v>6</v>
      </c>
      <c r="AE109" s="13">
        <v>6</v>
      </c>
      <c r="AF109" s="13">
        <v>6</v>
      </c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1:42" x14ac:dyDescent="0.25">
      <c r="A110" t="s">
        <v>7</v>
      </c>
      <c r="B110" t="s">
        <v>10</v>
      </c>
      <c r="C110" t="s">
        <v>60</v>
      </c>
      <c r="D110" s="20">
        <f>COUNTIFS(Data[gen_e],Table10[[#This Row],[gen_e]],Data[sp_e],Table10[[#This Row],[sp_e]],Data[k],Table10[[#Headers],[2]])</f>
        <v>7</v>
      </c>
      <c r="E110" s="20">
        <f>COUNTIFS(Data[gen_e],Table10[[#This Row],[gen_e]],Data[sp_e],Table10[[#This Row],[sp_e]],Data[k],Table10[[#Headers],[5]])</f>
        <v>7</v>
      </c>
      <c r="F110" s="20">
        <f>COUNTIFS(Data[gen_e],Table10[[#This Row],[gen_e]],Data[sp_e],Table10[[#This Row],[sp_e]],Data[k],Table10[[#Headers],[10]])</f>
        <v>0</v>
      </c>
      <c r="G110" s="25">
        <f>AVERAGEIF(Table10[[#This Row],[200]:[1009]],"&gt;=0")</f>
        <v>0.2638888888888889</v>
      </c>
      <c r="H110" s="24">
        <f>AVERAGEIF(Table10[[#This Row],[2002]:[100918]],"&gt;=0")</f>
        <v>5</v>
      </c>
      <c r="I110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0.25</v>
      </c>
      <c r="J110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0.33333333333333331</v>
      </c>
      <c r="K110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10" s="22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10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1</v>
      </c>
      <c r="N110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0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0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10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10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10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10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10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10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10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10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10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10" s="13">
        <v>3</v>
      </c>
      <c r="AA110" s="13">
        <v>4</v>
      </c>
      <c r="AB110" s="13">
        <v>3</v>
      </c>
      <c r="AC110" s="13">
        <v>7</v>
      </c>
      <c r="AD110" s="13">
        <v>6</v>
      </c>
      <c r="AE110" s="13">
        <v>6</v>
      </c>
      <c r="AF110" s="13">
        <v>6</v>
      </c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1:42" x14ac:dyDescent="0.25">
      <c r="A111" t="s">
        <v>26</v>
      </c>
      <c r="B111" t="s">
        <v>29</v>
      </c>
      <c r="C111" t="s">
        <v>60</v>
      </c>
      <c r="D111" s="20">
        <f>COUNTIFS(Data[gen_e],Table10[[#This Row],[gen_e]],Data[sp_e],Table10[[#This Row],[sp_e]],Data[k],Table10[[#Headers],[2]])</f>
        <v>9</v>
      </c>
      <c r="E111" s="20">
        <f>COUNTIFS(Data[gen_e],Table10[[#This Row],[gen_e]],Data[sp_e],Table10[[#This Row],[sp_e]],Data[k],Table10[[#Headers],[5]])</f>
        <v>9</v>
      </c>
      <c r="F111" s="20">
        <f>COUNTIFS(Data[gen_e],Table10[[#This Row],[gen_e]],Data[sp_e],Table10[[#This Row],[sp_e]],Data[k],Table10[[#Headers],[10]])</f>
        <v>0</v>
      </c>
      <c r="G111" s="25">
        <f>AVERAGEIF(Table10[[#This Row],[200]:[1009]],"&gt;=0")</f>
        <v>0.27142857142857141</v>
      </c>
      <c r="H111" s="24">
        <f>AVERAGEIF(Table10[[#This Row],[2002]:[100918]],"&gt;=0")</f>
        <v>6.4285714285714288</v>
      </c>
      <c r="I111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0.4</v>
      </c>
      <c r="J111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0.5</v>
      </c>
      <c r="K111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0.5</v>
      </c>
      <c r="L111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0.5</v>
      </c>
      <c r="M111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1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1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1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11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11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11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11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11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11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11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11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11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11" s="13">
        <v>4</v>
      </c>
      <c r="AA111" s="13">
        <v>5</v>
      </c>
      <c r="AB111" s="13">
        <v>7</v>
      </c>
      <c r="AC111" s="13">
        <v>7</v>
      </c>
      <c r="AD111" s="13">
        <v>7</v>
      </c>
      <c r="AE111" s="13">
        <v>7</v>
      </c>
      <c r="AF111" s="13">
        <v>8</v>
      </c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 x14ac:dyDescent="0.25">
      <c r="A112" t="s">
        <v>11</v>
      </c>
      <c r="B112" t="s">
        <v>14</v>
      </c>
      <c r="C112" t="s">
        <v>60</v>
      </c>
      <c r="D112" s="20">
        <f>COUNTIFS(Data[gen_e],Table10[[#This Row],[gen_e]],Data[sp_e],Table10[[#This Row],[sp_e]],Data[k],Table10[[#Headers],[2]])</f>
        <v>9</v>
      </c>
      <c r="E112" s="20">
        <f>COUNTIFS(Data[gen_e],Table10[[#This Row],[gen_e]],Data[sp_e],Table10[[#This Row],[sp_e]],Data[k],Table10[[#Headers],[5]])</f>
        <v>9</v>
      </c>
      <c r="F112" s="20">
        <f>COUNTIFS(Data[gen_e],Table10[[#This Row],[gen_e]],Data[sp_e],Table10[[#This Row],[sp_e]],Data[k],Table10[[#Headers],[10]])</f>
        <v>0</v>
      </c>
      <c r="G112" s="25">
        <f>AVERAGEIF(Table10[[#This Row],[200]:[1009]],"&gt;=0")</f>
        <v>0</v>
      </c>
      <c r="H112" s="24">
        <f>AVERAGEIF(Table10[[#This Row],[2002]:[100918]],"&gt;=0")</f>
        <v>6.4285714285714288</v>
      </c>
      <c r="I112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12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12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12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12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2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2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2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12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12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12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12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12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12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12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12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12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12" s="13">
        <v>4</v>
      </c>
      <c r="AA112" s="13">
        <v>5</v>
      </c>
      <c r="AB112" s="13">
        <v>7</v>
      </c>
      <c r="AC112" s="13">
        <v>7</v>
      </c>
      <c r="AD112" s="13">
        <v>7</v>
      </c>
      <c r="AE112" s="13">
        <v>7</v>
      </c>
      <c r="AF112" s="13">
        <v>8</v>
      </c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42" x14ac:dyDescent="0.25">
      <c r="A113" t="s">
        <v>13</v>
      </c>
      <c r="B113" t="s">
        <v>38</v>
      </c>
      <c r="C113" t="s">
        <v>60</v>
      </c>
      <c r="D113" s="20">
        <f>COUNTIFS(Data[gen_e],Table10[[#This Row],[gen_e]],Data[sp_e],Table10[[#This Row],[sp_e]],Data[k],Table10[[#Headers],[2]])</f>
        <v>9</v>
      </c>
      <c r="E113" s="20">
        <f>COUNTIFS(Data[gen_e],Table10[[#This Row],[gen_e]],Data[sp_e],Table10[[#This Row],[sp_e]],Data[k],Table10[[#Headers],[5]])</f>
        <v>9</v>
      </c>
      <c r="F113" s="20">
        <f>COUNTIFS(Data[gen_e],Table10[[#This Row],[gen_e]],Data[sp_e],Table10[[#This Row],[sp_e]],Data[k],Table10[[#Headers],[10]])</f>
        <v>0</v>
      </c>
      <c r="G113" s="25">
        <f>AVERAGEIF(Table10[[#This Row],[200]:[1009]],"&gt;=0")</f>
        <v>0</v>
      </c>
      <c r="H113" s="24">
        <f>AVERAGEIF(Table10[[#This Row],[2002]:[100918]],"&gt;=0")</f>
        <v>6.4285714285714288</v>
      </c>
      <c r="I113" s="22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13" s="22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13" s="22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13" s="22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13" s="22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3" s="22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3" s="22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3" s="22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13" s="22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13" s="22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13" s="22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13" s="22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13" s="22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13" s="22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13" s="22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13" s="22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13" s="22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13" s="13">
        <v>4</v>
      </c>
      <c r="AA113" s="13">
        <v>5</v>
      </c>
      <c r="AB113" s="13">
        <v>7</v>
      </c>
      <c r="AC113" s="13">
        <v>7</v>
      </c>
      <c r="AD113" s="13">
        <v>7</v>
      </c>
      <c r="AE113" s="13">
        <v>7</v>
      </c>
      <c r="AF113" s="13">
        <v>8</v>
      </c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 x14ac:dyDescent="0.25">
      <c r="A114" t="s">
        <v>11</v>
      </c>
      <c r="B114" t="s">
        <v>12</v>
      </c>
      <c r="C114" t="s">
        <v>146</v>
      </c>
      <c r="D114" s="28">
        <f>COUNTIFS(Data[gen_e],Table10[[#This Row],[gen_e]],Data[sp_e],Table10[[#This Row],[sp_e]],Data[k],Table10[[#Headers],[2]])</f>
        <v>50</v>
      </c>
      <c r="E114" s="28">
        <f>COUNTIFS(Data[gen_e],Table10[[#This Row],[gen_e]],Data[sp_e],Table10[[#This Row],[sp_e]],Data[k],Table10[[#Headers],[5]])</f>
        <v>50</v>
      </c>
      <c r="F114" s="28">
        <f>COUNTIFS(Data[gen_e],Table10[[#This Row],[gen_e]],Data[sp_e],Table10[[#This Row],[sp_e]],Data[k],Table10[[#Headers],[10]])</f>
        <v>50</v>
      </c>
      <c r="G114" s="29">
        <f>AVERAGEIF(Table10[[#This Row],[200]:[1009]],"&gt;=0")</f>
        <v>8.2352941176470594E-3</v>
      </c>
      <c r="H114" s="30" t="e">
        <f>AVERAGEIF(Table10[[#This Row],[2002]:[100918]],"&gt;=0")</f>
        <v>#DIV/0!</v>
      </c>
      <c r="I114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14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0.04</v>
      </c>
      <c r="K114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</v>
      </c>
      <c r="L114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14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4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4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4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14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14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14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14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14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14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14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14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14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 x14ac:dyDescent="0.25">
      <c r="A115" t="s">
        <v>11</v>
      </c>
      <c r="B115" t="s">
        <v>18</v>
      </c>
      <c r="C115" t="s">
        <v>146</v>
      </c>
      <c r="D115" s="28">
        <f>COUNTIFS(Data[gen_e],Table10[[#This Row],[gen_e]],Data[sp_e],Table10[[#This Row],[sp_e]],Data[k],Table10[[#Headers],[2]])</f>
        <v>50</v>
      </c>
      <c r="E115" s="28">
        <f>COUNTIFS(Data[gen_e],Table10[[#This Row],[gen_e]],Data[sp_e],Table10[[#This Row],[sp_e]],Data[k],Table10[[#Headers],[5]])</f>
        <v>50</v>
      </c>
      <c r="F115" s="28">
        <f>COUNTIFS(Data[gen_e],Table10[[#This Row],[gen_e]],Data[sp_e],Table10[[#This Row],[sp_e]],Data[k],Table10[[#Headers],[10]])</f>
        <v>50</v>
      </c>
      <c r="G115" s="29">
        <f>AVERAGEIF(Table10[[#This Row],[200]:[1009]],"&gt;=0")</f>
        <v>0</v>
      </c>
      <c r="H115" s="30" t="e">
        <f>AVERAGEIF(Table10[[#This Row],[2002]:[100918]],"&gt;=0")</f>
        <v>#DIV/0!</v>
      </c>
      <c r="I115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15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15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15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15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5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5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5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15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15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15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15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15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15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15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15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15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42" x14ac:dyDescent="0.25">
      <c r="A116" t="s">
        <v>13</v>
      </c>
      <c r="B116" t="s">
        <v>39</v>
      </c>
      <c r="C116" t="s">
        <v>146</v>
      </c>
      <c r="D116" s="28">
        <f>COUNTIFS(Data[gen_e],Table10[[#This Row],[gen_e]],Data[sp_e],Table10[[#This Row],[sp_e]],Data[k],Table10[[#Headers],[2]])</f>
        <v>50</v>
      </c>
      <c r="E116" s="28">
        <f>COUNTIFS(Data[gen_e],Table10[[#This Row],[gen_e]],Data[sp_e],Table10[[#This Row],[sp_e]],Data[k],Table10[[#Headers],[5]])</f>
        <v>50</v>
      </c>
      <c r="F116" s="28">
        <f>COUNTIFS(Data[gen_e],Table10[[#This Row],[gen_e]],Data[sp_e],Table10[[#This Row],[sp_e]],Data[k],Table10[[#Headers],[10]])</f>
        <v>50</v>
      </c>
      <c r="G116" s="29">
        <f>AVERAGEIF(Table10[[#This Row],[200]:[1009]],"&gt;=0")</f>
        <v>0</v>
      </c>
      <c r="H116" s="30" t="e">
        <f>AVERAGEIF(Table10[[#This Row],[2002]:[100918]],"&gt;=0")</f>
        <v>#DIV/0!</v>
      </c>
      <c r="I116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16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16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16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16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6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6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6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16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16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16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16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16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16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16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16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16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42" x14ac:dyDescent="0.25">
      <c r="A117" t="s">
        <v>13</v>
      </c>
      <c r="B117" t="s">
        <v>36</v>
      </c>
      <c r="C117" t="s">
        <v>146</v>
      </c>
      <c r="D117" s="28">
        <f>COUNTIFS(Data[gen_e],Table10[[#This Row],[gen_e]],Data[sp_e],Table10[[#This Row],[sp_e]],Data[k],Table10[[#Headers],[2]])</f>
        <v>50</v>
      </c>
      <c r="E117" s="28">
        <f>COUNTIFS(Data[gen_e],Table10[[#This Row],[gen_e]],Data[sp_e],Table10[[#This Row],[sp_e]],Data[k],Table10[[#Headers],[5]])</f>
        <v>50</v>
      </c>
      <c r="F117" s="28">
        <f>COUNTIFS(Data[gen_e],Table10[[#This Row],[gen_e]],Data[sp_e],Table10[[#This Row],[sp_e]],Data[k],Table10[[#Headers],[10]])</f>
        <v>50</v>
      </c>
      <c r="G117" s="29">
        <f>AVERAGEIF(Table10[[#This Row],[200]:[1009]],"&gt;=0")</f>
        <v>0</v>
      </c>
      <c r="H117" s="30" t="e">
        <f>AVERAGEIF(Table10[[#This Row],[2002]:[100918]],"&gt;=0")</f>
        <v>#DIV/0!</v>
      </c>
      <c r="I117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17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17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17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17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7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7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7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17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17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17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17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17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17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17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17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17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1:42" x14ac:dyDescent="0.25">
      <c r="A118" t="s">
        <v>13</v>
      </c>
      <c r="B118" t="s">
        <v>31</v>
      </c>
      <c r="C118" t="s">
        <v>146</v>
      </c>
      <c r="D118" s="28">
        <f>COUNTIFS(Data[gen_e],Table10[[#This Row],[gen_e]],Data[sp_e],Table10[[#This Row],[sp_e]],Data[k],Table10[[#Headers],[2]])</f>
        <v>50</v>
      </c>
      <c r="E118" s="28">
        <f>COUNTIFS(Data[gen_e],Table10[[#This Row],[gen_e]],Data[sp_e],Table10[[#This Row],[sp_e]],Data[k],Table10[[#Headers],[5]])</f>
        <v>50</v>
      </c>
      <c r="F118" s="28">
        <f>COUNTIFS(Data[gen_e],Table10[[#This Row],[gen_e]],Data[sp_e],Table10[[#This Row],[sp_e]],Data[k],Table10[[#Headers],[10]])</f>
        <v>50</v>
      </c>
      <c r="G118" s="29">
        <f>AVERAGEIF(Table10[[#This Row],[200]:[1009]],"&gt;=0")</f>
        <v>5.8823529411764705E-3</v>
      </c>
      <c r="H118" s="30" t="e">
        <f>AVERAGEIF(Table10[[#This Row],[2002]:[100918]],"&gt;=0")</f>
        <v>#DIV/0!</v>
      </c>
      <c r="I118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18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18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18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18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8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0.1</v>
      </c>
      <c r="O118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8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18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18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18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18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18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18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18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18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18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1:42" x14ac:dyDescent="0.25">
      <c r="A119" t="s">
        <v>13</v>
      </c>
      <c r="B119" t="s">
        <v>30</v>
      </c>
      <c r="C119" t="s">
        <v>146</v>
      </c>
      <c r="D119" s="28">
        <f>COUNTIFS(Data[gen_e],Table10[[#This Row],[gen_e]],Data[sp_e],Table10[[#This Row],[sp_e]],Data[k],Table10[[#Headers],[2]])</f>
        <v>50</v>
      </c>
      <c r="E119" s="28">
        <f>COUNTIFS(Data[gen_e],Table10[[#This Row],[gen_e]],Data[sp_e],Table10[[#This Row],[sp_e]],Data[k],Table10[[#Headers],[5]])</f>
        <v>50</v>
      </c>
      <c r="F119" s="28">
        <f>COUNTIFS(Data[gen_e],Table10[[#This Row],[gen_e]],Data[sp_e],Table10[[#This Row],[sp_e]],Data[k],Table10[[#Headers],[10]])</f>
        <v>50</v>
      </c>
      <c r="G119" s="29">
        <f>AVERAGEIF(Table10[[#This Row],[200]:[1009]],"&gt;=0")</f>
        <v>1.1764705882352941E-2</v>
      </c>
      <c r="H119" s="30" t="e">
        <f>AVERAGEIF(Table10[[#This Row],[2002]:[100918]],"&gt;=0")</f>
        <v>#DIV/0!</v>
      </c>
      <c r="I119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19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19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19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19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19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19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19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19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0.2</v>
      </c>
      <c r="R119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19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19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19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19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19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19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19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1:42" x14ac:dyDescent="0.25">
      <c r="A120" t="s">
        <v>13</v>
      </c>
      <c r="B120" t="s">
        <v>32</v>
      </c>
      <c r="C120" t="s">
        <v>146</v>
      </c>
      <c r="D120" s="28">
        <f>COUNTIFS(Data[gen_e],Table10[[#This Row],[gen_e]],Data[sp_e],Table10[[#This Row],[sp_e]],Data[k],Table10[[#Headers],[2]])</f>
        <v>50</v>
      </c>
      <c r="E120" s="28">
        <f>COUNTIFS(Data[gen_e],Table10[[#This Row],[gen_e]],Data[sp_e],Table10[[#This Row],[sp_e]],Data[k],Table10[[#Headers],[5]])</f>
        <v>50</v>
      </c>
      <c r="F120" s="28">
        <f>COUNTIFS(Data[gen_e],Table10[[#This Row],[gen_e]],Data[sp_e],Table10[[#This Row],[sp_e]],Data[k],Table10[[#Headers],[10]])</f>
        <v>50</v>
      </c>
      <c r="G120" s="29">
        <f>AVERAGEIF(Table10[[#This Row],[200]:[1009]],"&gt;=0")</f>
        <v>0.02</v>
      </c>
      <c r="H120" s="30" t="e">
        <f>AVERAGEIF(Table10[[#This Row],[2002]:[100918]],"&gt;=0")</f>
        <v>#DIV/0!</v>
      </c>
      <c r="I120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0.04</v>
      </c>
      <c r="J120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20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0.1</v>
      </c>
      <c r="L120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20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0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0.1</v>
      </c>
      <c r="O120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0.1</v>
      </c>
      <c r="P120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0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20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0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0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0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0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0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0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0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1:42" x14ac:dyDescent="0.25">
      <c r="A121" t="s">
        <v>11</v>
      </c>
      <c r="B121" t="s">
        <v>16</v>
      </c>
      <c r="C121" t="s">
        <v>146</v>
      </c>
      <c r="D121" s="28">
        <f>COUNTIFS(Data[gen_e],Table10[[#This Row],[gen_e]],Data[sp_e],Table10[[#This Row],[sp_e]],Data[k],Table10[[#Headers],[2]])</f>
        <v>43</v>
      </c>
      <c r="E121" s="28">
        <f>COUNTIFS(Data[gen_e],Table10[[#This Row],[gen_e]],Data[sp_e],Table10[[#This Row],[sp_e]],Data[k],Table10[[#Headers],[5]])</f>
        <v>43</v>
      </c>
      <c r="F121" s="28">
        <f>COUNTIFS(Data[gen_e],Table10[[#This Row],[gen_e]],Data[sp_e],Table10[[#This Row],[sp_e]],Data[k],Table10[[#Headers],[10]])</f>
        <v>43</v>
      </c>
      <c r="G121" s="29">
        <f>AVERAGEIF(Table10[[#This Row],[200]:[1009]],"&gt;=0")</f>
        <v>2.8011204481792717E-3</v>
      </c>
      <c r="H121" s="30" t="e">
        <f>AVERAGEIF(Table10[[#This Row],[2002]:[100918]],"&gt;=0")</f>
        <v>#DIV/0!</v>
      </c>
      <c r="I121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1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4.7619047619047616E-2</v>
      </c>
      <c r="K121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21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21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1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1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1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1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21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1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1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1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1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1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1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1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1:42" x14ac:dyDescent="0.25">
      <c r="A122" t="s">
        <v>26</v>
      </c>
      <c r="B122" t="s">
        <v>27</v>
      </c>
      <c r="C122" t="s">
        <v>146</v>
      </c>
      <c r="D122" s="28">
        <f>COUNTIFS(Data[gen_e],Table10[[#This Row],[gen_e]],Data[sp_e],Table10[[#This Row],[sp_e]],Data[k],Table10[[#Headers],[2]])</f>
        <v>35</v>
      </c>
      <c r="E122" s="28">
        <f>COUNTIFS(Data[gen_e],Table10[[#This Row],[gen_e]],Data[sp_e],Table10[[#This Row],[sp_e]],Data[k],Table10[[#Headers],[5]])</f>
        <v>35</v>
      </c>
      <c r="F122" s="28">
        <f>COUNTIFS(Data[gen_e],Table10[[#This Row],[gen_e]],Data[sp_e],Table10[[#This Row],[sp_e]],Data[k],Table10[[#Headers],[10]])</f>
        <v>35</v>
      </c>
      <c r="G122" s="29">
        <f>AVERAGEIF(Table10[[#This Row],[200]:[1009]],"&gt;=0")</f>
        <v>0</v>
      </c>
      <c r="H122" s="30" t="e">
        <f>AVERAGEIF(Table10[[#This Row],[2002]:[100918]],"&gt;=0")</f>
        <v>#DIV/0!</v>
      </c>
      <c r="I122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2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22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22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22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2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2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2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2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22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2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2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2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2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2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2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2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1:42" x14ac:dyDescent="0.25">
      <c r="A123" t="s">
        <v>11</v>
      </c>
      <c r="B123" t="s">
        <v>15</v>
      </c>
      <c r="C123" t="s">
        <v>146</v>
      </c>
      <c r="D123" s="28">
        <f>COUNTIFS(Data[gen_e],Table10[[#This Row],[gen_e]],Data[sp_e],Table10[[#This Row],[sp_e]],Data[k],Table10[[#Headers],[2]])</f>
        <v>29</v>
      </c>
      <c r="E123" s="28">
        <f>COUNTIFS(Data[gen_e],Table10[[#This Row],[gen_e]],Data[sp_e],Table10[[#This Row],[sp_e]],Data[k],Table10[[#Headers],[5]])</f>
        <v>29</v>
      </c>
      <c r="F123" s="28">
        <f>COUNTIFS(Data[gen_e],Table10[[#This Row],[gen_e]],Data[sp_e],Table10[[#This Row],[sp_e]],Data[k],Table10[[#Headers],[10]])</f>
        <v>29</v>
      </c>
      <c r="G123" s="29">
        <f>AVERAGEIF(Table10[[#This Row],[200]:[1009]],"&gt;=0")</f>
        <v>2.3809523809523808E-2</v>
      </c>
      <c r="H123" s="30" t="e">
        <f>AVERAGEIF(Table10[[#This Row],[2002]:[100918]],"&gt;=0")</f>
        <v>#DIV/0!</v>
      </c>
      <c r="I123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3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7.1428571428571425E-2</v>
      </c>
      <c r="K123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23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23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3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3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3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3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23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3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3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3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3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3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0.33333333333333331</v>
      </c>
      <c r="X123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3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1:42" x14ac:dyDescent="0.25">
      <c r="A124" t="s">
        <v>22</v>
      </c>
      <c r="B124" t="s">
        <v>24</v>
      </c>
      <c r="C124" t="s">
        <v>146</v>
      </c>
      <c r="D124" s="28">
        <f>COUNTIFS(Data[gen_e],Table10[[#This Row],[gen_e]],Data[sp_e],Table10[[#This Row],[sp_e]],Data[k],Table10[[#Headers],[2]])</f>
        <v>28</v>
      </c>
      <c r="E124" s="28">
        <f>COUNTIFS(Data[gen_e],Table10[[#This Row],[gen_e]],Data[sp_e],Table10[[#This Row],[sp_e]],Data[k],Table10[[#Headers],[5]])</f>
        <v>28</v>
      </c>
      <c r="F124" s="28">
        <f>COUNTIFS(Data[gen_e],Table10[[#This Row],[gen_e]],Data[sp_e],Table10[[#This Row],[sp_e]],Data[k],Table10[[#Headers],[10]])</f>
        <v>28</v>
      </c>
      <c r="G124" s="29">
        <f>AVERAGEIF(Table10[[#This Row],[200]:[1009]],"&gt;=0")</f>
        <v>0</v>
      </c>
      <c r="H124" s="30" t="e">
        <f>AVERAGEIF(Table10[[#This Row],[2002]:[100918]],"&gt;=0")</f>
        <v>#DIV/0!</v>
      </c>
      <c r="I124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4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24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24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24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4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4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4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4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24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4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4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4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4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4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4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4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1:42" x14ac:dyDescent="0.25">
      <c r="A125" t="s">
        <v>13</v>
      </c>
      <c r="B125" t="s">
        <v>34</v>
      </c>
      <c r="C125" t="s">
        <v>146</v>
      </c>
      <c r="D125" s="28">
        <f>COUNTIFS(Data[gen_e],Table10[[#This Row],[gen_e]],Data[sp_e],Table10[[#This Row],[sp_e]],Data[k],Table10[[#Headers],[2]])</f>
        <v>27</v>
      </c>
      <c r="E125" s="28">
        <f>COUNTIFS(Data[gen_e],Table10[[#This Row],[gen_e]],Data[sp_e],Table10[[#This Row],[sp_e]],Data[k],Table10[[#Headers],[5]])</f>
        <v>27</v>
      </c>
      <c r="F125" s="28">
        <f>COUNTIFS(Data[gen_e],Table10[[#This Row],[gen_e]],Data[sp_e],Table10[[#This Row],[sp_e]],Data[k],Table10[[#Headers],[10]])</f>
        <v>27</v>
      </c>
      <c r="G125" s="29">
        <f>AVERAGEIF(Table10[[#This Row],[200]:[1009]],"&gt;=0")</f>
        <v>1.9607843137254902E-2</v>
      </c>
      <c r="H125" s="30" t="e">
        <f>AVERAGEIF(Table10[[#This Row],[2002]:[100918]],"&gt;=0")</f>
        <v>#DIV/0!</v>
      </c>
      <c r="I125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5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25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25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25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5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5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5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0.33333333333333331</v>
      </c>
      <c r="Q125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25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5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5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5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5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5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5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5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1:42" x14ac:dyDescent="0.25">
      <c r="A126" t="s">
        <v>13</v>
      </c>
      <c r="B126" t="s">
        <v>37</v>
      </c>
      <c r="C126" t="s">
        <v>146</v>
      </c>
      <c r="D126" s="28">
        <f>COUNTIFS(Data[gen_e],Table10[[#This Row],[gen_e]],Data[sp_e],Table10[[#This Row],[sp_e]],Data[k],Table10[[#Headers],[2]])</f>
        <v>26</v>
      </c>
      <c r="E126" s="28">
        <f>COUNTIFS(Data[gen_e],Table10[[#This Row],[gen_e]],Data[sp_e],Table10[[#This Row],[sp_e]],Data[k],Table10[[#Headers],[5]])</f>
        <v>26</v>
      </c>
      <c r="F126" s="28">
        <f>COUNTIFS(Data[gen_e],Table10[[#This Row],[gen_e]],Data[sp_e],Table10[[#This Row],[sp_e]],Data[k],Table10[[#Headers],[10]])</f>
        <v>26</v>
      </c>
      <c r="G126" s="29">
        <f>AVERAGEIF(Table10[[#This Row],[200]:[1009]],"&gt;=0")</f>
        <v>0</v>
      </c>
      <c r="H126" s="30" t="e">
        <f>AVERAGEIF(Table10[[#This Row],[2002]:[100918]],"&gt;=0")</f>
        <v>#DIV/0!</v>
      </c>
      <c r="I126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6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26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26" s="31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26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6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6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6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6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26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6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6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6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6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6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6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6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 x14ac:dyDescent="0.25">
      <c r="A127" t="s">
        <v>13</v>
      </c>
      <c r="B127" t="s">
        <v>33</v>
      </c>
      <c r="C127" t="s">
        <v>146</v>
      </c>
      <c r="D127" s="28">
        <f>COUNTIFS(Data[gen_e],Table10[[#This Row],[gen_e]],Data[sp_e],Table10[[#This Row],[sp_e]],Data[k],Table10[[#Headers],[2]])</f>
        <v>24</v>
      </c>
      <c r="E127" s="28">
        <f>COUNTIFS(Data[gen_e],Table10[[#This Row],[gen_e]],Data[sp_e],Table10[[#This Row],[sp_e]],Data[k],Table10[[#Headers],[5]])</f>
        <v>24</v>
      </c>
      <c r="F127" s="28">
        <f>COUNTIFS(Data[gen_e],Table10[[#This Row],[gen_e]],Data[sp_e],Table10[[#This Row],[sp_e]],Data[k],Table10[[#Headers],[10]])</f>
        <v>24</v>
      </c>
      <c r="G127" s="29">
        <f>AVERAGEIF(Table10[[#This Row],[200]:[1009]],"&gt;=0")</f>
        <v>7.8431372549019607E-2</v>
      </c>
      <c r="H127" s="30" t="e">
        <f>AVERAGEIF(Table10[[#This Row],[2002]:[100918]],"&gt;=0")</f>
        <v>#DIV/0!</v>
      </c>
      <c r="I127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7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27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27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27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7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7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7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7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0.33333333333333331</v>
      </c>
      <c r="R127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7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7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7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0.5</v>
      </c>
      <c r="V127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7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7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7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0.5</v>
      </c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 x14ac:dyDescent="0.25">
      <c r="A128" t="s">
        <v>0</v>
      </c>
      <c r="B128" t="s">
        <v>2</v>
      </c>
      <c r="C128" t="s">
        <v>146</v>
      </c>
      <c r="D128" s="28">
        <f>COUNTIFS(Data[gen_e],Table10[[#This Row],[gen_e]],Data[sp_e],Table10[[#This Row],[sp_e]],Data[k],Table10[[#Headers],[2]])</f>
        <v>22</v>
      </c>
      <c r="E128" s="28">
        <f>COUNTIFS(Data[gen_e],Table10[[#This Row],[gen_e]],Data[sp_e],Table10[[#This Row],[sp_e]],Data[k],Table10[[#Headers],[5]])</f>
        <v>22</v>
      </c>
      <c r="F128" s="28">
        <f>COUNTIFS(Data[gen_e],Table10[[#This Row],[gen_e]],Data[sp_e],Table10[[#This Row],[sp_e]],Data[k],Table10[[#Headers],[10]])</f>
        <v>22</v>
      </c>
      <c r="G128" s="29">
        <f>AVERAGEIF(Table10[[#This Row],[200]:[1009]],"&gt;=0")</f>
        <v>0</v>
      </c>
      <c r="H128" s="30" t="e">
        <f>AVERAGEIF(Table10[[#This Row],[2002]:[100918]],"&gt;=0")</f>
        <v>#DIV/0!</v>
      </c>
      <c r="I128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8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28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28" s="31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28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8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8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8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8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28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8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8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8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8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8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8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8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 x14ac:dyDescent="0.25">
      <c r="A129" t="s">
        <v>11</v>
      </c>
      <c r="B129" t="s">
        <v>19</v>
      </c>
      <c r="C129" t="s">
        <v>146</v>
      </c>
      <c r="D129" s="28">
        <f>COUNTIFS(Data[gen_e],Table10[[#This Row],[gen_e]],Data[sp_e],Table10[[#This Row],[sp_e]],Data[k],Table10[[#Headers],[2]])</f>
        <v>17</v>
      </c>
      <c r="E129" s="28">
        <f>COUNTIFS(Data[gen_e],Table10[[#This Row],[gen_e]],Data[sp_e],Table10[[#This Row],[sp_e]],Data[k],Table10[[#Headers],[5]])</f>
        <v>17</v>
      </c>
      <c r="F129" s="28">
        <f>COUNTIFS(Data[gen_e],Table10[[#This Row],[gen_e]],Data[sp_e],Table10[[#This Row],[sp_e]],Data[k],Table10[[#Headers],[10]])</f>
        <v>17</v>
      </c>
      <c r="G129" s="29">
        <f>AVERAGEIF(Table10[[#This Row],[200]:[1009]],"&gt;=0")</f>
        <v>6.6176470588235295E-2</v>
      </c>
      <c r="H129" s="30" t="e">
        <f>AVERAGEIF(Table10[[#This Row],[2002]:[100918]],"&gt;=0")</f>
        <v>#DIV/0!</v>
      </c>
      <c r="I129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29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0.125</v>
      </c>
      <c r="K129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0.25</v>
      </c>
      <c r="L129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0.25</v>
      </c>
      <c r="M129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29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29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29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29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0.5</v>
      </c>
      <c r="R129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29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29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29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29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29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29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29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 x14ac:dyDescent="0.25">
      <c r="A130" t="s">
        <v>11</v>
      </c>
      <c r="B130" t="s">
        <v>20</v>
      </c>
      <c r="C130" t="s">
        <v>146</v>
      </c>
      <c r="D130" s="28">
        <f>COUNTIFS(Data[gen_e],Table10[[#This Row],[gen_e]],Data[sp_e],Table10[[#This Row],[sp_e]],Data[k],Table10[[#Headers],[2]])</f>
        <v>16</v>
      </c>
      <c r="E130" s="28">
        <f>COUNTIFS(Data[gen_e],Table10[[#This Row],[gen_e]],Data[sp_e],Table10[[#This Row],[sp_e]],Data[k],Table10[[#Headers],[5]])</f>
        <v>16</v>
      </c>
      <c r="F130" s="28">
        <f>COUNTIFS(Data[gen_e],Table10[[#This Row],[gen_e]],Data[sp_e],Table10[[#This Row],[sp_e]],Data[k],Table10[[#Headers],[10]])</f>
        <v>16</v>
      </c>
      <c r="G130" s="29">
        <f>AVERAGEIF(Table10[[#This Row],[200]:[1009]],"&gt;=0")</f>
        <v>1.9607843137254902E-2</v>
      </c>
      <c r="H130" s="30" t="e">
        <f>AVERAGEIF(Table10[[#This Row],[2002]:[100918]],"&gt;=0")</f>
        <v>#DIV/0!</v>
      </c>
      <c r="I130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0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0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30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30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30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30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0.33333333333333331</v>
      </c>
      <c r="P130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30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30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30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30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30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0</v>
      </c>
      <c r="V130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30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30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30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 x14ac:dyDescent="0.25">
      <c r="A131" t="s">
        <v>13</v>
      </c>
      <c r="B131" t="s">
        <v>35</v>
      </c>
      <c r="C131" t="s">
        <v>146</v>
      </c>
      <c r="D131" s="28">
        <f>COUNTIFS(Data[gen_e],Table10[[#This Row],[gen_e]],Data[sp_e],Table10[[#This Row],[sp_e]],Data[k],Table10[[#Headers],[2]])</f>
        <v>11</v>
      </c>
      <c r="E131" s="28">
        <f>COUNTIFS(Data[gen_e],Table10[[#This Row],[gen_e]],Data[sp_e],Table10[[#This Row],[sp_e]],Data[k],Table10[[#Headers],[5]])</f>
        <v>11</v>
      </c>
      <c r="F131" s="28">
        <f>COUNTIFS(Data[gen_e],Table10[[#This Row],[gen_e]],Data[sp_e],Table10[[#This Row],[sp_e]],Data[k],Table10[[#Headers],[10]])</f>
        <v>11</v>
      </c>
      <c r="G131" s="29">
        <f>AVERAGEIF(Table10[[#This Row],[200]:[1009]],"&gt;=0")</f>
        <v>6.25E-2</v>
      </c>
      <c r="H131" s="30" t="e">
        <f>AVERAGEIF(Table10[[#This Row],[2002]:[100918]],"&gt;=0")</f>
        <v>#DIV/0!</v>
      </c>
      <c r="I131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1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1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31" s="31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31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31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31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31" s="31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0</v>
      </c>
      <c r="Q131" s="31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0</v>
      </c>
      <c r="R131" s="31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0</v>
      </c>
      <c r="S131" s="31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0</v>
      </c>
      <c r="T131" s="31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0</v>
      </c>
      <c r="U131" s="31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1</v>
      </c>
      <c r="V131" s="31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0</v>
      </c>
      <c r="W131" s="31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0</v>
      </c>
      <c r="X131" s="31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0</v>
      </c>
      <c r="Y131" s="31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0</v>
      </c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 x14ac:dyDescent="0.25">
      <c r="A132" t="s">
        <v>7</v>
      </c>
      <c r="B132" t="s">
        <v>9</v>
      </c>
      <c r="C132" t="s">
        <v>146</v>
      </c>
      <c r="D132" s="28">
        <f>COUNTIFS(Data[gen_e],Table10[[#This Row],[gen_e]],Data[sp_e],Table10[[#This Row],[sp_e]],Data[k],Table10[[#Headers],[2]])</f>
        <v>4</v>
      </c>
      <c r="E132" s="28">
        <f>COUNTIFS(Data[gen_e],Table10[[#This Row],[gen_e]],Data[sp_e],Table10[[#This Row],[sp_e]],Data[k],Table10[[#Headers],[5]])</f>
        <v>0</v>
      </c>
      <c r="F132" s="28">
        <f>COUNTIFS(Data[gen_e],Table10[[#This Row],[gen_e]],Data[sp_e],Table10[[#This Row],[sp_e]],Data[k],Table10[[#Headers],[10]])</f>
        <v>0</v>
      </c>
      <c r="G132" s="29">
        <f>AVERAGEIF(Table10[[#This Row],[200]:[1009]],"&gt;=0")</f>
        <v>0</v>
      </c>
      <c r="H132" s="30" t="e">
        <f>AVERAGEIF(Table10[[#This Row],[2002]:[100918]],"&gt;=0")</f>
        <v>#DIV/0!</v>
      </c>
      <c r="I132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2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2" s="31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132" s="31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132" s="31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132" s="31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132" s="31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132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32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32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32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32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32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32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32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32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32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 x14ac:dyDescent="0.25">
      <c r="A133" t="s">
        <v>0</v>
      </c>
      <c r="B133" t="s">
        <v>1</v>
      </c>
      <c r="C133" t="s">
        <v>146</v>
      </c>
      <c r="D133" s="28">
        <f>COUNTIFS(Data[gen_e],Table10[[#This Row],[gen_e]],Data[sp_e],Table10[[#This Row],[sp_e]],Data[k],Table10[[#Headers],[2]])</f>
        <v>4</v>
      </c>
      <c r="E133" s="28">
        <f>COUNTIFS(Data[gen_e],Table10[[#This Row],[gen_e]],Data[sp_e],Table10[[#This Row],[sp_e]],Data[k],Table10[[#Headers],[5]])</f>
        <v>0</v>
      </c>
      <c r="F133" s="28">
        <f>COUNTIFS(Data[gen_e],Table10[[#This Row],[gen_e]],Data[sp_e],Table10[[#This Row],[sp_e]],Data[k],Table10[[#Headers],[10]])</f>
        <v>0</v>
      </c>
      <c r="G133" s="29">
        <f>AVERAGEIF(Table10[[#This Row],[200]:[1009]],"&gt;=0")</f>
        <v>0</v>
      </c>
      <c r="H133" s="30" t="e">
        <f>AVERAGEIF(Table10[[#This Row],[2002]:[100918]],"&gt;=0")</f>
        <v>#DIV/0!</v>
      </c>
      <c r="I133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3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3" s="31" t="str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/>
      </c>
      <c r="L133" s="31" t="str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/>
      </c>
      <c r="M133" s="31" t="str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/>
      </c>
      <c r="N133" s="31" t="str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/>
      </c>
      <c r="O133" s="31" t="str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/>
      </c>
      <c r="P133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33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33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33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33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33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33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33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33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33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 x14ac:dyDescent="0.25">
      <c r="A134" t="s">
        <v>26</v>
      </c>
      <c r="B134" t="s">
        <v>28</v>
      </c>
      <c r="C134" t="s">
        <v>146</v>
      </c>
      <c r="D134" s="28">
        <f>COUNTIFS(Data[gen_e],Table10[[#This Row],[gen_e]],Data[sp_e],Table10[[#This Row],[sp_e]],Data[k],Table10[[#Headers],[2]])</f>
        <v>5</v>
      </c>
      <c r="E134" s="28">
        <f>COUNTIFS(Data[gen_e],Table10[[#This Row],[gen_e]],Data[sp_e],Table10[[#This Row],[sp_e]],Data[k],Table10[[#Headers],[5]])</f>
        <v>5</v>
      </c>
      <c r="F134" s="28">
        <f>COUNTIFS(Data[gen_e],Table10[[#This Row],[gen_e]],Data[sp_e],Table10[[#This Row],[sp_e]],Data[k],Table10[[#Headers],[10]])</f>
        <v>0</v>
      </c>
      <c r="G134" s="29">
        <f>AVERAGEIF(Table10[[#This Row],[200]:[1009]],"&gt;=0")</f>
        <v>0</v>
      </c>
      <c r="H134" s="30" t="e">
        <f>AVERAGEIF(Table10[[#This Row],[2002]:[100918]],"&gt;=0")</f>
        <v>#DIV/0!</v>
      </c>
      <c r="I134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4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4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34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34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34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34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34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34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34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34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34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34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34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34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34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34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1:42" x14ac:dyDescent="0.25">
      <c r="A135" t="s">
        <v>7</v>
      </c>
      <c r="B135" t="s">
        <v>8</v>
      </c>
      <c r="C135" t="s">
        <v>146</v>
      </c>
      <c r="D135" s="28">
        <f>COUNTIFS(Data[gen_e],Table10[[#This Row],[gen_e]],Data[sp_e],Table10[[#This Row],[sp_e]],Data[k],Table10[[#Headers],[2]])</f>
        <v>5</v>
      </c>
      <c r="E135" s="28">
        <f>COUNTIFS(Data[gen_e],Table10[[#This Row],[gen_e]],Data[sp_e],Table10[[#This Row],[sp_e]],Data[k],Table10[[#Headers],[5]])</f>
        <v>5</v>
      </c>
      <c r="F135" s="28">
        <f>COUNTIFS(Data[gen_e],Table10[[#This Row],[gen_e]],Data[sp_e],Table10[[#This Row],[sp_e]],Data[k],Table10[[#Headers],[10]])</f>
        <v>0</v>
      </c>
      <c r="G135" s="29">
        <f>AVERAGEIF(Table10[[#This Row],[200]:[1009]],"&gt;=0")</f>
        <v>0</v>
      </c>
      <c r="H135" s="30" t="e">
        <f>AVERAGEIF(Table10[[#This Row],[2002]:[100918]],"&gt;=0")</f>
        <v>#DIV/0!</v>
      </c>
      <c r="I135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5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5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35" s="31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35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35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35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35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35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35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35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35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35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35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35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35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35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 x14ac:dyDescent="0.25">
      <c r="A136" t="s">
        <v>11</v>
      </c>
      <c r="B136" t="s">
        <v>17</v>
      </c>
      <c r="C136" t="s">
        <v>146</v>
      </c>
      <c r="D136" s="28">
        <f>COUNTIFS(Data[gen_e],Table10[[#This Row],[gen_e]],Data[sp_e],Table10[[#This Row],[sp_e]],Data[k],Table10[[#Headers],[2]])</f>
        <v>6</v>
      </c>
      <c r="E136" s="28">
        <f>COUNTIFS(Data[gen_e],Table10[[#This Row],[gen_e]],Data[sp_e],Table10[[#This Row],[sp_e]],Data[k],Table10[[#Headers],[5]])</f>
        <v>6</v>
      </c>
      <c r="F136" s="28">
        <f>COUNTIFS(Data[gen_e],Table10[[#This Row],[gen_e]],Data[sp_e],Table10[[#This Row],[sp_e]],Data[k],Table10[[#Headers],[10]])</f>
        <v>0</v>
      </c>
      <c r="G136" s="29">
        <f>AVERAGEIF(Table10[[#This Row],[200]:[1009]],"&gt;=0")</f>
        <v>0</v>
      </c>
      <c r="H136" s="30" t="e">
        <f>AVERAGEIF(Table10[[#This Row],[2002]:[100918]],"&gt;=0")</f>
        <v>#DIV/0!</v>
      </c>
      <c r="I136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6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6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36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36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36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36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36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36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36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36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36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36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36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36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36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36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spans="1:42" x14ac:dyDescent="0.25">
      <c r="A137" t="s">
        <v>22</v>
      </c>
      <c r="B137" t="s">
        <v>23</v>
      </c>
      <c r="C137" t="s">
        <v>146</v>
      </c>
      <c r="D137" s="28">
        <f>COUNTIFS(Data[gen_e],Table10[[#This Row],[gen_e]],Data[sp_e],Table10[[#This Row],[sp_e]],Data[k],Table10[[#Headers],[2]])</f>
        <v>7</v>
      </c>
      <c r="E137" s="28">
        <f>COUNTIFS(Data[gen_e],Table10[[#This Row],[gen_e]],Data[sp_e],Table10[[#This Row],[sp_e]],Data[k],Table10[[#Headers],[5]])</f>
        <v>7</v>
      </c>
      <c r="F137" s="28">
        <f>COUNTIFS(Data[gen_e],Table10[[#This Row],[gen_e]],Data[sp_e],Table10[[#This Row],[sp_e]],Data[k],Table10[[#Headers],[10]])</f>
        <v>0</v>
      </c>
      <c r="G137" s="29">
        <f>AVERAGEIF(Table10[[#This Row],[200]:[1009]],"&gt;=0")</f>
        <v>0</v>
      </c>
      <c r="H137" s="30" t="e">
        <f>AVERAGEIF(Table10[[#This Row],[2002]:[100918]],"&gt;=0")</f>
        <v>#DIV/0!</v>
      </c>
      <c r="I137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7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7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37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37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37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37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37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37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37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37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37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37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37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37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37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37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spans="1:42" x14ac:dyDescent="0.25">
      <c r="A138" t="s">
        <v>7</v>
      </c>
      <c r="B138" t="s">
        <v>10</v>
      </c>
      <c r="C138" t="s">
        <v>146</v>
      </c>
      <c r="D138" s="28">
        <f>COUNTIFS(Data[gen_e],Table10[[#This Row],[gen_e]],Data[sp_e],Table10[[#This Row],[sp_e]],Data[k],Table10[[#Headers],[2]])</f>
        <v>7</v>
      </c>
      <c r="E138" s="28">
        <f>COUNTIFS(Data[gen_e],Table10[[#This Row],[gen_e]],Data[sp_e],Table10[[#This Row],[sp_e]],Data[k],Table10[[#Headers],[5]])</f>
        <v>7</v>
      </c>
      <c r="F138" s="28">
        <f>COUNTIFS(Data[gen_e],Table10[[#This Row],[gen_e]],Data[sp_e],Table10[[#This Row],[sp_e]],Data[k],Table10[[#Headers],[10]])</f>
        <v>0</v>
      </c>
      <c r="G138" s="29">
        <f>AVERAGEIF(Table10[[#This Row],[200]:[1009]],"&gt;=0")</f>
        <v>0</v>
      </c>
      <c r="H138" s="30" t="e">
        <f>AVERAGEIF(Table10[[#This Row],[2002]:[100918]],"&gt;=0")</f>
        <v>#DIV/0!</v>
      </c>
      <c r="I138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8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8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38" s="31" t="e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#DIV/0!</v>
      </c>
      <c r="M138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38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38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38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38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38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38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38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38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38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38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38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38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spans="1:42" x14ac:dyDescent="0.25">
      <c r="A139" t="s">
        <v>26</v>
      </c>
      <c r="B139" t="s">
        <v>29</v>
      </c>
      <c r="C139" t="s">
        <v>146</v>
      </c>
      <c r="D139" s="28">
        <f>COUNTIFS(Data[gen_e],Table10[[#This Row],[gen_e]],Data[sp_e],Table10[[#This Row],[sp_e]],Data[k],Table10[[#Headers],[2]])</f>
        <v>9</v>
      </c>
      <c r="E139" s="28">
        <f>COUNTIFS(Data[gen_e],Table10[[#This Row],[gen_e]],Data[sp_e],Table10[[#This Row],[sp_e]],Data[k],Table10[[#Headers],[5]])</f>
        <v>9</v>
      </c>
      <c r="F139" s="28">
        <f>COUNTIFS(Data[gen_e],Table10[[#This Row],[gen_e]],Data[sp_e],Table10[[#This Row],[sp_e]],Data[k],Table10[[#Headers],[10]])</f>
        <v>0</v>
      </c>
      <c r="G139" s="29">
        <f>AVERAGEIF(Table10[[#This Row],[200]:[1009]],"&gt;=0")</f>
        <v>0</v>
      </c>
      <c r="H139" s="30" t="e">
        <f>AVERAGEIF(Table10[[#This Row],[2002]:[100918]],"&gt;=0")</f>
        <v>#DIV/0!</v>
      </c>
      <c r="I139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39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39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39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39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39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39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39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39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39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39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39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39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39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39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39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39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spans="1:42" x14ac:dyDescent="0.25">
      <c r="A140" t="s">
        <v>11</v>
      </c>
      <c r="B140" t="s">
        <v>14</v>
      </c>
      <c r="C140" t="s">
        <v>146</v>
      </c>
      <c r="D140" s="28">
        <f>COUNTIFS(Data[gen_e],Table10[[#This Row],[gen_e]],Data[sp_e],Table10[[#This Row],[sp_e]],Data[k],Table10[[#Headers],[2]])</f>
        <v>9</v>
      </c>
      <c r="E140" s="28">
        <f>COUNTIFS(Data[gen_e],Table10[[#This Row],[gen_e]],Data[sp_e],Table10[[#This Row],[sp_e]],Data[k],Table10[[#Headers],[5]])</f>
        <v>9</v>
      </c>
      <c r="F140" s="28">
        <f>COUNTIFS(Data[gen_e],Table10[[#This Row],[gen_e]],Data[sp_e],Table10[[#This Row],[sp_e]],Data[k],Table10[[#Headers],[10]])</f>
        <v>0</v>
      </c>
      <c r="G140" s="29">
        <f>AVERAGEIF(Table10[[#This Row],[200]:[1009]],"&gt;=0")</f>
        <v>0</v>
      </c>
      <c r="H140" s="30" t="e">
        <f>AVERAGEIF(Table10[[#This Row],[2002]:[100918]],"&gt;=0")</f>
        <v>#DIV/0!</v>
      </c>
      <c r="I140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40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40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40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40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40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40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40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40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40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40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40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40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40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40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40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40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spans="1:42" x14ac:dyDescent="0.25">
      <c r="A141" t="s">
        <v>13</v>
      </c>
      <c r="B141" t="s">
        <v>38</v>
      </c>
      <c r="C141" t="s">
        <v>146</v>
      </c>
      <c r="D141" s="28">
        <f>COUNTIFS(Data[gen_e],Table10[[#This Row],[gen_e]],Data[sp_e],Table10[[#This Row],[sp_e]],Data[k],Table10[[#Headers],[2]])</f>
        <v>9</v>
      </c>
      <c r="E141" s="28">
        <f>COUNTIFS(Data[gen_e],Table10[[#This Row],[gen_e]],Data[sp_e],Table10[[#This Row],[sp_e]],Data[k],Table10[[#Headers],[5]])</f>
        <v>9</v>
      </c>
      <c r="F141" s="28">
        <f>COUNTIFS(Data[gen_e],Table10[[#This Row],[gen_e]],Data[sp_e],Table10[[#This Row],[sp_e]],Data[k],Table10[[#Headers],[10]])</f>
        <v>0</v>
      </c>
      <c r="G141" s="29">
        <f>AVERAGEIF(Table10[[#This Row],[200]:[1009]],"&gt;=0")</f>
        <v>0</v>
      </c>
      <c r="H141" s="30" t="e">
        <f>AVERAGEIF(Table10[[#This Row],[2002]:[100918]],"&gt;=0")</f>
        <v>#DIV/0!</v>
      </c>
      <c r="I141" s="31">
        <f>COUNTIFS(Data[gen_e],Table10[[#This Row],[gen_e]],Data[sp_e],Table10[[#This Row],[sp_e]],Data[runID],Table10[[#Headers],[200]],Data[match_b],Table10[[#This Row],[s]])/COUNTIFS(Data[gen_e],Table10[[#This Row],[gen_e]],Data[sp_e],Table10[[#This Row],[sp_e]],Data[runID],Table10[[#Headers],[200]])</f>
        <v>0</v>
      </c>
      <c r="J141" s="31">
        <f>COUNTIFS(Data[gen_e],Table10[[#This Row],[gen_e]],Data[sp_e],Table10[[#This Row],[sp_e]],Data[runID],Table10[[#Headers],[201]],Data[match_b],Table10[[#This Row],[s]])/COUNTIFS(Data[gen_e],Table10[[#This Row],[gen_e]],Data[sp_e],Table10[[#This Row],[sp_e]],Data[runID],Table10[[#Headers],[201]])</f>
        <v>0</v>
      </c>
      <c r="K141" s="31">
        <f>IF(Table10[[#This Row],[5]]=0,"",COUNTIFS(Data[gen_e],Table10[[#This Row],[gen_e]],Data[sp_e],Table10[[#This Row],[sp_e]],Data[runID],Table10[[#Headers],[500]],Data[match_b],Table10[[#This Row],[s]])/COUNTIFS(Data[gen_e],Table10[[#This Row],[gen_e]],Data[sp_e],Table10[[#This Row],[sp_e]],Data[runID],Table10[[#Headers],[500]]))</f>
        <v>0</v>
      </c>
      <c r="L141" s="31">
        <f>IF(Table10[[#This Row],[5]]=0,"",COUNTIFS(Data[gen_e],Table10[[#This Row],[gen_e]],Data[sp_e],Table10[[#This Row],[sp_e]],Data[runID],Table10[[#Headers],[501]],Data[match_b],Table10[[#This Row],[s]])/COUNTIFS(Data[gen_e],Table10[[#This Row],[gen_e]],Data[sp_e],Table10[[#This Row],[sp_e]],Data[runID],Table10[[#Headers],[501]]))</f>
        <v>0</v>
      </c>
      <c r="M141" s="31">
        <f>IF(Table10[[#This Row],[5]]=0,"",COUNTIFS(Data[gen_e],Table10[[#This Row],[gen_e]],Data[sp_e],Table10[[#This Row],[sp_e]],Data[runID],Table10[[#Headers],[502]],Data[match_b],Table10[[#This Row],[s]])/COUNTIFS(Data[gen_e],Table10[[#This Row],[gen_e]],Data[sp_e],Table10[[#This Row],[sp_e]],Data[runID],Table10[[#Headers],[502]]))</f>
        <v>0</v>
      </c>
      <c r="N141" s="31">
        <f>IF(Table10[[#This Row],[5]]=0,"",COUNTIFS(Data[gen_e],Table10[[#This Row],[gen_e]],Data[sp_e],Table10[[#This Row],[sp_e]],Data[runID],Table10[[#Headers],[503]],Data[match_b],Table10[[#This Row],[s]])/COUNTIFS(Data[gen_e],Table10[[#This Row],[gen_e]],Data[sp_e],Table10[[#This Row],[sp_e]],Data[runID],Table10[[#Headers],[503]]))</f>
        <v>0</v>
      </c>
      <c r="O141" s="31">
        <f>IF(Table10[[#This Row],[5]]=0,"",COUNTIFS(Data[gen_e],Table10[[#This Row],[gen_e]],Data[sp_e],Table10[[#This Row],[sp_e]],Data[runID],Table10[[#Headers],[504]],Data[match_b],Table10[[#This Row],[s]])/COUNTIFS(Data[gen_e],Table10[[#This Row],[gen_e]],Data[sp_e],Table10[[#This Row],[sp_e]],Data[runID],Table10[[#Headers],[504]]))</f>
        <v>0</v>
      </c>
      <c r="P141" s="31" t="e">
        <f>COUNTIFS(Data[gen_e],Table10[[#This Row],[gen_e]],Data[sp_e],Table10[[#This Row],[sp_e]],Data[runID],Table10[[#Headers],[1000]],Data[match_b],Table10[[#This Row],[s]])/COUNTIFS(Data[gen_e],Table10[[#This Row],[gen_e]],Data[sp_e],Table10[[#This Row],[sp_e]],Data[runID],Table10[[#Headers],[1000]])</f>
        <v>#DIV/0!</v>
      </c>
      <c r="Q141" s="31" t="e">
        <f>COUNTIFS(Data[gen_e],Table10[[#This Row],[gen_e]],Data[sp_e],Table10[[#This Row],[sp_e]],Data[runID],Table10[[#Headers],[1001]],Data[match_b],Table10[[#This Row],[s]])/COUNTIFS(Data[gen_e],Table10[[#This Row],[gen_e]],Data[sp_e],Table10[[#This Row],[sp_e]],Data[runID],Table10[[#Headers],[1001]])</f>
        <v>#DIV/0!</v>
      </c>
      <c r="R141" s="31" t="e">
        <f>COUNTIFS(Data[gen_e],Table10[[#This Row],[gen_e]],Data[sp_e],Table10[[#This Row],[sp_e]],Data[runID],Table10[[#Headers],[1002]],Data[match_b],Table10[[#This Row],[s]])/COUNTIFS(Data[gen_e],Table10[[#This Row],[gen_e]],Data[sp_e],Table10[[#This Row],[sp_e]],Data[runID],Table10[[#Headers],[1002]])</f>
        <v>#DIV/0!</v>
      </c>
      <c r="S141" s="31" t="e">
        <f>COUNTIFS(Data[gen_e],Table10[[#This Row],[gen_e]],Data[sp_e],Table10[[#This Row],[sp_e]],Data[runID],Table10[[#Headers],[1003]],Data[match_b],Table10[[#This Row],[s]])/COUNTIFS(Data[gen_e],Table10[[#This Row],[gen_e]],Data[sp_e],Table10[[#This Row],[sp_e]],Data[runID],Table10[[#Headers],[1003]])</f>
        <v>#DIV/0!</v>
      </c>
      <c r="T141" s="31" t="e">
        <f>COUNTIFS(Data[gen_e],Table10[[#This Row],[gen_e]],Data[sp_e],Table10[[#This Row],[sp_e]],Data[runID],Table10[[#Headers],[1004]],Data[match_b],Table10[[#This Row],[s]])/COUNTIFS(Data[gen_e],Table10[[#This Row],[gen_e]],Data[sp_e],Table10[[#This Row],[sp_e]],Data[runID],Table10[[#Headers],[1004]])</f>
        <v>#DIV/0!</v>
      </c>
      <c r="U141" s="31" t="e">
        <f>COUNTIFS(Data[gen_e],Table10[[#This Row],[gen_e]],Data[sp_e],Table10[[#This Row],[sp_e]],Data[runID],Table10[[#Headers],[1005]],Data[match_b],Table10[[#This Row],[s]])/COUNTIFS(Data[gen_e],Table10[[#This Row],[gen_e]],Data[sp_e],Table10[[#This Row],[sp_e]],Data[runID],Table10[[#Headers],[1005]])</f>
        <v>#DIV/0!</v>
      </c>
      <c r="V141" s="31" t="e">
        <f>COUNTIFS(Data[gen_e],Table10[[#This Row],[gen_e]],Data[sp_e],Table10[[#This Row],[sp_e]],Data[runID],Table10[[#Headers],[1006]],Data[match_b],Table10[[#This Row],[s]])/COUNTIFS(Data[gen_e],Table10[[#This Row],[gen_e]],Data[sp_e],Table10[[#This Row],[sp_e]],Data[runID],Table10[[#Headers],[1006]])</f>
        <v>#DIV/0!</v>
      </c>
      <c r="W141" s="31" t="e">
        <f>COUNTIFS(Data[gen_e],Table10[[#This Row],[gen_e]],Data[sp_e],Table10[[#This Row],[sp_e]],Data[runID],Table10[[#Headers],[1007]],Data[match_b],Table10[[#This Row],[s]])/COUNTIFS(Data[gen_e],Table10[[#This Row],[gen_e]],Data[sp_e],Table10[[#This Row],[sp_e]],Data[runID],Table10[[#Headers],[1007]])</f>
        <v>#DIV/0!</v>
      </c>
      <c r="X141" s="31" t="e">
        <f>COUNTIFS(Data[gen_e],Table10[[#This Row],[gen_e]],Data[sp_e],Table10[[#This Row],[sp_e]],Data[runID],Table10[[#Headers],[1008]],Data[match_b],Table10[[#This Row],[s]])/COUNTIFS(Data[gen_e],Table10[[#This Row],[gen_e]],Data[sp_e],Table10[[#This Row],[sp_e]],Data[runID],Table10[[#Headers],[1008]])</f>
        <v>#DIV/0!</v>
      </c>
      <c r="Y141" s="31" t="e">
        <f>COUNTIFS(Data[gen_e],Table10[[#This Row],[gen_e]],Data[sp_e],Table10[[#This Row],[sp_e]],Data[runID],Table10[[#Headers],[1009]],Data[match_b],Table10[[#This Row],[s]])/COUNTIFS(Data[gen_e],Table10[[#This Row],[gen_e]],Data[sp_e],Table10[[#This Row],[sp_e]],Data[runID],Table10[[#Headers],[1009]])</f>
        <v>#DIV/0!</v>
      </c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Graphs</vt:lpstr>
      <vt:lpstr>Raw Data</vt:lpstr>
      <vt:lpstr>(calculations)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Feia Matthijssen</dc:creator>
  <cp:lastModifiedBy>Feia Matthijssen</cp:lastModifiedBy>
  <dcterms:created xsi:type="dcterms:W3CDTF">2016-07-29T11:19:26Z</dcterms:created>
  <dcterms:modified xsi:type="dcterms:W3CDTF">2016-09-21T11:17:39Z</dcterms:modified>
</cp:coreProperties>
</file>