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MATLAB_Projects/BackTradeModule_Project/Experiement/"/>
    </mc:Choice>
  </mc:AlternateContent>
  <xr:revisionPtr revIDLastSave="7" documentId="8_{97FA7367-F7B5-48D4-B7A8-84A92F9ED523}" xr6:coauthVersionLast="47" xr6:coauthVersionMax="47" xr10:uidLastSave="{CA18CE84-BE48-4EB5-B882-CDFAD48E3640}"/>
  <bookViews>
    <workbookView xWindow="-120" yWindow="-120" windowWidth="29040" windowHeight="15840" activeTab="1" xr2:uid="{5F517DCA-9809-4EC3-B3A5-0D9FF1C91E70}"/>
  </bookViews>
  <sheets>
    <sheet name="BTEvent-Driven Loop" sheetId="1" r:id="rId1"/>
    <sheet name="BT_Event-Driven Loop V2" sheetId="5" r:id="rId2"/>
    <sheet name="BT_Event-Driven Loop V5" sheetId="9" state="hidden" r:id="rId3"/>
    <sheet name="BT vectorized v2" sheetId="4" r:id="rId4"/>
    <sheet name="Compare" sheetId="10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P4" i="5" l="1"/>
  <c r="BC6" i="4"/>
  <c r="BC7" i="4"/>
  <c r="BD6" i="4"/>
  <c r="BE6" i="4"/>
  <c r="BF6" i="4"/>
  <c r="BD7" i="4"/>
  <c r="BE7" i="4"/>
  <c r="BF7" i="4"/>
  <c r="BC8" i="4"/>
  <c r="BD8" i="4"/>
  <c r="BE8" i="4"/>
  <c r="BF8" i="4"/>
  <c r="BC9" i="4"/>
  <c r="BD9" i="4"/>
  <c r="BE9" i="4"/>
  <c r="BF9" i="4"/>
  <c r="BC10" i="4"/>
  <c r="BD10" i="4"/>
  <c r="BE10" i="4"/>
  <c r="BF10" i="4"/>
  <c r="BC11" i="4"/>
  <c r="BD11" i="4"/>
  <c r="BE11" i="4"/>
  <c r="BF11" i="4"/>
  <c r="BC12" i="4"/>
  <c r="BD12" i="4"/>
  <c r="BE12" i="4"/>
  <c r="BF12" i="4"/>
  <c r="BC13" i="4"/>
  <c r="BD13" i="4"/>
  <c r="BE13" i="4"/>
  <c r="BF13" i="4"/>
  <c r="BC14" i="4"/>
  <c r="BD14" i="4"/>
  <c r="BE14" i="4"/>
  <c r="BF14" i="4"/>
  <c r="BC15" i="4"/>
  <c r="BD15" i="4"/>
  <c r="BE15" i="4"/>
  <c r="BF15" i="4"/>
  <c r="BC16" i="4"/>
  <c r="BD16" i="4"/>
  <c r="BE16" i="4"/>
  <c r="BF16" i="4"/>
  <c r="BC17" i="4"/>
  <c r="BD17" i="4"/>
  <c r="BE17" i="4"/>
  <c r="BF17" i="4"/>
  <c r="BC18" i="4"/>
  <c r="BD18" i="4"/>
  <c r="BE18" i="4"/>
  <c r="BF18" i="4"/>
  <c r="BC19" i="4"/>
  <c r="BD19" i="4"/>
  <c r="BE19" i="4"/>
  <c r="BF19" i="4"/>
  <c r="BC20" i="4"/>
  <c r="BD20" i="4"/>
  <c r="BE20" i="4"/>
  <c r="BF20" i="4"/>
  <c r="BC21" i="4"/>
  <c r="BD21" i="4"/>
  <c r="BE21" i="4"/>
  <c r="BF21" i="4"/>
  <c r="BC22" i="4"/>
  <c r="BD22" i="4"/>
  <c r="BE22" i="4"/>
  <c r="BF22" i="4"/>
  <c r="BC23" i="4"/>
  <c r="BD23" i="4"/>
  <c r="BE23" i="4"/>
  <c r="BF23" i="4"/>
  <c r="BC24" i="4"/>
  <c r="BD24" i="4"/>
  <c r="BE24" i="4"/>
  <c r="BF24" i="4"/>
  <c r="BC25" i="4"/>
  <c r="BD25" i="4"/>
  <c r="BE25" i="4"/>
  <c r="BF25" i="4"/>
  <c r="BC26" i="4"/>
  <c r="BD26" i="4"/>
  <c r="BE26" i="4"/>
  <c r="BF26" i="4"/>
  <c r="BC27" i="4"/>
  <c r="BD27" i="4"/>
  <c r="BE27" i="4"/>
  <c r="BF27" i="4"/>
  <c r="BC28" i="4"/>
  <c r="BD28" i="4"/>
  <c r="BE28" i="4"/>
  <c r="BF28" i="4"/>
  <c r="BC29" i="4"/>
  <c r="BD29" i="4"/>
  <c r="BE29" i="4"/>
  <c r="BF29" i="4"/>
  <c r="BC30" i="4"/>
  <c r="BD30" i="4"/>
  <c r="BE30" i="4"/>
  <c r="BF30" i="4"/>
  <c r="BC31" i="4"/>
  <c r="BD31" i="4"/>
  <c r="BE31" i="4"/>
  <c r="BF31" i="4"/>
  <c r="BC32" i="4"/>
  <c r="BD32" i="4"/>
  <c r="BE32" i="4"/>
  <c r="BF32" i="4"/>
  <c r="FP6" i="5"/>
  <c r="FP7" i="5"/>
  <c r="FP8" i="5"/>
  <c r="FP9" i="5"/>
  <c r="FP10" i="5"/>
  <c r="FP11" i="5"/>
  <c r="FP12" i="5"/>
  <c r="FP13" i="5"/>
  <c r="FP14" i="5"/>
  <c r="FP15" i="5"/>
  <c r="FP16" i="5"/>
  <c r="FP17" i="5"/>
  <c r="FP18" i="5"/>
  <c r="FP19" i="5"/>
  <c r="FP20" i="5"/>
  <c r="FP21" i="5"/>
  <c r="FP22" i="5"/>
  <c r="FP23" i="5"/>
  <c r="FP24" i="5"/>
  <c r="FP25" i="5"/>
  <c r="FP26" i="5"/>
  <c r="FP27" i="5"/>
  <c r="FP28" i="5"/>
  <c r="FP29" i="5"/>
  <c r="FP30" i="5"/>
  <c r="FP31" i="5"/>
  <c r="FP32" i="5"/>
  <c r="FP33" i="5"/>
  <c r="FP5" i="5"/>
  <c r="FF33" i="4"/>
  <c r="FF5" i="4"/>
  <c r="FE6" i="4"/>
  <c r="FE7" i="4"/>
  <c r="FE8" i="4"/>
  <c r="FE9" i="4"/>
  <c r="FE10" i="4"/>
  <c r="FE11" i="4"/>
  <c r="FE12" i="4"/>
  <c r="FE13" i="4"/>
  <c r="FE14" i="4"/>
  <c r="FE15" i="4"/>
  <c r="FE16" i="4"/>
  <c r="FE17" i="4"/>
  <c r="FE18" i="4"/>
  <c r="FE19" i="4"/>
  <c r="FE20" i="4"/>
  <c r="FE21" i="4"/>
  <c r="FE22" i="4"/>
  <c r="FE23" i="4"/>
  <c r="FE24" i="4"/>
  <c r="FE25" i="4"/>
  <c r="FE26" i="4"/>
  <c r="FE27" i="4"/>
  <c r="FE28" i="4"/>
  <c r="FE29" i="4"/>
  <c r="FE30" i="4"/>
  <c r="FE31" i="4"/>
  <c r="FE32" i="4"/>
  <c r="FE33" i="4"/>
  <c r="FE5" i="4"/>
  <c r="FE2" i="4"/>
  <c r="EJ33" i="4"/>
  <c r="EI33" i="4"/>
  <c r="EH33" i="4"/>
  <c r="EL33" i="4" s="1"/>
  <c r="EG33" i="4"/>
  <c r="EJ32" i="4"/>
  <c r="EI32" i="4"/>
  <c r="EH32" i="4"/>
  <c r="EL32" i="4" s="1"/>
  <c r="EG32" i="4"/>
  <c r="EJ31" i="4"/>
  <c r="EI31" i="4"/>
  <c r="EH31" i="4"/>
  <c r="EG31" i="4"/>
  <c r="EJ30" i="4"/>
  <c r="EI30" i="4"/>
  <c r="EL30" i="4" s="1"/>
  <c r="EH30" i="4"/>
  <c r="EG30" i="4"/>
  <c r="EJ29" i="4"/>
  <c r="EI29" i="4"/>
  <c r="EH29" i="4"/>
  <c r="EL29" i="4" s="1"/>
  <c r="EG29" i="4"/>
  <c r="EJ28" i="4"/>
  <c r="EI28" i="4"/>
  <c r="EH28" i="4"/>
  <c r="EG28" i="4"/>
  <c r="EJ27" i="4"/>
  <c r="EI27" i="4"/>
  <c r="EL27" i="4" s="1"/>
  <c r="EH27" i="4"/>
  <c r="EG27" i="4"/>
  <c r="EJ26" i="4"/>
  <c r="EI26" i="4"/>
  <c r="EH26" i="4"/>
  <c r="EL26" i="4" s="1"/>
  <c r="EG26" i="4"/>
  <c r="EJ25" i="4"/>
  <c r="EI25" i="4"/>
  <c r="EH25" i="4"/>
  <c r="EL25" i="4" s="1"/>
  <c r="EG25" i="4"/>
  <c r="EJ24" i="4"/>
  <c r="EI24" i="4"/>
  <c r="EL24" i="4" s="1"/>
  <c r="EH24" i="4"/>
  <c r="EG24" i="4"/>
  <c r="EJ23" i="4"/>
  <c r="EI23" i="4"/>
  <c r="EH23" i="4"/>
  <c r="EL23" i="4" s="1"/>
  <c r="EG23" i="4"/>
  <c r="EJ22" i="4"/>
  <c r="EI22" i="4"/>
  <c r="EH22" i="4"/>
  <c r="EL22" i="4" s="1"/>
  <c r="EG22" i="4"/>
  <c r="EJ21" i="4"/>
  <c r="EI21" i="4"/>
  <c r="EH21" i="4"/>
  <c r="EL21" i="4" s="1"/>
  <c r="EG21" i="4"/>
  <c r="EJ20" i="4"/>
  <c r="EI20" i="4"/>
  <c r="EH20" i="4"/>
  <c r="EL20" i="4" s="1"/>
  <c r="EG20" i="4"/>
  <c r="EJ19" i="4"/>
  <c r="EI19" i="4"/>
  <c r="EH19" i="4"/>
  <c r="EG19" i="4"/>
  <c r="EJ18" i="4"/>
  <c r="EI18" i="4"/>
  <c r="EL18" i="4" s="1"/>
  <c r="EH18" i="4"/>
  <c r="EG18" i="4"/>
  <c r="EJ17" i="4"/>
  <c r="EI17" i="4"/>
  <c r="EH17" i="4"/>
  <c r="EL17" i="4" s="1"/>
  <c r="EG17" i="4"/>
  <c r="EJ16" i="4"/>
  <c r="EI16" i="4"/>
  <c r="EH16" i="4"/>
  <c r="EG16" i="4"/>
  <c r="EJ15" i="4"/>
  <c r="EI15" i="4"/>
  <c r="EL15" i="4" s="1"/>
  <c r="EH15" i="4"/>
  <c r="EG15" i="4"/>
  <c r="EJ14" i="4"/>
  <c r="EI14" i="4"/>
  <c r="EH14" i="4"/>
  <c r="EL14" i="4" s="1"/>
  <c r="EG14" i="4"/>
  <c r="EJ13" i="4"/>
  <c r="EI13" i="4"/>
  <c r="EH13" i="4"/>
  <c r="EL13" i="4" s="1"/>
  <c r="EG13" i="4"/>
  <c r="EJ12" i="4"/>
  <c r="EI12" i="4"/>
  <c r="EL12" i="4" s="1"/>
  <c r="EH12" i="4"/>
  <c r="EG12" i="4"/>
  <c r="EJ11" i="4"/>
  <c r="EI11" i="4"/>
  <c r="EH11" i="4"/>
  <c r="EL11" i="4" s="1"/>
  <c r="EG11" i="4"/>
  <c r="EJ10" i="4"/>
  <c r="EI10" i="4"/>
  <c r="EH10" i="4"/>
  <c r="EL10" i="4" s="1"/>
  <c r="EG10" i="4"/>
  <c r="EJ9" i="4"/>
  <c r="EI9" i="4"/>
  <c r="EH9" i="4"/>
  <c r="EL9" i="4" s="1"/>
  <c r="EG9" i="4"/>
  <c r="EJ8" i="4"/>
  <c r="EI8" i="4"/>
  <c r="EH8" i="4"/>
  <c r="EL8" i="4" s="1"/>
  <c r="EG8" i="4"/>
  <c r="EJ7" i="4"/>
  <c r="EI7" i="4"/>
  <c r="EH7" i="4"/>
  <c r="EJ6" i="4"/>
  <c r="EI6" i="4"/>
  <c r="EH6" i="4"/>
  <c r="EL6" i="4" s="1"/>
  <c r="EG6" i="4"/>
  <c r="EJ5" i="4"/>
  <c r="EI5" i="4"/>
  <c r="EH5" i="4"/>
  <c r="EG5" i="4"/>
  <c r="EL5" i="4" s="1"/>
  <c r="EG7" i="4"/>
  <c r="EL7" i="4"/>
  <c r="EL16" i="4"/>
  <c r="EL19" i="4"/>
  <c r="EL28" i="4"/>
  <c r="EL31" i="4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7" i="10"/>
  <c r="N6" i="10"/>
  <c r="K6" i="10"/>
  <c r="I4" i="10"/>
  <c r="J4" i="10"/>
  <c r="H5" i="10"/>
  <c r="I5" i="10"/>
  <c r="J5" i="10"/>
  <c r="B3" i="10"/>
  <c r="C3" i="10"/>
  <c r="D3" i="10"/>
  <c r="E3" i="10"/>
  <c r="D4" i="10"/>
  <c r="E4" i="10"/>
  <c r="D5" i="10"/>
  <c r="E5" i="10"/>
  <c r="D6" i="10"/>
  <c r="E6" i="10"/>
  <c r="D7" i="10"/>
  <c r="E7" i="10"/>
  <c r="D8" i="10"/>
  <c r="E8" i="10"/>
  <c r="D9" i="10"/>
  <c r="E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18" i="10"/>
  <c r="E18" i="10"/>
  <c r="D19" i="10"/>
  <c r="E19" i="10"/>
  <c r="D20" i="10"/>
  <c r="E20" i="10"/>
  <c r="D21" i="10"/>
  <c r="E21" i="10"/>
  <c r="D22" i="10"/>
  <c r="E22" i="10"/>
  <c r="D23" i="10"/>
  <c r="E23" i="10"/>
  <c r="D24" i="10"/>
  <c r="E24" i="10"/>
  <c r="D25" i="10"/>
  <c r="E25" i="10"/>
  <c r="D26" i="10"/>
  <c r="E26" i="10"/>
  <c r="D27" i="10"/>
  <c r="E27" i="10"/>
  <c r="D28" i="10"/>
  <c r="E28" i="10"/>
  <c r="D29" i="10"/>
  <c r="E29" i="10"/>
  <c r="D30" i="10"/>
  <c r="E30" i="10"/>
  <c r="D31" i="10"/>
  <c r="E31" i="10"/>
  <c r="D32" i="10"/>
  <c r="E32" i="10"/>
  <c r="D33" i="10"/>
  <c r="E33" i="10"/>
  <c r="D34" i="10"/>
  <c r="E34" i="10"/>
  <c r="W2" i="5"/>
  <c r="R2" i="5"/>
  <c r="M2" i="5"/>
  <c r="M3" i="5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M9" i="5"/>
  <c r="N9" i="5"/>
  <c r="O9" i="5"/>
  <c r="P9" i="5"/>
  <c r="M10" i="5"/>
  <c r="N10" i="5"/>
  <c r="O10" i="5"/>
  <c r="P10" i="5"/>
  <c r="M11" i="5"/>
  <c r="N11" i="5"/>
  <c r="O11" i="5"/>
  <c r="P11" i="5"/>
  <c r="M12" i="5"/>
  <c r="N12" i="5"/>
  <c r="O12" i="5"/>
  <c r="P12" i="5"/>
  <c r="M13" i="5"/>
  <c r="N13" i="5"/>
  <c r="O13" i="5"/>
  <c r="P13" i="5"/>
  <c r="M14" i="5"/>
  <c r="N14" i="5"/>
  <c r="O14" i="5"/>
  <c r="P14" i="5"/>
  <c r="M15" i="5"/>
  <c r="N15" i="5"/>
  <c r="O15" i="5"/>
  <c r="P15" i="5"/>
  <c r="M16" i="5"/>
  <c r="N16" i="5"/>
  <c r="O16" i="5"/>
  <c r="P16" i="5"/>
  <c r="M17" i="5"/>
  <c r="N17" i="5"/>
  <c r="O17" i="5"/>
  <c r="P17" i="5"/>
  <c r="M18" i="5"/>
  <c r="N18" i="5"/>
  <c r="O18" i="5"/>
  <c r="P18" i="5"/>
  <c r="M19" i="5"/>
  <c r="N19" i="5"/>
  <c r="O19" i="5"/>
  <c r="P19" i="5"/>
  <c r="M20" i="5"/>
  <c r="N20" i="5"/>
  <c r="O20" i="5"/>
  <c r="P20" i="5"/>
  <c r="M21" i="5"/>
  <c r="N21" i="5"/>
  <c r="O21" i="5"/>
  <c r="P21" i="5"/>
  <c r="M22" i="5"/>
  <c r="N22" i="5"/>
  <c r="O22" i="5"/>
  <c r="P22" i="5"/>
  <c r="M23" i="5"/>
  <c r="N23" i="5"/>
  <c r="O23" i="5"/>
  <c r="P23" i="5"/>
  <c r="M24" i="5"/>
  <c r="N24" i="5"/>
  <c r="O24" i="5"/>
  <c r="P24" i="5"/>
  <c r="M25" i="5"/>
  <c r="N25" i="5"/>
  <c r="O25" i="5"/>
  <c r="P25" i="5"/>
  <c r="M26" i="5"/>
  <c r="N26" i="5"/>
  <c r="O26" i="5"/>
  <c r="P26" i="5"/>
  <c r="M27" i="5"/>
  <c r="N27" i="5"/>
  <c r="O27" i="5"/>
  <c r="P27" i="5"/>
  <c r="M28" i="5"/>
  <c r="N28" i="5"/>
  <c r="O28" i="5"/>
  <c r="P28" i="5"/>
  <c r="M29" i="5"/>
  <c r="N29" i="5"/>
  <c r="O29" i="5"/>
  <c r="P29" i="5"/>
  <c r="M30" i="5"/>
  <c r="N30" i="5"/>
  <c r="O30" i="5"/>
  <c r="P30" i="5"/>
  <c r="M31" i="5"/>
  <c r="N31" i="5"/>
  <c r="O31" i="5"/>
  <c r="P31" i="5"/>
  <c r="M32" i="5"/>
  <c r="N32" i="5"/>
  <c r="O32" i="5"/>
  <c r="P32" i="5"/>
  <c r="M33" i="5"/>
  <c r="N33" i="5"/>
  <c r="O33" i="5"/>
  <c r="P33" i="5"/>
  <c r="K3" i="5"/>
  <c r="J3" i="5"/>
  <c r="I3" i="5"/>
  <c r="H3" i="5"/>
  <c r="W3" i="5" s="1"/>
  <c r="AU3" i="5" s="1"/>
  <c r="BD3" i="5" s="1"/>
  <c r="BN3" i="5" s="1"/>
  <c r="CM3" i="5" s="1"/>
  <c r="H2" i="5"/>
  <c r="C2" i="5"/>
  <c r="I3" i="4"/>
  <c r="J3" i="4"/>
  <c r="K3" i="4"/>
  <c r="Z3" i="4"/>
  <c r="Y3" i="4"/>
  <c r="X3" i="4"/>
  <c r="W3" i="4"/>
  <c r="Z2" i="4"/>
  <c r="Y2" i="4"/>
  <c r="X2" i="4"/>
  <c r="W2" i="4"/>
  <c r="U2" i="4"/>
  <c r="T2" i="4"/>
  <c r="S2" i="4"/>
  <c r="R2" i="4"/>
  <c r="P2" i="4"/>
  <c r="O2" i="4"/>
  <c r="N2" i="4"/>
  <c r="M2" i="4"/>
  <c r="K2" i="4"/>
  <c r="J2" i="4"/>
  <c r="I2" i="4"/>
  <c r="H2" i="4"/>
  <c r="F2" i="4"/>
  <c r="E2" i="4"/>
  <c r="D2" i="4"/>
  <c r="C2" i="4"/>
  <c r="FN3" i="5"/>
  <c r="AJ2" i="5"/>
  <c r="AM5" i="5"/>
  <c r="AL5" i="5"/>
  <c r="AK5" i="5"/>
  <c r="AJ5" i="5"/>
  <c r="B47" i="9"/>
  <c r="B46" i="9"/>
  <c r="B45" i="9"/>
  <c r="C202" i="9"/>
  <c r="C192" i="9"/>
  <c r="C182" i="9"/>
  <c r="C172" i="9"/>
  <c r="C162" i="9"/>
  <c r="B114" i="9"/>
  <c r="C112" i="9"/>
  <c r="C96" i="9"/>
  <c r="C91" i="9"/>
  <c r="B77" i="9"/>
  <c r="C75" i="9"/>
  <c r="E74" i="9"/>
  <c r="E145" i="9" s="1"/>
  <c r="E73" i="9"/>
  <c r="E144" i="9" s="1"/>
  <c r="E72" i="9"/>
  <c r="E143" i="9" s="1"/>
  <c r="E71" i="9"/>
  <c r="E142" i="9" s="1"/>
  <c r="C64" i="9"/>
  <c r="C134" i="9" s="1"/>
  <c r="C146" i="9" s="1"/>
  <c r="E49" i="9"/>
  <c r="B119" i="9"/>
  <c r="B147" i="9"/>
  <c r="B9" i="9" a="1"/>
  <c r="C2" i="9" a="1"/>
  <c r="C2" i="9" s="1"/>
  <c r="FB2" i="5"/>
  <c r="EW2" i="5"/>
  <c r="ER2" i="5"/>
  <c r="DQ2" i="5"/>
  <c r="DB2" i="5"/>
  <c r="BH2" i="4"/>
  <c r="BS2" i="5"/>
  <c r="FM6" i="4"/>
  <c r="H7" i="10" s="1"/>
  <c r="FM7" i="4"/>
  <c r="H8" i="10" s="1"/>
  <c r="FM8" i="4"/>
  <c r="H9" i="10" s="1"/>
  <c r="FM9" i="4"/>
  <c r="H10" i="10" s="1"/>
  <c r="FM10" i="4"/>
  <c r="H11" i="10" s="1"/>
  <c r="FM11" i="4"/>
  <c r="H12" i="10" s="1"/>
  <c r="FM12" i="4"/>
  <c r="H13" i="10" s="1"/>
  <c r="FM13" i="4"/>
  <c r="H14" i="10" s="1"/>
  <c r="FM14" i="4"/>
  <c r="H15" i="10" s="1"/>
  <c r="FM15" i="4"/>
  <c r="H16" i="10" s="1"/>
  <c r="FM16" i="4"/>
  <c r="H17" i="10" s="1"/>
  <c r="FM17" i="4"/>
  <c r="H18" i="10" s="1"/>
  <c r="FM18" i="4"/>
  <c r="H19" i="10" s="1"/>
  <c r="FM19" i="4"/>
  <c r="H20" i="10" s="1"/>
  <c r="FM20" i="4"/>
  <c r="H21" i="10" s="1"/>
  <c r="FM21" i="4"/>
  <c r="H22" i="10" s="1"/>
  <c r="FM22" i="4"/>
  <c r="H23" i="10" s="1"/>
  <c r="FM23" i="4"/>
  <c r="H24" i="10" s="1"/>
  <c r="FM24" i="4"/>
  <c r="H25" i="10" s="1"/>
  <c r="FM25" i="4"/>
  <c r="H26" i="10" s="1"/>
  <c r="FM26" i="4"/>
  <c r="H27" i="10" s="1"/>
  <c r="FM27" i="4"/>
  <c r="H28" i="10" s="1"/>
  <c r="FM28" i="4"/>
  <c r="H29" i="10" s="1"/>
  <c r="FM29" i="4"/>
  <c r="H30" i="10" s="1"/>
  <c r="FM30" i="4"/>
  <c r="H31" i="10" s="1"/>
  <c r="FM31" i="4"/>
  <c r="H32" i="10" s="1"/>
  <c r="FM32" i="4"/>
  <c r="H33" i="10" s="1"/>
  <c r="FM33" i="4"/>
  <c r="H34" i="10" s="1"/>
  <c r="FM34" i="4"/>
  <c r="H35" i="10" s="1"/>
  <c r="FM5" i="4"/>
  <c r="H6" i="10" s="1"/>
  <c r="FM3" i="4"/>
  <c r="H4" i="10" s="1"/>
  <c r="FQ2" i="4"/>
  <c r="AS5" i="5"/>
  <c r="K34" i="5"/>
  <c r="J34" i="5"/>
  <c r="I34" i="5"/>
  <c r="H34" i="5"/>
  <c r="A34" i="5"/>
  <c r="K33" i="5"/>
  <c r="J33" i="5"/>
  <c r="I33" i="5"/>
  <c r="H33" i="5"/>
  <c r="F33" i="5"/>
  <c r="E33" i="5"/>
  <c r="D33" i="5"/>
  <c r="C33" i="5"/>
  <c r="A33" i="5"/>
  <c r="K32" i="5"/>
  <c r="J32" i="5"/>
  <c r="I32" i="5"/>
  <c r="H32" i="5"/>
  <c r="F32" i="5"/>
  <c r="E32" i="5"/>
  <c r="D32" i="5"/>
  <c r="C32" i="5"/>
  <c r="A32" i="5"/>
  <c r="K31" i="5"/>
  <c r="J31" i="5"/>
  <c r="I31" i="5"/>
  <c r="H31" i="5"/>
  <c r="F31" i="5"/>
  <c r="E31" i="5"/>
  <c r="D31" i="5"/>
  <c r="C31" i="5"/>
  <c r="A31" i="5"/>
  <c r="K30" i="5"/>
  <c r="J30" i="5"/>
  <c r="I30" i="5"/>
  <c r="H30" i="5"/>
  <c r="F30" i="5"/>
  <c r="E30" i="5"/>
  <c r="D30" i="5"/>
  <c r="C30" i="5"/>
  <c r="A30" i="5"/>
  <c r="K29" i="5"/>
  <c r="J29" i="5"/>
  <c r="I29" i="5"/>
  <c r="H29" i="5"/>
  <c r="F29" i="5"/>
  <c r="E29" i="5"/>
  <c r="D29" i="5"/>
  <c r="C29" i="5"/>
  <c r="A29" i="5"/>
  <c r="K28" i="5"/>
  <c r="J28" i="5"/>
  <c r="I28" i="5"/>
  <c r="H28" i="5"/>
  <c r="F28" i="5"/>
  <c r="E28" i="5"/>
  <c r="D28" i="5"/>
  <c r="C28" i="5"/>
  <c r="A28" i="5"/>
  <c r="K27" i="5"/>
  <c r="J27" i="5"/>
  <c r="I27" i="5"/>
  <c r="H27" i="5"/>
  <c r="F27" i="5"/>
  <c r="E27" i="5"/>
  <c r="D27" i="5"/>
  <c r="C27" i="5"/>
  <c r="A27" i="5"/>
  <c r="K26" i="5"/>
  <c r="J26" i="5"/>
  <c r="I26" i="5"/>
  <c r="H26" i="5"/>
  <c r="F26" i="5"/>
  <c r="E26" i="5"/>
  <c r="D26" i="5"/>
  <c r="C26" i="5"/>
  <c r="A26" i="5"/>
  <c r="K25" i="5"/>
  <c r="J25" i="5"/>
  <c r="I25" i="5"/>
  <c r="H25" i="5"/>
  <c r="F25" i="5"/>
  <c r="E25" i="5"/>
  <c r="D25" i="5"/>
  <c r="C25" i="5"/>
  <c r="A25" i="5"/>
  <c r="K24" i="5"/>
  <c r="J24" i="5"/>
  <c r="I24" i="5"/>
  <c r="H24" i="5"/>
  <c r="F24" i="5"/>
  <c r="E24" i="5"/>
  <c r="D24" i="5"/>
  <c r="C24" i="5"/>
  <c r="A24" i="5"/>
  <c r="K23" i="5"/>
  <c r="J23" i="5"/>
  <c r="I23" i="5"/>
  <c r="H23" i="5"/>
  <c r="F23" i="5"/>
  <c r="E23" i="5"/>
  <c r="D23" i="5"/>
  <c r="C23" i="5"/>
  <c r="A23" i="5"/>
  <c r="K22" i="5"/>
  <c r="J22" i="5"/>
  <c r="I22" i="5"/>
  <c r="H22" i="5"/>
  <c r="F22" i="5"/>
  <c r="E22" i="5"/>
  <c r="D22" i="5"/>
  <c r="C22" i="5"/>
  <c r="A22" i="5"/>
  <c r="K21" i="5"/>
  <c r="J21" i="5"/>
  <c r="I21" i="5"/>
  <c r="H21" i="5"/>
  <c r="F21" i="5"/>
  <c r="E21" i="5"/>
  <c r="D21" i="5"/>
  <c r="C21" i="5"/>
  <c r="A21" i="5"/>
  <c r="K20" i="5"/>
  <c r="J20" i="5"/>
  <c r="I20" i="5"/>
  <c r="H20" i="5"/>
  <c r="F20" i="5"/>
  <c r="E20" i="5"/>
  <c r="D20" i="5"/>
  <c r="C20" i="5"/>
  <c r="A20" i="5"/>
  <c r="K19" i="5"/>
  <c r="J19" i="5"/>
  <c r="I19" i="5"/>
  <c r="H19" i="5"/>
  <c r="F19" i="5"/>
  <c r="E19" i="5"/>
  <c r="D19" i="5"/>
  <c r="C19" i="5"/>
  <c r="A19" i="5"/>
  <c r="K18" i="5"/>
  <c r="J18" i="5"/>
  <c r="I18" i="5"/>
  <c r="H18" i="5"/>
  <c r="F18" i="5"/>
  <c r="E18" i="5"/>
  <c r="D18" i="5"/>
  <c r="C18" i="5"/>
  <c r="A18" i="5"/>
  <c r="K17" i="5"/>
  <c r="J17" i="5"/>
  <c r="I17" i="5"/>
  <c r="H17" i="5"/>
  <c r="F17" i="5"/>
  <c r="E17" i="5"/>
  <c r="D17" i="5"/>
  <c r="C17" i="5"/>
  <c r="A17" i="5"/>
  <c r="K16" i="5"/>
  <c r="J16" i="5"/>
  <c r="I16" i="5"/>
  <c r="H16" i="5"/>
  <c r="F16" i="5"/>
  <c r="E16" i="5"/>
  <c r="D16" i="5"/>
  <c r="C16" i="5"/>
  <c r="A16" i="5"/>
  <c r="K15" i="5"/>
  <c r="J15" i="5"/>
  <c r="I15" i="5"/>
  <c r="H15" i="5"/>
  <c r="F15" i="5"/>
  <c r="E15" i="5"/>
  <c r="D15" i="5"/>
  <c r="C15" i="5"/>
  <c r="A15" i="5"/>
  <c r="K14" i="5"/>
  <c r="J14" i="5"/>
  <c r="I14" i="5"/>
  <c r="H14" i="5"/>
  <c r="F14" i="5"/>
  <c r="E14" i="5"/>
  <c r="D14" i="5"/>
  <c r="C14" i="5"/>
  <c r="A14" i="5"/>
  <c r="K13" i="5"/>
  <c r="J13" i="5"/>
  <c r="I13" i="5"/>
  <c r="H13" i="5"/>
  <c r="F13" i="5"/>
  <c r="E13" i="5"/>
  <c r="D13" i="5"/>
  <c r="C13" i="5"/>
  <c r="A13" i="5"/>
  <c r="K12" i="5"/>
  <c r="J12" i="5"/>
  <c r="I12" i="5"/>
  <c r="H12" i="5"/>
  <c r="F12" i="5"/>
  <c r="E12" i="5"/>
  <c r="D12" i="5"/>
  <c r="C12" i="5"/>
  <c r="A12" i="5"/>
  <c r="K11" i="5"/>
  <c r="J11" i="5"/>
  <c r="I11" i="5"/>
  <c r="H11" i="5"/>
  <c r="F11" i="5"/>
  <c r="E11" i="5"/>
  <c r="D11" i="5"/>
  <c r="C11" i="5"/>
  <c r="A11" i="5"/>
  <c r="K10" i="5"/>
  <c r="J10" i="5"/>
  <c r="I10" i="5"/>
  <c r="H10" i="5"/>
  <c r="F10" i="5"/>
  <c r="E10" i="5"/>
  <c r="D10" i="5"/>
  <c r="C10" i="5"/>
  <c r="A10" i="5"/>
  <c r="K9" i="5"/>
  <c r="J9" i="5"/>
  <c r="I9" i="5"/>
  <c r="H9" i="5"/>
  <c r="F9" i="5"/>
  <c r="E9" i="5"/>
  <c r="D9" i="5"/>
  <c r="C9" i="5"/>
  <c r="A9" i="5"/>
  <c r="K8" i="5"/>
  <c r="J8" i="5"/>
  <c r="I8" i="5"/>
  <c r="H8" i="5"/>
  <c r="F8" i="5"/>
  <c r="E8" i="5"/>
  <c r="D8" i="5"/>
  <c r="C8" i="5"/>
  <c r="A8" i="5"/>
  <c r="K7" i="5"/>
  <c r="J7" i="5"/>
  <c r="I7" i="5"/>
  <c r="H7" i="5"/>
  <c r="F7" i="5"/>
  <c r="E7" i="5"/>
  <c r="D7" i="5"/>
  <c r="C7" i="5"/>
  <c r="A7" i="5"/>
  <c r="K6" i="5"/>
  <c r="J6" i="5"/>
  <c r="I6" i="5"/>
  <c r="H6" i="5"/>
  <c r="F6" i="5"/>
  <c r="E6" i="5"/>
  <c r="D6" i="5"/>
  <c r="C6" i="5"/>
  <c r="A6" i="5"/>
  <c r="K5" i="5"/>
  <c r="J5" i="5"/>
  <c r="I5" i="5"/>
  <c r="H5" i="5"/>
  <c r="F5" i="5"/>
  <c r="E5" i="5"/>
  <c r="D5" i="5"/>
  <c r="C5" i="5"/>
  <c r="A5" i="5"/>
  <c r="Z3" i="5"/>
  <c r="AX3" i="5" s="1"/>
  <c r="BG3" i="5" s="1"/>
  <c r="BQ3" i="5" s="1"/>
  <c r="CP3" i="5" s="1"/>
  <c r="Y3" i="5"/>
  <c r="AW3" i="5" s="1"/>
  <c r="BF3" i="5" s="1"/>
  <c r="BP3" i="5" s="1"/>
  <c r="CO3" i="5" s="1"/>
  <c r="X3" i="5"/>
  <c r="AV3" i="5" s="1"/>
  <c r="BE3" i="5" s="1"/>
  <c r="BO3" i="5" s="1"/>
  <c r="CN3" i="5" s="1"/>
  <c r="F3" i="5"/>
  <c r="U3" i="5" s="1"/>
  <c r="CK3" i="5" s="1"/>
  <c r="E3" i="5"/>
  <c r="T3" i="5" s="1"/>
  <c r="CJ3" i="5" s="1"/>
  <c r="D3" i="5"/>
  <c r="S3" i="5" s="1"/>
  <c r="CI3" i="5" s="1"/>
  <c r="C3" i="5"/>
  <c r="R3" i="5" s="1"/>
  <c r="CH3" i="5" s="1"/>
  <c r="A3" i="5"/>
  <c r="CM2" i="5"/>
  <c r="M5" i="4"/>
  <c r="N5" i="4"/>
  <c r="O5" i="4"/>
  <c r="P5" i="4"/>
  <c r="M6" i="4"/>
  <c r="N6" i="4"/>
  <c r="O6" i="4"/>
  <c r="P6" i="4"/>
  <c r="M7" i="4"/>
  <c r="N7" i="4"/>
  <c r="O7" i="4"/>
  <c r="P7" i="4"/>
  <c r="M8" i="4"/>
  <c r="N8" i="4"/>
  <c r="O8" i="4"/>
  <c r="P8" i="4"/>
  <c r="M9" i="4"/>
  <c r="N9" i="4"/>
  <c r="O9" i="4"/>
  <c r="P9" i="4"/>
  <c r="M10" i="4"/>
  <c r="N10" i="4"/>
  <c r="O10" i="4"/>
  <c r="P10" i="4"/>
  <c r="M11" i="4"/>
  <c r="N11" i="4"/>
  <c r="O11" i="4"/>
  <c r="P11" i="4"/>
  <c r="M12" i="4"/>
  <c r="N12" i="4"/>
  <c r="O12" i="4"/>
  <c r="P12" i="4"/>
  <c r="M13" i="4"/>
  <c r="N13" i="4"/>
  <c r="O13" i="4"/>
  <c r="P13" i="4"/>
  <c r="M14" i="4"/>
  <c r="N14" i="4"/>
  <c r="O14" i="4"/>
  <c r="P14" i="4"/>
  <c r="M15" i="4"/>
  <c r="N15" i="4"/>
  <c r="O15" i="4"/>
  <c r="P15" i="4"/>
  <c r="M16" i="4"/>
  <c r="N16" i="4"/>
  <c r="O16" i="4"/>
  <c r="P16" i="4"/>
  <c r="M17" i="4"/>
  <c r="N17" i="4"/>
  <c r="O17" i="4"/>
  <c r="P17" i="4"/>
  <c r="M18" i="4"/>
  <c r="N18" i="4"/>
  <c r="O18" i="4"/>
  <c r="P18" i="4"/>
  <c r="M19" i="4"/>
  <c r="N19" i="4"/>
  <c r="O19" i="4"/>
  <c r="P19" i="4"/>
  <c r="M20" i="4"/>
  <c r="N20" i="4"/>
  <c r="O20" i="4"/>
  <c r="P20" i="4"/>
  <c r="M21" i="4"/>
  <c r="N21" i="4"/>
  <c r="O21" i="4"/>
  <c r="P21" i="4"/>
  <c r="M22" i="4"/>
  <c r="N22" i="4"/>
  <c r="O22" i="4"/>
  <c r="P22" i="4"/>
  <c r="M23" i="4"/>
  <c r="N23" i="4"/>
  <c r="O23" i="4"/>
  <c r="P23" i="4"/>
  <c r="M24" i="4"/>
  <c r="N24" i="4"/>
  <c r="O24" i="4"/>
  <c r="P24" i="4"/>
  <c r="M25" i="4"/>
  <c r="N25" i="4"/>
  <c r="O25" i="4"/>
  <c r="P25" i="4"/>
  <c r="M26" i="4"/>
  <c r="N26" i="4"/>
  <c r="O26" i="4"/>
  <c r="P26" i="4"/>
  <c r="M27" i="4"/>
  <c r="N27" i="4"/>
  <c r="O27" i="4"/>
  <c r="P27" i="4"/>
  <c r="M28" i="4"/>
  <c r="N28" i="4"/>
  <c r="O28" i="4"/>
  <c r="P28" i="4"/>
  <c r="M29" i="4"/>
  <c r="N29" i="4"/>
  <c r="O29" i="4"/>
  <c r="P29" i="4"/>
  <c r="M30" i="4"/>
  <c r="N30" i="4"/>
  <c r="O30" i="4"/>
  <c r="P30" i="4"/>
  <c r="M31" i="4"/>
  <c r="N31" i="4"/>
  <c r="O31" i="4"/>
  <c r="P31" i="4"/>
  <c r="M32" i="4"/>
  <c r="N32" i="4"/>
  <c r="O32" i="4"/>
  <c r="P32" i="4"/>
  <c r="M33" i="4"/>
  <c r="N33" i="4"/>
  <c r="O33" i="4"/>
  <c r="P33" i="4"/>
  <c r="P4" i="4"/>
  <c r="O4" i="4"/>
  <c r="N4" i="4"/>
  <c r="M4" i="4"/>
  <c r="K34" i="4"/>
  <c r="J34" i="4"/>
  <c r="I34" i="4"/>
  <c r="H34" i="4"/>
  <c r="K33" i="4"/>
  <c r="J33" i="4"/>
  <c r="I33" i="4"/>
  <c r="H33" i="4"/>
  <c r="K32" i="4"/>
  <c r="J32" i="4"/>
  <c r="I32" i="4"/>
  <c r="H32" i="4"/>
  <c r="K31" i="4"/>
  <c r="J31" i="4"/>
  <c r="I31" i="4"/>
  <c r="H31" i="4"/>
  <c r="K30" i="4"/>
  <c r="J30" i="4"/>
  <c r="I30" i="4"/>
  <c r="H30" i="4"/>
  <c r="K29" i="4"/>
  <c r="J29" i="4"/>
  <c r="I29" i="4"/>
  <c r="H29" i="4"/>
  <c r="K28" i="4"/>
  <c r="J28" i="4"/>
  <c r="I28" i="4"/>
  <c r="H28" i="4"/>
  <c r="K27" i="4"/>
  <c r="J27" i="4"/>
  <c r="I27" i="4"/>
  <c r="H27" i="4"/>
  <c r="K26" i="4"/>
  <c r="J26" i="4"/>
  <c r="I26" i="4"/>
  <c r="H26" i="4"/>
  <c r="K25" i="4"/>
  <c r="J25" i="4"/>
  <c r="I25" i="4"/>
  <c r="H25" i="4"/>
  <c r="K24" i="4"/>
  <c r="J24" i="4"/>
  <c r="I24" i="4"/>
  <c r="H24" i="4"/>
  <c r="K23" i="4"/>
  <c r="J23" i="4"/>
  <c r="I23" i="4"/>
  <c r="H23" i="4"/>
  <c r="K22" i="4"/>
  <c r="J22" i="4"/>
  <c r="I22" i="4"/>
  <c r="H22" i="4"/>
  <c r="K21" i="4"/>
  <c r="J21" i="4"/>
  <c r="I21" i="4"/>
  <c r="H21" i="4"/>
  <c r="K20" i="4"/>
  <c r="J20" i="4"/>
  <c r="I20" i="4"/>
  <c r="H20" i="4"/>
  <c r="K19" i="4"/>
  <c r="J19" i="4"/>
  <c r="I19" i="4"/>
  <c r="H19" i="4"/>
  <c r="K18" i="4"/>
  <c r="J18" i="4"/>
  <c r="I18" i="4"/>
  <c r="H18" i="4"/>
  <c r="K17" i="4"/>
  <c r="J17" i="4"/>
  <c r="I17" i="4"/>
  <c r="H17" i="4"/>
  <c r="K16" i="4"/>
  <c r="J16" i="4"/>
  <c r="I16" i="4"/>
  <c r="H16" i="4"/>
  <c r="K15" i="4"/>
  <c r="J15" i="4"/>
  <c r="I15" i="4"/>
  <c r="H15" i="4"/>
  <c r="K14" i="4"/>
  <c r="J14" i="4"/>
  <c r="I14" i="4"/>
  <c r="H14" i="4"/>
  <c r="K13" i="4"/>
  <c r="J13" i="4"/>
  <c r="I13" i="4"/>
  <c r="H13" i="4"/>
  <c r="K12" i="4"/>
  <c r="J12" i="4"/>
  <c r="I12" i="4"/>
  <c r="H12" i="4"/>
  <c r="K11" i="4"/>
  <c r="J11" i="4"/>
  <c r="I11" i="4"/>
  <c r="H11" i="4"/>
  <c r="K10" i="4"/>
  <c r="J10" i="4"/>
  <c r="I10" i="4"/>
  <c r="H10" i="4"/>
  <c r="K9" i="4"/>
  <c r="J9" i="4"/>
  <c r="I9" i="4"/>
  <c r="H9" i="4"/>
  <c r="K8" i="4"/>
  <c r="J8" i="4"/>
  <c r="I8" i="4"/>
  <c r="H8" i="4"/>
  <c r="K7" i="4"/>
  <c r="J7" i="4"/>
  <c r="I7" i="4"/>
  <c r="H7" i="4"/>
  <c r="K6" i="4"/>
  <c r="J6" i="4"/>
  <c r="I6" i="4"/>
  <c r="H6" i="4"/>
  <c r="K5" i="4"/>
  <c r="J5" i="4"/>
  <c r="I5" i="4"/>
  <c r="H5" i="4"/>
  <c r="F33" i="4"/>
  <c r="E33" i="4"/>
  <c r="D33" i="4"/>
  <c r="C33" i="4"/>
  <c r="F32" i="4"/>
  <c r="E32" i="4"/>
  <c r="D32" i="4"/>
  <c r="C32" i="4"/>
  <c r="F31" i="4"/>
  <c r="E31" i="4"/>
  <c r="D31" i="4"/>
  <c r="C31" i="4"/>
  <c r="F30" i="4"/>
  <c r="E30" i="4"/>
  <c r="D30" i="4"/>
  <c r="C30" i="4"/>
  <c r="F29" i="4"/>
  <c r="E29" i="4"/>
  <c r="D29" i="4"/>
  <c r="C29" i="4"/>
  <c r="F28" i="4"/>
  <c r="E28" i="4"/>
  <c r="D28" i="4"/>
  <c r="C28" i="4"/>
  <c r="F27" i="4"/>
  <c r="E27" i="4"/>
  <c r="D27" i="4"/>
  <c r="C27" i="4"/>
  <c r="F26" i="4"/>
  <c r="E26" i="4"/>
  <c r="D26" i="4"/>
  <c r="C26" i="4"/>
  <c r="F25" i="4"/>
  <c r="E25" i="4"/>
  <c r="D25" i="4"/>
  <c r="C25" i="4"/>
  <c r="F24" i="4"/>
  <c r="E24" i="4"/>
  <c r="D24" i="4"/>
  <c r="C24" i="4"/>
  <c r="F23" i="4"/>
  <c r="E23" i="4"/>
  <c r="D23" i="4"/>
  <c r="C23" i="4"/>
  <c r="F22" i="4"/>
  <c r="E22" i="4"/>
  <c r="D22" i="4"/>
  <c r="C22" i="4"/>
  <c r="F21" i="4"/>
  <c r="E21" i="4"/>
  <c r="D21" i="4"/>
  <c r="C21" i="4"/>
  <c r="F20" i="4"/>
  <c r="E20" i="4"/>
  <c r="D20" i="4"/>
  <c r="C20" i="4"/>
  <c r="F19" i="4"/>
  <c r="E19" i="4"/>
  <c r="D19" i="4"/>
  <c r="C19" i="4"/>
  <c r="F18" i="4"/>
  <c r="E18" i="4"/>
  <c r="D18" i="4"/>
  <c r="C18" i="4"/>
  <c r="F17" i="4"/>
  <c r="E17" i="4"/>
  <c r="D17" i="4"/>
  <c r="C17" i="4"/>
  <c r="F16" i="4"/>
  <c r="E16" i="4"/>
  <c r="D16" i="4"/>
  <c r="C16" i="4"/>
  <c r="F15" i="4"/>
  <c r="E15" i="4"/>
  <c r="D15" i="4"/>
  <c r="C15" i="4"/>
  <c r="F14" i="4"/>
  <c r="E14" i="4"/>
  <c r="D14" i="4"/>
  <c r="C14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E9" i="4"/>
  <c r="D9" i="4"/>
  <c r="C9" i="4"/>
  <c r="F8" i="4"/>
  <c r="E8" i="4"/>
  <c r="D8" i="4"/>
  <c r="C8" i="4"/>
  <c r="F7" i="4"/>
  <c r="E7" i="4"/>
  <c r="D7" i="4"/>
  <c r="C7" i="4"/>
  <c r="F6" i="4"/>
  <c r="E6" i="4"/>
  <c r="D6" i="4"/>
  <c r="C6" i="4"/>
  <c r="F5" i="4"/>
  <c r="E5" i="4"/>
  <c r="D5" i="4"/>
  <c r="C5" i="4"/>
  <c r="P3" i="4"/>
  <c r="O3" i="4"/>
  <c r="N3" i="4"/>
  <c r="M3" i="4"/>
  <c r="H3" i="4"/>
  <c r="F3" i="4"/>
  <c r="U3" i="4" s="1"/>
  <c r="E3" i="4"/>
  <c r="T3" i="4" s="1"/>
  <c r="D3" i="4"/>
  <c r="S3" i="4" s="1"/>
  <c r="C3" i="4"/>
  <c r="R3" i="4" s="1"/>
  <c r="A3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DM2" i="4"/>
  <c r="ES2" i="4"/>
  <c r="EN2" i="4"/>
  <c r="CW2" i="4"/>
  <c r="CG2" i="4"/>
  <c r="BW2" i="4"/>
  <c r="AX3" i="1"/>
  <c r="FG3" i="1" s="1"/>
  <c r="EN1" i="1"/>
  <c r="BH1" i="1"/>
  <c r="AX4" i="1"/>
  <c r="AL4" i="1"/>
  <c r="AM4" i="1" s="1"/>
  <c r="AN4" i="1" s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J4" i="1"/>
  <c r="AI4" i="1" s="1"/>
  <c r="DQ4" i="1" s="1"/>
  <c r="K4" i="1"/>
  <c r="AJ4" i="1" s="1"/>
  <c r="DR4" i="1" s="1"/>
  <c r="I4" i="1"/>
  <c r="AH4" i="1" s="1"/>
  <c r="DP4" i="1" s="1"/>
  <c r="H4" i="1"/>
  <c r="AG4" i="1" s="1"/>
  <c r="DO4" i="1" s="1"/>
  <c r="H2" i="1"/>
  <c r="I2" i="1"/>
  <c r="J2" i="1"/>
  <c r="K2" i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I33" i="1" s="1"/>
  <c r="AH33" i="1" s="1"/>
  <c r="DP33" i="1" s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J33" i="1" s="1"/>
  <c r="AI33" i="1" s="1"/>
  <c r="DQ33" i="1" s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K33" i="1" s="1"/>
  <c r="AJ33" i="1" s="1"/>
  <c r="DR33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H33" i="1" s="1"/>
  <c r="AG33" i="1" s="1"/>
  <c r="DO33" i="1" s="1"/>
  <c r="M2" i="1"/>
  <c r="R2" i="1" s="1"/>
  <c r="N2" i="1"/>
  <c r="S2" i="1" s="1"/>
  <c r="O2" i="1"/>
  <c r="T2" i="1" s="1"/>
  <c r="P2" i="1"/>
  <c r="U2" i="1" s="1"/>
  <c r="F33" i="1"/>
  <c r="E33" i="1"/>
  <c r="D33" i="1"/>
  <c r="C3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BI3" i="5" l="1"/>
  <c r="CH2" i="5"/>
  <c r="BJ3" i="5"/>
  <c r="BL3" i="5"/>
  <c r="BK3" i="5"/>
  <c r="T33" i="5"/>
  <c r="C129" i="9"/>
  <c r="B4" i="9" a="1"/>
  <c r="B9" i="9"/>
  <c r="DG2" i="5"/>
  <c r="S20" i="5"/>
  <c r="S21" i="5"/>
  <c r="W5" i="5"/>
  <c r="R27" i="5"/>
  <c r="X31" i="5"/>
  <c r="CN31" i="5" s="1"/>
  <c r="Y34" i="5"/>
  <c r="CO34" i="5" s="1"/>
  <c r="Z33" i="5"/>
  <c r="CP33" i="5" s="1"/>
  <c r="X17" i="5"/>
  <c r="CN17" i="5" s="1"/>
  <c r="U33" i="5"/>
  <c r="R29" i="5"/>
  <c r="Z34" i="5"/>
  <c r="CP34" i="5" s="1"/>
  <c r="X24" i="5"/>
  <c r="CN24" i="5" s="1"/>
  <c r="AB18" i="5"/>
  <c r="AC18" i="5" s="1"/>
  <c r="AE18" i="5" s="1"/>
  <c r="Z23" i="5"/>
  <c r="CP23" i="5" s="1"/>
  <c r="S32" i="5"/>
  <c r="AB7" i="5"/>
  <c r="AC7" i="5" s="1"/>
  <c r="AG7" i="5" s="1"/>
  <c r="U8" i="5"/>
  <c r="R11" i="5"/>
  <c r="U31" i="5"/>
  <c r="AB31" i="5"/>
  <c r="AC31" i="5" s="1"/>
  <c r="AH31" i="5" s="1"/>
  <c r="AB9" i="5"/>
  <c r="AC9" i="5" s="1"/>
  <c r="AH9" i="5" s="1"/>
  <c r="AB21" i="5"/>
  <c r="AC21" i="5" s="1"/>
  <c r="AF21" i="5" s="1"/>
  <c r="Z26" i="5"/>
  <c r="CP26" i="5" s="1"/>
  <c r="Y27" i="5"/>
  <c r="CO27" i="5" s="1"/>
  <c r="W28" i="5"/>
  <c r="CM28" i="5" s="1"/>
  <c r="W18" i="5"/>
  <c r="CM18" i="5" s="1"/>
  <c r="X28" i="5"/>
  <c r="CN28" i="5" s="1"/>
  <c r="T14" i="5"/>
  <c r="R16" i="5"/>
  <c r="Z29" i="5"/>
  <c r="CP29" i="5" s="1"/>
  <c r="Y30" i="5"/>
  <c r="CO30" i="5" s="1"/>
  <c r="AB15" i="5"/>
  <c r="AC15" i="5" s="1"/>
  <c r="AF15" i="5" s="1"/>
  <c r="U16" i="5"/>
  <c r="R19" i="5"/>
  <c r="T28" i="5"/>
  <c r="Z31" i="5"/>
  <c r="CP31" i="5" s="1"/>
  <c r="Y32" i="5"/>
  <c r="CO32" i="5" s="1"/>
  <c r="AG3" i="5"/>
  <c r="AB6" i="5"/>
  <c r="AC6" i="5" s="1"/>
  <c r="AE6" i="5" s="1"/>
  <c r="S9" i="5"/>
  <c r="R10" i="5"/>
  <c r="AB17" i="5"/>
  <c r="AC17" i="5" s="1"/>
  <c r="AH17" i="5" s="1"/>
  <c r="U28" i="5"/>
  <c r="R32" i="5"/>
  <c r="AB8" i="5"/>
  <c r="AC8" i="5" s="1"/>
  <c r="AH8" i="5" s="1"/>
  <c r="T10" i="5"/>
  <c r="AB19" i="5"/>
  <c r="AC19" i="5" s="1"/>
  <c r="AE19" i="5" s="1"/>
  <c r="U20" i="5"/>
  <c r="R22" i="5"/>
  <c r="AB29" i="5"/>
  <c r="AC29" i="5" s="1"/>
  <c r="AH29" i="5" s="1"/>
  <c r="S12" i="5"/>
  <c r="AB20" i="5"/>
  <c r="AC20" i="5" s="1"/>
  <c r="AH20" i="5" s="1"/>
  <c r="R23" i="5"/>
  <c r="AB30" i="5"/>
  <c r="AC30" i="5" s="1"/>
  <c r="AH30" i="5" s="1"/>
  <c r="AB11" i="5"/>
  <c r="AC11" i="5" s="1"/>
  <c r="AH11" i="5" s="1"/>
  <c r="U12" i="5"/>
  <c r="AB32" i="5"/>
  <c r="AC32" i="5" s="1"/>
  <c r="AG32" i="5" s="1"/>
  <c r="AB12" i="5"/>
  <c r="AC12" i="5" s="1"/>
  <c r="AF12" i="5" s="1"/>
  <c r="R15" i="5"/>
  <c r="Z27" i="5"/>
  <c r="CP27" i="5" s="1"/>
  <c r="AB33" i="5"/>
  <c r="AC33" i="5" s="1"/>
  <c r="AF33" i="5" s="1"/>
  <c r="AB23" i="5"/>
  <c r="AC23" i="5" s="1"/>
  <c r="AH23" i="5" s="1"/>
  <c r="U24" i="5"/>
  <c r="W34" i="5"/>
  <c r="CM34" i="5" s="1"/>
  <c r="T15" i="5"/>
  <c r="S17" i="5"/>
  <c r="AB24" i="5"/>
  <c r="AC24" i="5" s="1"/>
  <c r="AE24" i="5" s="1"/>
  <c r="X34" i="5"/>
  <c r="CN34" i="5" s="1"/>
  <c r="R7" i="5"/>
  <c r="T17" i="5"/>
  <c r="T6" i="5"/>
  <c r="W12" i="5"/>
  <c r="CM12" i="5" s="1"/>
  <c r="W33" i="5"/>
  <c r="CM33" i="5" s="1"/>
  <c r="AB5" i="5"/>
  <c r="AC5" i="5" s="1"/>
  <c r="AH5" i="5" s="1"/>
  <c r="AX5" i="5" s="1"/>
  <c r="BQ5" i="5" s="1"/>
  <c r="Y11" i="5"/>
  <c r="CO11" i="5" s="1"/>
  <c r="T18" i="5"/>
  <c r="AB27" i="5"/>
  <c r="AC27" i="5" s="1"/>
  <c r="AE27" i="5" s="1"/>
  <c r="S29" i="5"/>
  <c r="T8" i="5"/>
  <c r="R9" i="5"/>
  <c r="Z10" i="5"/>
  <c r="CP10" i="5" s="1"/>
  <c r="X11" i="5"/>
  <c r="CN11" i="5" s="1"/>
  <c r="U14" i="5"/>
  <c r="S15" i="5"/>
  <c r="Z16" i="5"/>
  <c r="CP16" i="5" s="1"/>
  <c r="W17" i="5"/>
  <c r="CM17" i="5" s="1"/>
  <c r="R21" i="5"/>
  <c r="Z22" i="5"/>
  <c r="CP22" i="5" s="1"/>
  <c r="Y23" i="5"/>
  <c r="CO23" i="5" s="1"/>
  <c r="W24" i="5"/>
  <c r="CM24" i="5" s="1"/>
  <c r="U27" i="5"/>
  <c r="S28" i="5"/>
  <c r="Y29" i="5"/>
  <c r="CO29" i="5" s="1"/>
  <c r="X30" i="5"/>
  <c r="CN30" i="5" s="1"/>
  <c r="W31" i="5"/>
  <c r="CM31" i="5" s="1"/>
  <c r="AB28" i="5"/>
  <c r="AC28" i="5" s="1"/>
  <c r="AF28" i="5" s="1"/>
  <c r="AB16" i="5"/>
  <c r="AC16" i="5" s="1"/>
  <c r="AF16" i="5" s="1"/>
  <c r="AH3" i="5"/>
  <c r="X5" i="5"/>
  <c r="W6" i="5"/>
  <c r="CM6" i="5" s="1"/>
  <c r="T9" i="5"/>
  <c r="S10" i="5"/>
  <c r="Z11" i="5"/>
  <c r="CP11" i="5" s="1"/>
  <c r="X12" i="5"/>
  <c r="CN12" i="5" s="1"/>
  <c r="U15" i="5"/>
  <c r="Y17" i="5"/>
  <c r="CO17" i="5" s="1"/>
  <c r="X18" i="5"/>
  <c r="CN18" i="5" s="1"/>
  <c r="T21" i="5"/>
  <c r="S22" i="5"/>
  <c r="Y24" i="5"/>
  <c r="CO24" i="5" s="1"/>
  <c r="Z30" i="5"/>
  <c r="CP30" i="5" s="1"/>
  <c r="Y31" i="5"/>
  <c r="CO31" i="5" s="1"/>
  <c r="W32" i="5"/>
  <c r="CM32" i="5" s="1"/>
  <c r="AB26" i="5"/>
  <c r="AC26" i="5" s="1"/>
  <c r="AH26" i="5" s="1"/>
  <c r="AB14" i="5"/>
  <c r="AC14" i="5" s="1"/>
  <c r="AH14" i="5" s="1"/>
  <c r="AF3" i="5"/>
  <c r="AK3" i="5" s="1"/>
  <c r="Y5" i="5"/>
  <c r="X6" i="5"/>
  <c r="CN6" i="5" s="1"/>
  <c r="U9" i="5"/>
  <c r="Y12" i="5"/>
  <c r="CO12" i="5" s="1"/>
  <c r="Z17" i="5"/>
  <c r="CP17" i="5" s="1"/>
  <c r="Y18" i="5"/>
  <c r="CO18" i="5" s="1"/>
  <c r="W19" i="5"/>
  <c r="CM19" i="5" s="1"/>
  <c r="U21" i="5"/>
  <c r="T22" i="5"/>
  <c r="S23" i="5"/>
  <c r="Z24" i="5"/>
  <c r="CP24" i="5" s="1"/>
  <c r="W25" i="5"/>
  <c r="CM25" i="5" s="1"/>
  <c r="R30" i="5"/>
  <c r="X32" i="5"/>
  <c r="CN32" i="5" s="1"/>
  <c r="AB25" i="5"/>
  <c r="AC25" i="5" s="1"/>
  <c r="AH25" i="5" s="1"/>
  <c r="AB13" i="5"/>
  <c r="AC13" i="5" s="1"/>
  <c r="AE13" i="5" s="1"/>
  <c r="AE3" i="5"/>
  <c r="AJ3" i="5" s="1"/>
  <c r="Z5" i="5"/>
  <c r="Y6" i="5"/>
  <c r="CO6" i="5" s="1"/>
  <c r="W7" i="5"/>
  <c r="CM7" i="5" s="1"/>
  <c r="U10" i="5"/>
  <c r="S11" i="5"/>
  <c r="Z12" i="5"/>
  <c r="CP12" i="5" s="1"/>
  <c r="W13" i="5"/>
  <c r="CM13" i="5" s="1"/>
  <c r="R17" i="5"/>
  <c r="Z18" i="5"/>
  <c r="CP18" i="5" s="1"/>
  <c r="X19" i="5"/>
  <c r="CN19" i="5" s="1"/>
  <c r="U22" i="5"/>
  <c r="T23" i="5"/>
  <c r="R24" i="5"/>
  <c r="X25" i="5"/>
  <c r="CN25" i="5" s="1"/>
  <c r="W26" i="5"/>
  <c r="CM26" i="5" s="1"/>
  <c r="T29" i="5"/>
  <c r="S30" i="5"/>
  <c r="R5" i="5"/>
  <c r="CH5" i="5" s="1"/>
  <c r="Z6" i="5"/>
  <c r="CP6" i="5" s="1"/>
  <c r="X7" i="5"/>
  <c r="CN7" i="5" s="1"/>
  <c r="T11" i="5"/>
  <c r="R12" i="5"/>
  <c r="X13" i="5"/>
  <c r="CN13" i="5" s="1"/>
  <c r="W14" i="5"/>
  <c r="CM14" i="5" s="1"/>
  <c r="S16" i="5"/>
  <c r="R18" i="5"/>
  <c r="Y19" i="5"/>
  <c r="CO19" i="5" s="1"/>
  <c r="W20" i="5"/>
  <c r="CM20" i="5" s="1"/>
  <c r="U23" i="5"/>
  <c r="S24" i="5"/>
  <c r="Y25" i="5"/>
  <c r="CO25" i="5" s="1"/>
  <c r="X26" i="5"/>
  <c r="CN26" i="5" s="1"/>
  <c r="W27" i="5"/>
  <c r="CM27" i="5" s="1"/>
  <c r="U29" i="5"/>
  <c r="T30" i="5"/>
  <c r="Z32" i="5"/>
  <c r="CP32" i="5" s="1"/>
  <c r="S5" i="5"/>
  <c r="CI5" i="5" s="1"/>
  <c r="R6" i="5"/>
  <c r="Y7" i="5"/>
  <c r="CO7" i="5" s="1"/>
  <c r="W8" i="5"/>
  <c r="CM8" i="5" s="1"/>
  <c r="U11" i="5"/>
  <c r="Y13" i="5"/>
  <c r="CO13" i="5" s="1"/>
  <c r="X14" i="5"/>
  <c r="CN14" i="5" s="1"/>
  <c r="S18" i="5"/>
  <c r="Z19" i="5"/>
  <c r="CP19" i="5" s="1"/>
  <c r="X20" i="5"/>
  <c r="CN20" i="5" s="1"/>
  <c r="Z25" i="5"/>
  <c r="CP25" i="5" s="1"/>
  <c r="Y26" i="5"/>
  <c r="CO26" i="5" s="1"/>
  <c r="X27" i="5"/>
  <c r="CN27" i="5" s="1"/>
  <c r="U30" i="5"/>
  <c r="X33" i="5"/>
  <c r="CN33" i="5" s="1"/>
  <c r="AB22" i="5"/>
  <c r="AC22" i="5" s="1"/>
  <c r="AG22" i="5" s="1"/>
  <c r="AB10" i="5"/>
  <c r="AC10" i="5" s="1"/>
  <c r="AF10" i="5" s="1"/>
  <c r="T5" i="5"/>
  <c r="CJ5" i="5" s="1"/>
  <c r="S6" i="5"/>
  <c r="Z7" i="5"/>
  <c r="CP7" i="5" s="1"/>
  <c r="X8" i="5"/>
  <c r="CN8" i="5" s="1"/>
  <c r="T12" i="5"/>
  <c r="Z13" i="5"/>
  <c r="CP13" i="5" s="1"/>
  <c r="Y14" i="5"/>
  <c r="CO14" i="5" s="1"/>
  <c r="W15" i="5"/>
  <c r="CM15" i="5" s="1"/>
  <c r="U17" i="5"/>
  <c r="Y20" i="5"/>
  <c r="CO20" i="5" s="1"/>
  <c r="R25" i="5"/>
  <c r="Y33" i="5"/>
  <c r="CO33" i="5" s="1"/>
  <c r="U5" i="5"/>
  <c r="CK5" i="5" s="1"/>
  <c r="Y8" i="5"/>
  <c r="CO8" i="5" s="1"/>
  <c r="W9" i="5"/>
  <c r="CM9" i="5" s="1"/>
  <c r="R13" i="5"/>
  <c r="Z14" i="5"/>
  <c r="CP14" i="5" s="1"/>
  <c r="X15" i="5"/>
  <c r="CN15" i="5" s="1"/>
  <c r="U18" i="5"/>
  <c r="S19" i="5"/>
  <c r="Z20" i="5"/>
  <c r="CP20" i="5" s="1"/>
  <c r="W21" i="5"/>
  <c r="CM21" i="5" s="1"/>
  <c r="T24" i="5"/>
  <c r="S25" i="5"/>
  <c r="R26" i="5"/>
  <c r="R31" i="5"/>
  <c r="U6" i="5"/>
  <c r="S7" i="5"/>
  <c r="Z8" i="5"/>
  <c r="CP8" i="5" s="1"/>
  <c r="X9" i="5"/>
  <c r="CN9" i="5" s="1"/>
  <c r="W10" i="5"/>
  <c r="CM10" i="5" s="1"/>
  <c r="S13" i="5"/>
  <c r="R14" i="5"/>
  <c r="Y15" i="5"/>
  <c r="CO15" i="5" s="1"/>
  <c r="W16" i="5"/>
  <c r="CM16" i="5" s="1"/>
  <c r="T19" i="5"/>
  <c r="R20" i="5"/>
  <c r="X21" i="5"/>
  <c r="CN21" i="5" s="1"/>
  <c r="W22" i="5"/>
  <c r="CM22" i="5" s="1"/>
  <c r="T25" i="5"/>
  <c r="S26" i="5"/>
  <c r="Y28" i="5"/>
  <c r="CO28" i="5" s="1"/>
  <c r="R33" i="5"/>
  <c r="T7" i="5"/>
  <c r="R8" i="5"/>
  <c r="Y9" i="5"/>
  <c r="CO9" i="5" s="1"/>
  <c r="X10" i="5"/>
  <c r="CN10" i="5" s="1"/>
  <c r="T13" i="5"/>
  <c r="S14" i="5"/>
  <c r="Z15" i="5"/>
  <c r="CP15" i="5" s="1"/>
  <c r="X16" i="5"/>
  <c r="CN16" i="5" s="1"/>
  <c r="U19" i="5"/>
  <c r="Y21" i="5"/>
  <c r="CO21" i="5" s="1"/>
  <c r="X22" i="5"/>
  <c r="CN22" i="5" s="1"/>
  <c r="W23" i="5"/>
  <c r="CM23" i="5" s="1"/>
  <c r="U25" i="5"/>
  <c r="T26" i="5"/>
  <c r="S27" i="5"/>
  <c r="Z28" i="5"/>
  <c r="CP28" i="5" s="1"/>
  <c r="W29" i="5"/>
  <c r="CM29" i="5" s="1"/>
  <c r="T32" i="5"/>
  <c r="S33" i="5"/>
  <c r="U7" i="5"/>
  <c r="S8" i="5"/>
  <c r="Z9" i="5"/>
  <c r="CP9" i="5" s="1"/>
  <c r="Y10" i="5"/>
  <c r="CO10" i="5" s="1"/>
  <c r="W11" i="5"/>
  <c r="CM11" i="5" s="1"/>
  <c r="U13" i="5"/>
  <c r="Y16" i="5"/>
  <c r="CO16" i="5" s="1"/>
  <c r="Z21" i="5"/>
  <c r="CP21" i="5" s="1"/>
  <c r="Y22" i="5"/>
  <c r="CO22" i="5" s="1"/>
  <c r="X23" i="5"/>
  <c r="CN23" i="5" s="1"/>
  <c r="U26" i="5"/>
  <c r="T27" i="5"/>
  <c r="R28" i="5"/>
  <c r="X29" i="5"/>
  <c r="CN29" i="5" s="1"/>
  <c r="W30" i="5"/>
  <c r="CM30" i="5" s="1"/>
  <c r="U32" i="5"/>
  <c r="DR2" i="4"/>
  <c r="T16" i="5"/>
  <c r="T20" i="5"/>
  <c r="S31" i="5"/>
  <c r="T31" i="5"/>
  <c r="C34" i="5"/>
  <c r="D34" i="5"/>
  <c r="E34" i="5"/>
  <c r="F34" i="5"/>
  <c r="C34" i="4"/>
  <c r="D34" i="4"/>
  <c r="E34" i="4"/>
  <c r="F34" i="4"/>
  <c r="DB2" i="4"/>
  <c r="AB23" i="4"/>
  <c r="AD23" i="4" s="1"/>
  <c r="AF23" i="4" s="1"/>
  <c r="AB11" i="4"/>
  <c r="AD11" i="4" s="1"/>
  <c r="AF11" i="4" s="1"/>
  <c r="AB33" i="4"/>
  <c r="AD33" i="4" s="1"/>
  <c r="AF33" i="4" s="1"/>
  <c r="AB25" i="4"/>
  <c r="AD25" i="4" s="1"/>
  <c r="AH25" i="4" s="1"/>
  <c r="AB9" i="4"/>
  <c r="AD9" i="4" s="1"/>
  <c r="AI9" i="4" s="1"/>
  <c r="AB18" i="4"/>
  <c r="AD18" i="4" s="1"/>
  <c r="AH18" i="4" s="1"/>
  <c r="AB14" i="4"/>
  <c r="AD14" i="4" s="1"/>
  <c r="AG14" i="4" s="1"/>
  <c r="AB6" i="4"/>
  <c r="AD6" i="4" s="1"/>
  <c r="AG6" i="4" s="1"/>
  <c r="AB15" i="4"/>
  <c r="AD15" i="4" s="1"/>
  <c r="AG15" i="4" s="1"/>
  <c r="AB31" i="4"/>
  <c r="AD31" i="4" s="1"/>
  <c r="AG31" i="4" s="1"/>
  <c r="AB32" i="4"/>
  <c r="AD32" i="4" s="1"/>
  <c r="AG32" i="4" s="1"/>
  <c r="AB28" i="4"/>
  <c r="AD28" i="4" s="1"/>
  <c r="AI28" i="4" s="1"/>
  <c r="AB24" i="4"/>
  <c r="AD24" i="4" s="1"/>
  <c r="AH24" i="4" s="1"/>
  <c r="AB20" i="4"/>
  <c r="AD20" i="4" s="1"/>
  <c r="AG20" i="4" s="1"/>
  <c r="AB16" i="4"/>
  <c r="AD16" i="4" s="1"/>
  <c r="AG16" i="4" s="1"/>
  <c r="AB12" i="4"/>
  <c r="AD12" i="4" s="1"/>
  <c r="AF12" i="4" s="1"/>
  <c r="AB8" i="4"/>
  <c r="AD8" i="4" s="1"/>
  <c r="AI8" i="4" s="1"/>
  <c r="AB19" i="4"/>
  <c r="AD19" i="4" s="1"/>
  <c r="AI19" i="4" s="1"/>
  <c r="AB29" i="4"/>
  <c r="AD29" i="4" s="1"/>
  <c r="AG29" i="4" s="1"/>
  <c r="AB21" i="4"/>
  <c r="AD21" i="4" s="1"/>
  <c r="AG21" i="4" s="1"/>
  <c r="AB17" i="4"/>
  <c r="AD17" i="4" s="1"/>
  <c r="AI17" i="4" s="1"/>
  <c r="AB13" i="4"/>
  <c r="AD13" i="4" s="1"/>
  <c r="AF13" i="4" s="1"/>
  <c r="AB5" i="4"/>
  <c r="AD5" i="4" s="1"/>
  <c r="AI5" i="4" s="1"/>
  <c r="AB7" i="4"/>
  <c r="AD7" i="4" s="1"/>
  <c r="AH7" i="4" s="1"/>
  <c r="AB27" i="4"/>
  <c r="AD27" i="4" s="1"/>
  <c r="AH27" i="4" s="1"/>
  <c r="AB30" i="4"/>
  <c r="AD30" i="4" s="1"/>
  <c r="AH30" i="4" s="1"/>
  <c r="AB26" i="4"/>
  <c r="AD26" i="4" s="1"/>
  <c r="AG26" i="4" s="1"/>
  <c r="AB22" i="4"/>
  <c r="AD22" i="4" s="1"/>
  <c r="AF22" i="4" s="1"/>
  <c r="AB10" i="4"/>
  <c r="AD10" i="4" s="1"/>
  <c r="AH10" i="4" s="1"/>
  <c r="AQ4" i="1"/>
  <c r="AR4" i="1"/>
  <c r="AS4" i="1"/>
  <c r="AP4" i="1"/>
  <c r="AM10" i="1"/>
  <c r="AN10" i="1" s="1"/>
  <c r="AM15" i="1"/>
  <c r="AN15" i="1" s="1"/>
  <c r="AM27" i="1"/>
  <c r="AN27" i="1" s="1"/>
  <c r="AM22" i="1"/>
  <c r="AN22" i="1" s="1"/>
  <c r="AM23" i="1"/>
  <c r="AN23" i="1" s="1"/>
  <c r="AM11" i="1"/>
  <c r="AN11" i="1" s="1"/>
  <c r="AM20" i="1"/>
  <c r="AN20" i="1" s="1"/>
  <c r="AM21" i="1"/>
  <c r="AN21" i="1" s="1"/>
  <c r="AM32" i="1"/>
  <c r="AN32" i="1" s="1"/>
  <c r="AM8" i="1"/>
  <c r="AN8" i="1" s="1"/>
  <c r="AM31" i="1"/>
  <c r="AN31" i="1" s="1"/>
  <c r="AM19" i="1"/>
  <c r="AN19" i="1" s="1"/>
  <c r="AM7" i="1"/>
  <c r="AN7" i="1" s="1"/>
  <c r="AM9" i="1"/>
  <c r="AN9" i="1" s="1"/>
  <c r="AM30" i="1"/>
  <c r="AN30" i="1" s="1"/>
  <c r="AM18" i="1"/>
  <c r="AN18" i="1" s="1"/>
  <c r="AM6" i="1"/>
  <c r="AN6" i="1" s="1"/>
  <c r="AM29" i="1"/>
  <c r="AN29" i="1" s="1"/>
  <c r="AM17" i="1"/>
  <c r="AN17" i="1" s="1"/>
  <c r="AM5" i="1"/>
  <c r="AN5" i="1" s="1"/>
  <c r="AM28" i="1"/>
  <c r="AN28" i="1" s="1"/>
  <c r="AM16" i="1"/>
  <c r="AN16" i="1" s="1"/>
  <c r="AM26" i="1"/>
  <c r="AN26" i="1" s="1"/>
  <c r="AM14" i="1"/>
  <c r="AN14" i="1" s="1"/>
  <c r="AM25" i="1"/>
  <c r="AN25" i="1" s="1"/>
  <c r="AM13" i="1"/>
  <c r="AN13" i="1" s="1"/>
  <c r="AM24" i="1"/>
  <c r="AN24" i="1" s="1"/>
  <c r="AM12" i="1"/>
  <c r="AN12" i="1" s="1"/>
  <c r="AL33" i="1"/>
  <c r="AE8" i="1"/>
  <c r="BK8" i="1" s="1"/>
  <c r="AD30" i="1"/>
  <c r="BJ30" i="1" s="1"/>
  <c r="AB25" i="1"/>
  <c r="BH25" i="1" s="1"/>
  <c r="AC20" i="1"/>
  <c r="BI20" i="1" s="1"/>
  <c r="AE14" i="1"/>
  <c r="BK14" i="1" s="1"/>
  <c r="AE9" i="1"/>
  <c r="BK9" i="1" s="1"/>
  <c r="AE24" i="1"/>
  <c r="BK24" i="1" s="1"/>
  <c r="AC19" i="1"/>
  <c r="BI19" i="1" s="1"/>
  <c r="AD14" i="1"/>
  <c r="BJ14" i="1" s="1"/>
  <c r="AB19" i="1"/>
  <c r="BH19" i="1" s="1"/>
  <c r="AC14" i="1"/>
  <c r="BI14" i="1" s="1"/>
  <c r="AC29" i="1"/>
  <c r="BI29" i="1" s="1"/>
  <c r="AE23" i="1"/>
  <c r="BK23" i="1" s="1"/>
  <c r="AE18" i="1"/>
  <c r="BK18" i="1" s="1"/>
  <c r="AC13" i="1"/>
  <c r="BI13" i="1" s="1"/>
  <c r="AD8" i="1"/>
  <c r="BJ8" i="1" s="1"/>
  <c r="AD29" i="1"/>
  <c r="BJ29" i="1" s="1"/>
  <c r="AE2" i="1"/>
  <c r="AC28" i="1"/>
  <c r="BI28" i="1" s="1"/>
  <c r="AD23" i="1"/>
  <c r="BJ23" i="1" s="1"/>
  <c r="AD18" i="1"/>
  <c r="BJ18" i="1" s="1"/>
  <c r="AB13" i="1"/>
  <c r="BH13" i="1" s="1"/>
  <c r="AC8" i="1"/>
  <c r="BI8" i="1" s="1"/>
  <c r="AD9" i="1"/>
  <c r="BJ9" i="1" s="1"/>
  <c r="AD2" i="1"/>
  <c r="AB28" i="1"/>
  <c r="BH28" i="1" s="1"/>
  <c r="AC23" i="1"/>
  <c r="BI23" i="1" s="1"/>
  <c r="AE17" i="1"/>
  <c r="BK17" i="1" s="1"/>
  <c r="AE12" i="1"/>
  <c r="BK12" i="1" s="1"/>
  <c r="AC7" i="1"/>
  <c r="BI7" i="1" s="1"/>
  <c r="AE29" i="1"/>
  <c r="BK29" i="1" s="1"/>
  <c r="AD24" i="1"/>
  <c r="BJ24" i="1" s="1"/>
  <c r="AR2" i="1"/>
  <c r="AE27" i="1"/>
  <c r="BK27" i="1" s="1"/>
  <c r="AC22" i="1"/>
  <c r="BI22" i="1" s="1"/>
  <c r="AD17" i="1"/>
  <c r="BJ17" i="1" s="1"/>
  <c r="AD12" i="1"/>
  <c r="BJ12" i="1" s="1"/>
  <c r="AB7" i="1"/>
  <c r="BH7" i="1" s="1"/>
  <c r="AE32" i="1"/>
  <c r="BK32" i="1" s="1"/>
  <c r="AD27" i="1"/>
  <c r="BJ27" i="1" s="1"/>
  <c r="AB22" i="1"/>
  <c r="BH22" i="1" s="1"/>
  <c r="AC17" i="1"/>
  <c r="BI17" i="1" s="1"/>
  <c r="AE11" i="1"/>
  <c r="BK11" i="1" s="1"/>
  <c r="AE6" i="1"/>
  <c r="BK6" i="1" s="1"/>
  <c r="AD32" i="1"/>
  <c r="BJ32" i="1" s="1"/>
  <c r="AE26" i="1"/>
  <c r="BK26" i="1" s="1"/>
  <c r="AE21" i="1"/>
  <c r="BK21" i="1" s="1"/>
  <c r="AC16" i="1"/>
  <c r="BI16" i="1" s="1"/>
  <c r="AD11" i="1"/>
  <c r="BJ11" i="1" s="1"/>
  <c r="AD6" i="1"/>
  <c r="BJ6" i="1" s="1"/>
  <c r="AC32" i="1"/>
  <c r="BI32" i="1" s="1"/>
  <c r="AD26" i="1"/>
  <c r="BJ26" i="1" s="1"/>
  <c r="AD21" i="1"/>
  <c r="BJ21" i="1" s="1"/>
  <c r="AB16" i="1"/>
  <c r="BH16" i="1" s="1"/>
  <c r="AC11" i="1"/>
  <c r="BI11" i="1" s="1"/>
  <c r="AE5" i="1"/>
  <c r="BK5" i="1" s="1"/>
  <c r="AC31" i="1"/>
  <c r="BI31" i="1" s="1"/>
  <c r="AC26" i="1"/>
  <c r="BI26" i="1" s="1"/>
  <c r="AE20" i="1"/>
  <c r="BK20" i="1" s="1"/>
  <c r="AE15" i="1"/>
  <c r="BK15" i="1" s="1"/>
  <c r="AC10" i="1"/>
  <c r="BI10" i="1" s="1"/>
  <c r="AD5" i="1"/>
  <c r="BJ5" i="1" s="1"/>
  <c r="AB31" i="1"/>
  <c r="BH31" i="1" s="1"/>
  <c r="AC25" i="1"/>
  <c r="BI25" i="1" s="1"/>
  <c r="AD20" i="1"/>
  <c r="BJ20" i="1" s="1"/>
  <c r="AD15" i="1"/>
  <c r="BJ15" i="1" s="1"/>
  <c r="AB10" i="1"/>
  <c r="BH10" i="1" s="1"/>
  <c r="AC5" i="1"/>
  <c r="BI5" i="1" s="1"/>
  <c r="AC2" i="1"/>
  <c r="AB32" i="1"/>
  <c r="BH32" i="1" s="1"/>
  <c r="AB29" i="1"/>
  <c r="BH29" i="1" s="1"/>
  <c r="AB26" i="1"/>
  <c r="BH26" i="1" s="1"/>
  <c r="AB23" i="1"/>
  <c r="BH23" i="1" s="1"/>
  <c r="AB20" i="1"/>
  <c r="BH20" i="1" s="1"/>
  <c r="AB17" i="1"/>
  <c r="BH17" i="1" s="1"/>
  <c r="AB14" i="1"/>
  <c r="BH14" i="1" s="1"/>
  <c r="AB11" i="1"/>
  <c r="BH11" i="1" s="1"/>
  <c r="AB8" i="1"/>
  <c r="BH8" i="1" s="1"/>
  <c r="AB5" i="1"/>
  <c r="BH5" i="1" s="1"/>
  <c r="AB2" i="1"/>
  <c r="AE31" i="1"/>
  <c r="BK31" i="1" s="1"/>
  <c r="AE28" i="1"/>
  <c r="BK28" i="1" s="1"/>
  <c r="AE25" i="1"/>
  <c r="BK25" i="1" s="1"/>
  <c r="AE22" i="1"/>
  <c r="BK22" i="1" s="1"/>
  <c r="AE19" i="1"/>
  <c r="BK19" i="1" s="1"/>
  <c r="AE16" i="1"/>
  <c r="BK16" i="1" s="1"/>
  <c r="AE13" i="1"/>
  <c r="BK13" i="1" s="1"/>
  <c r="AE10" i="1"/>
  <c r="BK10" i="1" s="1"/>
  <c r="AE7" i="1"/>
  <c r="BK7" i="1" s="1"/>
  <c r="AB4" i="1"/>
  <c r="AS2" i="1"/>
  <c r="AD31" i="1"/>
  <c r="BJ31" i="1" s="1"/>
  <c r="AD28" i="1"/>
  <c r="BJ28" i="1" s="1"/>
  <c r="AD25" i="1"/>
  <c r="BJ25" i="1" s="1"/>
  <c r="AD22" i="1"/>
  <c r="BJ22" i="1" s="1"/>
  <c r="AD19" i="1"/>
  <c r="BJ19" i="1" s="1"/>
  <c r="AD16" i="1"/>
  <c r="BJ16" i="1" s="1"/>
  <c r="AD13" i="1"/>
  <c r="BJ13" i="1" s="1"/>
  <c r="AD10" i="1"/>
  <c r="BJ10" i="1" s="1"/>
  <c r="AD7" i="1"/>
  <c r="BJ7" i="1" s="1"/>
  <c r="AQ2" i="1"/>
  <c r="AP2" i="1"/>
  <c r="AE30" i="1"/>
  <c r="BK30" i="1" s="1"/>
  <c r="AD4" i="1"/>
  <c r="BJ4" i="1" s="1"/>
  <c r="AC30" i="1"/>
  <c r="BI30" i="1" s="1"/>
  <c r="AC27" i="1"/>
  <c r="BI27" i="1" s="1"/>
  <c r="AC24" i="1"/>
  <c r="BI24" i="1" s="1"/>
  <c r="AC21" i="1"/>
  <c r="BI21" i="1" s="1"/>
  <c r="AC18" i="1"/>
  <c r="BI18" i="1" s="1"/>
  <c r="AC15" i="1"/>
  <c r="BI15" i="1" s="1"/>
  <c r="AC12" i="1"/>
  <c r="BI12" i="1" s="1"/>
  <c r="AC9" i="1"/>
  <c r="BI9" i="1" s="1"/>
  <c r="AC6" i="1"/>
  <c r="BI6" i="1" s="1"/>
  <c r="AE4" i="1"/>
  <c r="BK4" i="1" s="1"/>
  <c r="AC4" i="1"/>
  <c r="BI4" i="1" s="1"/>
  <c r="AB30" i="1"/>
  <c r="BH30" i="1" s="1"/>
  <c r="AB27" i="1"/>
  <c r="BH27" i="1" s="1"/>
  <c r="AB24" i="1"/>
  <c r="BH24" i="1" s="1"/>
  <c r="AB21" i="1"/>
  <c r="BH21" i="1" s="1"/>
  <c r="AB18" i="1"/>
  <c r="BH18" i="1" s="1"/>
  <c r="AB15" i="1"/>
  <c r="BH15" i="1" s="1"/>
  <c r="AB12" i="1"/>
  <c r="BH12" i="1" s="1"/>
  <c r="AB9" i="1"/>
  <c r="BH9" i="1" s="1"/>
  <c r="AB6" i="1"/>
  <c r="BH6" i="1" s="1"/>
  <c r="J32" i="1"/>
  <c r="I29" i="1"/>
  <c r="I26" i="1"/>
  <c r="I23" i="1"/>
  <c r="I20" i="1"/>
  <c r="I17" i="1"/>
  <c r="I14" i="1"/>
  <c r="I11" i="1"/>
  <c r="I8" i="1"/>
  <c r="K31" i="1"/>
  <c r="K28" i="1"/>
  <c r="K25" i="1"/>
  <c r="K22" i="1"/>
  <c r="K19" i="1"/>
  <c r="K16" i="1"/>
  <c r="K13" i="1"/>
  <c r="K10" i="1"/>
  <c r="K7" i="1"/>
  <c r="J25" i="1"/>
  <c r="J16" i="1"/>
  <c r="J7" i="1"/>
  <c r="K5" i="1"/>
  <c r="I31" i="1"/>
  <c r="I28" i="1"/>
  <c r="I25" i="1"/>
  <c r="I22" i="1"/>
  <c r="I19" i="1"/>
  <c r="I16" i="1"/>
  <c r="I13" i="1"/>
  <c r="I10" i="1"/>
  <c r="I7" i="1"/>
  <c r="J5" i="1"/>
  <c r="H31" i="1"/>
  <c r="H28" i="1"/>
  <c r="H25" i="1"/>
  <c r="H22" i="1"/>
  <c r="H19" i="1"/>
  <c r="H16" i="1"/>
  <c r="H13" i="1"/>
  <c r="H10" i="1"/>
  <c r="H7" i="1"/>
  <c r="H23" i="1"/>
  <c r="H11" i="1"/>
  <c r="I5" i="1"/>
  <c r="K30" i="1"/>
  <c r="K27" i="1"/>
  <c r="K24" i="1"/>
  <c r="K21" i="1"/>
  <c r="K18" i="1"/>
  <c r="K15" i="1"/>
  <c r="K12" i="1"/>
  <c r="K9" i="1"/>
  <c r="K6" i="1"/>
  <c r="H26" i="1"/>
  <c r="H8" i="1"/>
  <c r="H5" i="1"/>
  <c r="J30" i="1"/>
  <c r="J27" i="1"/>
  <c r="J24" i="1"/>
  <c r="J21" i="1"/>
  <c r="J18" i="1"/>
  <c r="J15" i="1"/>
  <c r="J12" i="1"/>
  <c r="J9" i="1"/>
  <c r="J6" i="1"/>
  <c r="I32" i="1"/>
  <c r="H17" i="1"/>
  <c r="J31" i="1"/>
  <c r="J28" i="1"/>
  <c r="J22" i="1"/>
  <c r="J19" i="1"/>
  <c r="J13" i="1"/>
  <c r="J10" i="1"/>
  <c r="I30" i="1"/>
  <c r="I27" i="1"/>
  <c r="I24" i="1"/>
  <c r="I21" i="1"/>
  <c r="I18" i="1"/>
  <c r="I15" i="1"/>
  <c r="I12" i="1"/>
  <c r="I9" i="1"/>
  <c r="I6" i="1"/>
  <c r="H30" i="1"/>
  <c r="H27" i="1"/>
  <c r="H24" i="1"/>
  <c r="H21" i="1"/>
  <c r="H18" i="1"/>
  <c r="H15" i="1"/>
  <c r="H12" i="1"/>
  <c r="H9" i="1"/>
  <c r="H6" i="1"/>
  <c r="H29" i="1"/>
  <c r="H20" i="1"/>
  <c r="H14" i="1"/>
  <c r="K29" i="1"/>
  <c r="K26" i="1"/>
  <c r="K23" i="1"/>
  <c r="K20" i="1"/>
  <c r="K17" i="1"/>
  <c r="K14" i="1"/>
  <c r="K11" i="1"/>
  <c r="K8" i="1"/>
  <c r="K32" i="1"/>
  <c r="J29" i="1"/>
  <c r="J26" i="1"/>
  <c r="J23" i="1"/>
  <c r="J20" i="1"/>
  <c r="J17" i="1"/>
  <c r="J14" i="1"/>
  <c r="J11" i="1"/>
  <c r="J8" i="1"/>
  <c r="H32" i="1"/>
  <c r="P33" i="1"/>
  <c r="P34" i="5" s="1"/>
  <c r="N33" i="1"/>
  <c r="N34" i="5" s="1"/>
  <c r="O33" i="1"/>
  <c r="O34" i="5" s="1"/>
  <c r="M33" i="1"/>
  <c r="M34" i="5" s="1"/>
  <c r="FS24" i="4" l="1"/>
  <c r="FS7" i="4"/>
  <c r="FT28" i="4"/>
  <c r="FT5" i="4"/>
  <c r="AQ5" i="4"/>
  <c r="FR32" i="4"/>
  <c r="AO32" i="4"/>
  <c r="FQ13" i="4"/>
  <c r="AN13" i="4"/>
  <c r="FR31" i="4"/>
  <c r="FT17" i="4"/>
  <c r="FR15" i="4"/>
  <c r="AO15" i="4"/>
  <c r="FR21" i="4"/>
  <c r="AO21" i="4"/>
  <c r="FR29" i="4"/>
  <c r="FR14" i="4"/>
  <c r="FT19" i="4"/>
  <c r="FS18" i="4"/>
  <c r="FS10" i="4"/>
  <c r="FT8" i="4"/>
  <c r="FT9" i="4"/>
  <c r="AQ9" i="4"/>
  <c r="FR6" i="4"/>
  <c r="FQ22" i="4"/>
  <c r="FQ12" i="4"/>
  <c r="AN12" i="4"/>
  <c r="FS25" i="4"/>
  <c r="AP25" i="4"/>
  <c r="FR26" i="4"/>
  <c r="FR16" i="4"/>
  <c r="AO16" i="4"/>
  <c r="FQ33" i="4"/>
  <c r="FS30" i="4"/>
  <c r="FR20" i="4"/>
  <c r="FQ11" i="4"/>
  <c r="FS27" i="4"/>
  <c r="FQ23" i="4"/>
  <c r="AN23" i="4"/>
  <c r="CJ24" i="5"/>
  <c r="CT24" i="5" s="1"/>
  <c r="CJ22" i="5"/>
  <c r="CT22" i="5" s="1"/>
  <c r="CJ9" i="5"/>
  <c r="CT9" i="5" s="1"/>
  <c r="CJ18" i="5"/>
  <c r="CT18" i="5" s="1"/>
  <c r="CI9" i="5"/>
  <c r="CS9" i="5" s="1"/>
  <c r="CJ14" i="5"/>
  <c r="CT14" i="5" s="1"/>
  <c r="CH27" i="5"/>
  <c r="CR27" i="5" s="1"/>
  <c r="CJ20" i="5"/>
  <c r="CT20" i="5" s="1"/>
  <c r="CJ26" i="5"/>
  <c r="CT26" i="5" s="1"/>
  <c r="CH8" i="5"/>
  <c r="CR8" i="5" s="1"/>
  <c r="CH14" i="5"/>
  <c r="CR14" i="5" s="1"/>
  <c r="CK17" i="5"/>
  <c r="CU17" i="5" s="1"/>
  <c r="CK30" i="5"/>
  <c r="CU30" i="5" s="1"/>
  <c r="CH6" i="5"/>
  <c r="CR6" i="5" s="1"/>
  <c r="CH18" i="5"/>
  <c r="CR18" i="5" s="1"/>
  <c r="CH21" i="5"/>
  <c r="CR21" i="5" s="1"/>
  <c r="CK24" i="5"/>
  <c r="CU24" i="5" s="1"/>
  <c r="CI12" i="5"/>
  <c r="CS12" i="5" s="1"/>
  <c r="CI32" i="5"/>
  <c r="CS32" i="5" s="1"/>
  <c r="CJ31" i="5"/>
  <c r="CT31" i="5" s="1"/>
  <c r="CK8" i="5"/>
  <c r="CU8" i="5" s="1"/>
  <c r="CI31" i="5"/>
  <c r="CS31" i="5" s="1"/>
  <c r="CI27" i="5"/>
  <c r="CS27" i="5" s="1"/>
  <c r="CK21" i="5"/>
  <c r="CU21" i="5" s="1"/>
  <c r="CJ16" i="5"/>
  <c r="CT16" i="5" s="1"/>
  <c r="CK13" i="5"/>
  <c r="CU13" i="5" s="1"/>
  <c r="CK25" i="5"/>
  <c r="CU25" i="5" s="1"/>
  <c r="CJ7" i="5"/>
  <c r="CT7" i="5" s="1"/>
  <c r="CI13" i="5"/>
  <c r="CS13" i="5" s="1"/>
  <c r="CI19" i="5"/>
  <c r="CS19" i="5" s="1"/>
  <c r="CI16" i="5"/>
  <c r="CS16" i="5" s="1"/>
  <c r="CH24" i="5"/>
  <c r="CR24" i="5" s="1"/>
  <c r="CI21" i="5"/>
  <c r="CS21" i="5" s="1"/>
  <c r="CJ29" i="5"/>
  <c r="CT29" i="5" s="1"/>
  <c r="CH33" i="5"/>
  <c r="CR33" i="5" s="1"/>
  <c r="CK18" i="5"/>
  <c r="CU18" i="5" s="1"/>
  <c r="CJ23" i="5"/>
  <c r="CT23" i="5" s="1"/>
  <c r="CI22" i="5"/>
  <c r="CS22" i="5" s="1"/>
  <c r="CH22" i="5"/>
  <c r="CR22" i="5" s="1"/>
  <c r="CK32" i="5"/>
  <c r="CU32" i="5" s="1"/>
  <c r="CJ30" i="5"/>
  <c r="CT30" i="5" s="1"/>
  <c r="CK22" i="5"/>
  <c r="CU22" i="5" s="1"/>
  <c r="CJ21" i="5"/>
  <c r="CT21" i="5" s="1"/>
  <c r="CI15" i="5"/>
  <c r="CS15" i="5" s="1"/>
  <c r="CK20" i="5"/>
  <c r="CU20" i="5" s="1"/>
  <c r="CI20" i="5"/>
  <c r="CS20" i="5" s="1"/>
  <c r="CH23" i="5"/>
  <c r="CR23" i="5" s="1"/>
  <c r="CI26" i="5"/>
  <c r="CS26" i="5" s="1"/>
  <c r="CJ12" i="5"/>
  <c r="CT12" i="5" s="1"/>
  <c r="CK29" i="5"/>
  <c r="CU29" i="5" s="1"/>
  <c r="CH12" i="5"/>
  <c r="CR12" i="5" s="1"/>
  <c r="CK9" i="5"/>
  <c r="CU9" i="5" s="1"/>
  <c r="CK14" i="5"/>
  <c r="CU14" i="5" s="1"/>
  <c r="CJ6" i="5"/>
  <c r="CT6" i="5" s="1"/>
  <c r="CH15" i="5"/>
  <c r="CR15" i="5" s="1"/>
  <c r="CJ28" i="5"/>
  <c r="CT28" i="5" s="1"/>
  <c r="CJ33" i="5"/>
  <c r="CT33" i="5" s="1"/>
  <c r="CI8" i="5"/>
  <c r="CS8" i="5" s="1"/>
  <c r="CJ25" i="5"/>
  <c r="CT25" i="5" s="1"/>
  <c r="CH13" i="5"/>
  <c r="CR13" i="5" s="1"/>
  <c r="CJ11" i="5"/>
  <c r="CT11" i="5" s="1"/>
  <c r="CJ17" i="5"/>
  <c r="CT17" i="5" s="1"/>
  <c r="CJ10" i="5"/>
  <c r="CT10" i="5" s="1"/>
  <c r="CH19" i="5"/>
  <c r="CR19" i="5" s="1"/>
  <c r="CH29" i="5"/>
  <c r="CR29" i="5" s="1"/>
  <c r="CK10" i="5"/>
  <c r="CU10" i="5" s="1"/>
  <c r="CH10" i="5"/>
  <c r="CR10" i="5" s="1"/>
  <c r="CK19" i="5"/>
  <c r="CU19" i="5" s="1"/>
  <c r="CI7" i="5"/>
  <c r="CS7" i="5" s="1"/>
  <c r="CH28" i="5"/>
  <c r="CR28" i="5" s="1"/>
  <c r="CK7" i="5"/>
  <c r="CU7" i="5" s="1"/>
  <c r="CK6" i="5"/>
  <c r="CU6" i="5" s="1"/>
  <c r="CI18" i="5"/>
  <c r="CS18" i="5" s="1"/>
  <c r="CH17" i="5"/>
  <c r="CR17" i="5" s="1"/>
  <c r="CH30" i="5"/>
  <c r="CR30" i="5" s="1"/>
  <c r="CK15" i="5"/>
  <c r="CU15" i="5" s="1"/>
  <c r="CH7" i="5"/>
  <c r="CR7" i="5" s="1"/>
  <c r="CK16" i="5"/>
  <c r="CU16" i="5" s="1"/>
  <c r="CK33" i="5"/>
  <c r="CU33" i="5" s="1"/>
  <c r="CI33" i="5"/>
  <c r="CS33" i="5" s="1"/>
  <c r="CH31" i="5"/>
  <c r="CR31" i="5" s="1"/>
  <c r="CH9" i="5"/>
  <c r="CR9" i="5" s="1"/>
  <c r="CH25" i="5"/>
  <c r="CR25" i="5" s="1"/>
  <c r="CH16" i="5"/>
  <c r="CR16" i="5" s="1"/>
  <c r="CJ27" i="5"/>
  <c r="CT27" i="5" s="1"/>
  <c r="CI6" i="5"/>
  <c r="CS6" i="5" s="1"/>
  <c r="CI28" i="5"/>
  <c r="CS28" i="5" s="1"/>
  <c r="CK12" i="5"/>
  <c r="CU12" i="5" s="1"/>
  <c r="CH32" i="5"/>
  <c r="CR32" i="5" s="1"/>
  <c r="CK26" i="5"/>
  <c r="CU26" i="5" s="1"/>
  <c r="CJ32" i="5"/>
  <c r="CT32" i="5" s="1"/>
  <c r="CI14" i="5"/>
  <c r="CS14" i="5" s="1"/>
  <c r="CH20" i="5"/>
  <c r="CR20" i="5" s="1"/>
  <c r="CH26" i="5"/>
  <c r="CR26" i="5" s="1"/>
  <c r="CI24" i="5"/>
  <c r="CS24" i="5" s="1"/>
  <c r="CK27" i="5"/>
  <c r="CU27" i="5" s="1"/>
  <c r="CJ8" i="5"/>
  <c r="CT8" i="5" s="1"/>
  <c r="CK28" i="5"/>
  <c r="CU28" i="5" s="1"/>
  <c r="CK31" i="5"/>
  <c r="CU31" i="5" s="1"/>
  <c r="CJ15" i="5"/>
  <c r="CT15" i="5" s="1"/>
  <c r="CJ13" i="5"/>
  <c r="CT13" i="5" s="1"/>
  <c r="CJ19" i="5"/>
  <c r="CT19" i="5" s="1"/>
  <c r="CI25" i="5"/>
  <c r="CS25" i="5" s="1"/>
  <c r="CK11" i="5"/>
  <c r="CU11" i="5" s="1"/>
  <c r="CK23" i="5"/>
  <c r="CU23" i="5" s="1"/>
  <c r="CI30" i="5"/>
  <c r="CS30" i="5" s="1"/>
  <c r="CI11" i="5"/>
  <c r="CS11" i="5" s="1"/>
  <c r="CI23" i="5"/>
  <c r="CS23" i="5" s="1"/>
  <c r="CI10" i="5"/>
  <c r="CS10" i="5" s="1"/>
  <c r="CI29" i="5"/>
  <c r="CS29" i="5" s="1"/>
  <c r="CI17" i="5"/>
  <c r="CS17" i="5" s="1"/>
  <c r="CH11" i="5"/>
  <c r="CR11" i="5" s="1"/>
  <c r="BG5" i="5"/>
  <c r="BV5" i="5" s="1"/>
  <c r="CA5" i="5" s="1"/>
  <c r="BL5" i="5"/>
  <c r="AM3" i="5"/>
  <c r="BU3" i="5"/>
  <c r="CT3" i="5" s="1"/>
  <c r="CY3" i="5" s="1"/>
  <c r="AL3" i="5"/>
  <c r="DI33" i="5"/>
  <c r="B14" i="9" a="1"/>
  <c r="AA25" i="9" s="1"/>
  <c r="AA98" i="9" s="1"/>
  <c r="AD29" i="9"/>
  <c r="AD31" i="9" s="1"/>
  <c r="R29" i="9"/>
  <c r="R31" i="9" s="1"/>
  <c r="F29" i="9"/>
  <c r="F31" i="9" s="1"/>
  <c r="AC29" i="9"/>
  <c r="AC31" i="9" s="1"/>
  <c r="Q29" i="9"/>
  <c r="Q31" i="9" s="1"/>
  <c r="E29" i="9"/>
  <c r="E31" i="9" s="1"/>
  <c r="T29" i="9"/>
  <c r="T31" i="9" s="1"/>
  <c r="AB29" i="9"/>
  <c r="AB31" i="9" s="1"/>
  <c r="P29" i="9"/>
  <c r="P31" i="9" s="1"/>
  <c r="AA29" i="9"/>
  <c r="AA31" i="9" s="1"/>
  <c r="O29" i="9"/>
  <c r="O31" i="9" s="1"/>
  <c r="AF29" i="9"/>
  <c r="AF31" i="9" s="1"/>
  <c r="Z29" i="9"/>
  <c r="Z31" i="9" s="1"/>
  <c r="N29" i="9"/>
  <c r="N31" i="9" s="1"/>
  <c r="B4" i="9"/>
  <c r="Y29" i="9"/>
  <c r="Y31" i="9" s="1"/>
  <c r="M29" i="9"/>
  <c r="M31" i="9" s="1"/>
  <c r="X29" i="9"/>
  <c r="X31" i="9" s="1"/>
  <c r="L29" i="9"/>
  <c r="L31" i="9" s="1"/>
  <c r="W29" i="9"/>
  <c r="W31" i="9" s="1"/>
  <c r="K29" i="9"/>
  <c r="K31" i="9" s="1"/>
  <c r="H29" i="9"/>
  <c r="H31" i="9" s="1"/>
  <c r="AH29" i="9"/>
  <c r="AH31" i="9" s="1"/>
  <c r="V29" i="9"/>
  <c r="V31" i="9" s="1"/>
  <c r="J29" i="9"/>
  <c r="J31" i="9" s="1"/>
  <c r="AG29" i="9"/>
  <c r="AG31" i="9" s="1"/>
  <c r="U29" i="9"/>
  <c r="U31" i="9" s="1"/>
  <c r="I29" i="9"/>
  <c r="I31" i="9" s="1"/>
  <c r="AE29" i="9"/>
  <c r="AE31" i="9" s="1"/>
  <c r="S29" i="9"/>
  <c r="S31" i="9" s="1"/>
  <c r="G29" i="9"/>
  <c r="G31" i="9" s="1"/>
  <c r="AE7" i="5"/>
  <c r="AF20" i="5"/>
  <c r="DX28" i="5"/>
  <c r="DY32" i="5"/>
  <c r="DH22" i="5"/>
  <c r="DY23" i="5"/>
  <c r="DV30" i="5"/>
  <c r="DY9" i="5"/>
  <c r="DX21" i="5"/>
  <c r="DH26" i="5"/>
  <c r="DY8" i="5"/>
  <c r="DW15" i="5"/>
  <c r="DY13" i="5"/>
  <c r="DY25" i="5"/>
  <c r="DI30" i="5"/>
  <c r="DW13" i="5"/>
  <c r="DJ22" i="5"/>
  <c r="DX12" i="5"/>
  <c r="DI21" i="5"/>
  <c r="DH15" i="5"/>
  <c r="DV33" i="5"/>
  <c r="DG22" i="5"/>
  <c r="DX32" i="5"/>
  <c r="DV28" i="5"/>
  <c r="DX26" i="5"/>
  <c r="DW29" i="5"/>
  <c r="DH8" i="5"/>
  <c r="DJ19" i="5"/>
  <c r="DI25" i="5"/>
  <c r="DH7" i="5"/>
  <c r="DY14" i="5"/>
  <c r="DI12" i="5"/>
  <c r="DW20" i="5"/>
  <c r="DJ29" i="5"/>
  <c r="DG12" i="5"/>
  <c r="DW19" i="5"/>
  <c r="DJ9" i="5"/>
  <c r="DW18" i="5"/>
  <c r="DV31" i="5"/>
  <c r="DJ14" i="5"/>
  <c r="DV12" i="5"/>
  <c r="DY27" i="5"/>
  <c r="DJ20" i="5"/>
  <c r="DY31" i="5"/>
  <c r="DX27" i="5"/>
  <c r="DW24" i="5"/>
  <c r="DH20" i="5"/>
  <c r="DG28" i="5"/>
  <c r="DJ7" i="5"/>
  <c r="DW16" i="5"/>
  <c r="DV22" i="5"/>
  <c r="DJ6" i="5"/>
  <c r="DG13" i="5"/>
  <c r="DW8" i="5"/>
  <c r="DY19" i="5"/>
  <c r="DV27" i="5"/>
  <c r="DI11" i="5"/>
  <c r="DY18" i="5"/>
  <c r="DW32" i="5"/>
  <c r="DW6" i="5"/>
  <c r="DX17" i="5"/>
  <c r="DW30" i="5"/>
  <c r="DW11" i="5"/>
  <c r="DI6" i="5"/>
  <c r="DG15" i="5"/>
  <c r="DI28" i="5"/>
  <c r="DY26" i="5"/>
  <c r="DY34" i="5"/>
  <c r="DI27" i="5"/>
  <c r="DH33" i="5"/>
  <c r="DY15" i="5"/>
  <c r="DW21" i="5"/>
  <c r="DV9" i="5"/>
  <c r="DY7" i="5"/>
  <c r="DH18" i="5"/>
  <c r="DW26" i="5"/>
  <c r="DW7" i="5"/>
  <c r="DG17" i="5"/>
  <c r="DG30" i="5"/>
  <c r="CO5" i="5"/>
  <c r="CT5" i="5" s="1"/>
  <c r="DX5" i="5"/>
  <c r="DJ15" i="5"/>
  <c r="DX29" i="5"/>
  <c r="DY10" i="5"/>
  <c r="DI17" i="5"/>
  <c r="DI10" i="5"/>
  <c r="DG19" i="5"/>
  <c r="DG29" i="5"/>
  <c r="DW9" i="5"/>
  <c r="DJ26" i="5"/>
  <c r="DI32" i="5"/>
  <c r="DH14" i="5"/>
  <c r="DG20" i="5"/>
  <c r="DG31" i="5"/>
  <c r="DX8" i="5"/>
  <c r="DH6" i="5"/>
  <c r="DW14" i="5"/>
  <c r="DX25" i="5"/>
  <c r="DY6" i="5"/>
  <c r="DV13" i="5"/>
  <c r="DV25" i="5"/>
  <c r="DW12" i="5"/>
  <c r="DH28" i="5"/>
  <c r="DG9" i="5"/>
  <c r="DG7" i="5"/>
  <c r="DJ16" i="5"/>
  <c r="DJ33" i="5"/>
  <c r="DX10" i="5"/>
  <c r="DW23" i="5"/>
  <c r="DV29" i="5"/>
  <c r="DI13" i="5"/>
  <c r="DI19" i="5"/>
  <c r="DG26" i="5"/>
  <c r="DJ5" i="5"/>
  <c r="DI5" i="5"/>
  <c r="DX13" i="5"/>
  <c r="DH24" i="5"/>
  <c r="DG5" i="5"/>
  <c r="DY12" i="5"/>
  <c r="DY24" i="5"/>
  <c r="DY11" i="5"/>
  <c r="DJ27" i="5"/>
  <c r="DI8" i="5"/>
  <c r="DW34" i="5"/>
  <c r="DJ12" i="5"/>
  <c r="DG32" i="5"/>
  <c r="DW17" i="5"/>
  <c r="DX14" i="5"/>
  <c r="DH21" i="5"/>
  <c r="DI31" i="5"/>
  <c r="DX22" i="5"/>
  <c r="DY28" i="5"/>
  <c r="DW10" i="5"/>
  <c r="DV16" i="5"/>
  <c r="DH25" i="5"/>
  <c r="DX33" i="5"/>
  <c r="DJ11" i="5"/>
  <c r="DJ23" i="5"/>
  <c r="DH30" i="5"/>
  <c r="DH11" i="5"/>
  <c r="DH23" i="5"/>
  <c r="DH10" i="5"/>
  <c r="DV24" i="5"/>
  <c r="DJ28" i="5"/>
  <c r="DX30" i="5"/>
  <c r="DJ31" i="5"/>
  <c r="DY33" i="5"/>
  <c r="DV18" i="5"/>
  <c r="DH31" i="5"/>
  <c r="DY21" i="5"/>
  <c r="DH27" i="5"/>
  <c r="DX9" i="5"/>
  <c r="DX15" i="5"/>
  <c r="DI24" i="5"/>
  <c r="DG25" i="5"/>
  <c r="DV8" i="5"/>
  <c r="DV20" i="5"/>
  <c r="DI29" i="5"/>
  <c r="DJ10" i="5"/>
  <c r="DI22" i="5"/>
  <c r="DV32" i="5"/>
  <c r="DI9" i="5"/>
  <c r="DX23" i="5"/>
  <c r="DH29" i="5"/>
  <c r="DH17" i="5"/>
  <c r="DY29" i="5"/>
  <c r="DG11" i="5"/>
  <c r="DX34" i="5"/>
  <c r="DW22" i="5"/>
  <c r="DI23" i="5"/>
  <c r="DI20" i="5"/>
  <c r="DX16" i="5"/>
  <c r="DI26" i="5"/>
  <c r="DG8" i="5"/>
  <c r="DG14" i="5"/>
  <c r="DV21" i="5"/>
  <c r="DX20" i="5"/>
  <c r="DW33" i="5"/>
  <c r="DX7" i="5"/>
  <c r="DX19" i="5"/>
  <c r="DV26" i="5"/>
  <c r="DV7" i="5"/>
  <c r="DJ21" i="5"/>
  <c r="DX31" i="5"/>
  <c r="DV6" i="5"/>
  <c r="DY22" i="5"/>
  <c r="DI15" i="5"/>
  <c r="DG23" i="5"/>
  <c r="DG10" i="5"/>
  <c r="DG16" i="5"/>
  <c r="DJ8" i="5"/>
  <c r="DW31" i="5"/>
  <c r="DI16" i="5"/>
  <c r="DJ13" i="5"/>
  <c r="DJ25" i="5"/>
  <c r="DI7" i="5"/>
  <c r="DH13" i="5"/>
  <c r="DY20" i="5"/>
  <c r="DJ17" i="5"/>
  <c r="DJ30" i="5"/>
  <c r="DG6" i="5"/>
  <c r="DG18" i="5"/>
  <c r="DW25" i="5"/>
  <c r="DX6" i="5"/>
  <c r="DV19" i="5"/>
  <c r="DY30" i="5"/>
  <c r="CN5" i="5"/>
  <c r="CS5" i="5" s="1"/>
  <c r="DW5" i="5"/>
  <c r="DG21" i="5"/>
  <c r="DI18" i="5"/>
  <c r="DV34" i="5"/>
  <c r="DH9" i="5"/>
  <c r="DI14" i="5"/>
  <c r="DG27" i="5"/>
  <c r="DJ32" i="5"/>
  <c r="DJ18" i="5"/>
  <c r="DV14" i="5"/>
  <c r="DY17" i="5"/>
  <c r="DY16" i="5"/>
  <c r="DV11" i="5"/>
  <c r="DV23" i="5"/>
  <c r="DG33" i="5"/>
  <c r="DV10" i="5"/>
  <c r="DH19" i="5"/>
  <c r="DV15" i="5"/>
  <c r="DW27" i="5"/>
  <c r="DH5" i="5"/>
  <c r="DH16" i="5"/>
  <c r="DG24" i="5"/>
  <c r="CP5" i="5"/>
  <c r="CU5" i="5" s="1"/>
  <c r="DY5" i="5"/>
  <c r="DX18" i="5"/>
  <c r="DX24" i="5"/>
  <c r="DV17" i="5"/>
  <c r="DX11" i="5"/>
  <c r="DJ24" i="5"/>
  <c r="DH12" i="5"/>
  <c r="DW28" i="5"/>
  <c r="DH32" i="5"/>
  <c r="CM5" i="5"/>
  <c r="CR5" i="5" s="1"/>
  <c r="DV5" i="5"/>
  <c r="AE20" i="5"/>
  <c r="AE32" i="5"/>
  <c r="AE17" i="5"/>
  <c r="AG12" i="5"/>
  <c r="AG27" i="5"/>
  <c r="AG15" i="5"/>
  <c r="AF17" i="5"/>
  <c r="AF7" i="5"/>
  <c r="BV3" i="5"/>
  <c r="CA3" i="5" s="1"/>
  <c r="CF3" i="5" s="1"/>
  <c r="AH32" i="5"/>
  <c r="BS3" i="5"/>
  <c r="CR3" i="5" s="1"/>
  <c r="CW3" i="5" s="1"/>
  <c r="AH7" i="5"/>
  <c r="BT3" i="5"/>
  <c r="BY3" i="5" s="1"/>
  <c r="CD3" i="5" s="1"/>
  <c r="AH18" i="5"/>
  <c r="AF31" i="5"/>
  <c r="AG18" i="5"/>
  <c r="AF18" i="5"/>
  <c r="AE31" i="5"/>
  <c r="AF29" i="5"/>
  <c r="AE29" i="5"/>
  <c r="AE12" i="5"/>
  <c r="AF32" i="5"/>
  <c r="AG31" i="5"/>
  <c r="AE9" i="5"/>
  <c r="AG20" i="5"/>
  <c r="AG17" i="5"/>
  <c r="AG29" i="5"/>
  <c r="AF24" i="5"/>
  <c r="AH27" i="5"/>
  <c r="AE33" i="5"/>
  <c r="AF9" i="5"/>
  <c r="AE15" i="5"/>
  <c r="AH33" i="5"/>
  <c r="AH12" i="5"/>
  <c r="AG9" i="5"/>
  <c r="AE5" i="5"/>
  <c r="AU5" i="5" s="1"/>
  <c r="AH10" i="5"/>
  <c r="AF27" i="5"/>
  <c r="AG33" i="5"/>
  <c r="AH15" i="5"/>
  <c r="AF5" i="5"/>
  <c r="AV5" i="5" s="1"/>
  <c r="BO5" i="5" s="1"/>
  <c r="AH21" i="5"/>
  <c r="AF26" i="5"/>
  <c r="AE8" i="5"/>
  <c r="AE26" i="5"/>
  <c r="AF11" i="5"/>
  <c r="AH24" i="5"/>
  <c r="AF23" i="5"/>
  <c r="AE11" i="5"/>
  <c r="AE21" i="5"/>
  <c r="AG24" i="5"/>
  <c r="AG21" i="5"/>
  <c r="AG5" i="5"/>
  <c r="AW5" i="5" s="1"/>
  <c r="BP5" i="5" s="1"/>
  <c r="AG11" i="5"/>
  <c r="AF30" i="5"/>
  <c r="AE23" i="5"/>
  <c r="AE14" i="5"/>
  <c r="AG19" i="5"/>
  <c r="AG30" i="5"/>
  <c r="AF19" i="5"/>
  <c r="AG6" i="5"/>
  <c r="AE30" i="5"/>
  <c r="AH19" i="5"/>
  <c r="AF8" i="5"/>
  <c r="AE25" i="5"/>
  <c r="AG8" i="5"/>
  <c r="AH6" i="5"/>
  <c r="AF6" i="5"/>
  <c r="AG23" i="5"/>
  <c r="AF14" i="5"/>
  <c r="AF13" i="5"/>
  <c r="AE22" i="5"/>
  <c r="AH16" i="5"/>
  <c r="AG25" i="5"/>
  <c r="AG10" i="5"/>
  <c r="AE16" i="5"/>
  <c r="AH22" i="5"/>
  <c r="AE28" i="5"/>
  <c r="AH28" i="5"/>
  <c r="AF25" i="5"/>
  <c r="AG13" i="5"/>
  <c r="AG16" i="5"/>
  <c r="AG28" i="5"/>
  <c r="AF22" i="5"/>
  <c r="AG26" i="5"/>
  <c r="AG14" i="5"/>
  <c r="AE10" i="5"/>
  <c r="AH13" i="5"/>
  <c r="AB34" i="5"/>
  <c r="O34" i="4"/>
  <c r="T34" i="5"/>
  <c r="N34" i="4"/>
  <c r="S34" i="5"/>
  <c r="P34" i="4"/>
  <c r="U34" i="5"/>
  <c r="CK34" i="5" s="1"/>
  <c r="CU34" i="5" s="1"/>
  <c r="M34" i="4"/>
  <c r="R34" i="5"/>
  <c r="CH34" i="5" s="1"/>
  <c r="CR34" i="5" s="1"/>
  <c r="AB34" i="4"/>
  <c r="AD34" i="4" s="1"/>
  <c r="AH34" i="4" s="1"/>
  <c r="U18" i="4"/>
  <c r="CJ18" i="4" s="1"/>
  <c r="T17" i="4"/>
  <c r="CI17" i="4" s="1"/>
  <c r="R15" i="4"/>
  <c r="DB15" i="4" s="1"/>
  <c r="T31" i="4"/>
  <c r="R26" i="4"/>
  <c r="R10" i="4"/>
  <c r="S27" i="4"/>
  <c r="U21" i="4"/>
  <c r="S15" i="4"/>
  <c r="R17" i="4"/>
  <c r="S20" i="4"/>
  <c r="Y34" i="4"/>
  <c r="U17" i="4"/>
  <c r="R28" i="4"/>
  <c r="T12" i="4"/>
  <c r="S12" i="4"/>
  <c r="R12" i="4"/>
  <c r="T25" i="4"/>
  <c r="T28" i="4"/>
  <c r="U11" i="4"/>
  <c r="R27" i="4"/>
  <c r="S16" i="4"/>
  <c r="W34" i="4"/>
  <c r="U32" i="4"/>
  <c r="S7" i="4"/>
  <c r="T21" i="4"/>
  <c r="U26" i="4"/>
  <c r="U29" i="4"/>
  <c r="U10" i="4"/>
  <c r="U23" i="4"/>
  <c r="T16" i="4"/>
  <c r="S33" i="4"/>
  <c r="S28" i="4"/>
  <c r="R14" i="4"/>
  <c r="U19" i="4"/>
  <c r="R32" i="4"/>
  <c r="S24" i="4"/>
  <c r="T24" i="4"/>
  <c r="T19" i="4"/>
  <c r="S18" i="4"/>
  <c r="R20" i="4"/>
  <c r="S32" i="4"/>
  <c r="S29" i="4"/>
  <c r="T8" i="4"/>
  <c r="U22" i="4"/>
  <c r="Z34" i="4"/>
  <c r="T26" i="4"/>
  <c r="T18" i="4"/>
  <c r="S30" i="4"/>
  <c r="U33" i="4"/>
  <c r="R19" i="4"/>
  <c r="R33" i="4"/>
  <c r="U25" i="4"/>
  <c r="S25" i="4"/>
  <c r="U28" i="4"/>
  <c r="T15" i="4"/>
  <c r="S17" i="4"/>
  <c r="R29" i="4"/>
  <c r="T32" i="4"/>
  <c r="U24" i="4"/>
  <c r="R23" i="4"/>
  <c r="R24" i="4"/>
  <c r="R25" i="4"/>
  <c r="S26" i="4"/>
  <c r="R16" i="4"/>
  <c r="U20" i="4"/>
  <c r="S31" i="4"/>
  <c r="T9" i="4"/>
  <c r="T22" i="4"/>
  <c r="T23" i="4"/>
  <c r="S23" i="4"/>
  <c r="U15" i="4"/>
  <c r="S14" i="4"/>
  <c r="U7" i="4"/>
  <c r="R30" i="4"/>
  <c r="S8" i="4"/>
  <c r="S21" i="4"/>
  <c r="S22" i="4"/>
  <c r="R22" i="4"/>
  <c r="U14" i="4"/>
  <c r="T14" i="4"/>
  <c r="T29" i="4"/>
  <c r="R7" i="4"/>
  <c r="R21" i="4"/>
  <c r="U13" i="4"/>
  <c r="T13" i="4"/>
  <c r="S13" i="4"/>
  <c r="U27" i="4"/>
  <c r="U30" i="4"/>
  <c r="T20" i="4"/>
  <c r="U12" i="4"/>
  <c r="T27" i="4"/>
  <c r="X34" i="4"/>
  <c r="U8" i="4"/>
  <c r="S19" i="4"/>
  <c r="T33" i="4"/>
  <c r="T10" i="4"/>
  <c r="T11" i="4"/>
  <c r="S11" i="4"/>
  <c r="R11" i="4"/>
  <c r="U16" i="4"/>
  <c r="U31" i="4"/>
  <c r="T7" i="4"/>
  <c r="R18" i="4"/>
  <c r="S9" i="4"/>
  <c r="S10" i="4"/>
  <c r="R13" i="4"/>
  <c r="T30" i="4"/>
  <c r="U9" i="4"/>
  <c r="R31" i="4"/>
  <c r="R8" i="4"/>
  <c r="R9" i="4"/>
  <c r="S5" i="4"/>
  <c r="Y5" i="4"/>
  <c r="U5" i="4"/>
  <c r="R5" i="4"/>
  <c r="X5" i="4"/>
  <c r="W5" i="4"/>
  <c r="T5" i="4"/>
  <c r="Z5" i="4"/>
  <c r="AI16" i="4"/>
  <c r="AH23" i="4"/>
  <c r="AI26" i="4"/>
  <c r="AG13" i="4"/>
  <c r="AH22" i="4"/>
  <c r="AH16" i="4"/>
  <c r="AG33" i="4"/>
  <c r="AH28" i="4"/>
  <c r="AH33" i="4"/>
  <c r="AH31" i="4"/>
  <c r="AI13" i="4"/>
  <c r="AI27" i="4"/>
  <c r="AI10" i="4"/>
  <c r="AF16" i="4"/>
  <c r="AI31" i="4"/>
  <c r="AI14" i="4"/>
  <c r="AG18" i="4"/>
  <c r="AF25" i="4"/>
  <c r="AI33" i="4"/>
  <c r="AG24" i="4"/>
  <c r="AG28" i="4"/>
  <c r="AO29" i="4" s="1"/>
  <c r="AG5" i="4"/>
  <c r="AO6" i="4" s="1"/>
  <c r="AF26" i="4"/>
  <c r="AH26" i="4"/>
  <c r="AP27" i="4" s="1"/>
  <c r="AI22" i="4"/>
  <c r="AG25" i="4"/>
  <c r="AO26" i="4" s="1"/>
  <c r="AF31" i="4"/>
  <c r="AH19" i="4"/>
  <c r="AI23" i="4"/>
  <c r="AG7" i="4"/>
  <c r="AH5" i="4"/>
  <c r="AI21" i="4"/>
  <c r="AF7" i="4"/>
  <c r="AG11" i="4"/>
  <c r="AF6" i="4"/>
  <c r="AF20" i="4"/>
  <c r="AH20" i="4"/>
  <c r="AF32" i="4"/>
  <c r="AN33" i="4" s="1"/>
  <c r="AH32" i="4"/>
  <c r="AF5" i="4"/>
  <c r="AF27" i="4"/>
  <c r="AH9" i="4"/>
  <c r="AP10" i="4" s="1"/>
  <c r="AF24" i="4"/>
  <c r="AG19" i="4"/>
  <c r="AO20" i="4" s="1"/>
  <c r="AI7" i="4"/>
  <c r="AQ8" i="4" s="1"/>
  <c r="AG10" i="4"/>
  <c r="AI30" i="4"/>
  <c r="AF17" i="4"/>
  <c r="AH17" i="4"/>
  <c r="AF9" i="4"/>
  <c r="AI32" i="4"/>
  <c r="AH13" i="4"/>
  <c r="AI25" i="4"/>
  <c r="AF15" i="4"/>
  <c r="AG23" i="4"/>
  <c r="AF10" i="4"/>
  <c r="AN11" i="4" s="1"/>
  <c r="AH21" i="4"/>
  <c r="AG27" i="4"/>
  <c r="AI11" i="4"/>
  <c r="AH29" i="4"/>
  <c r="AF29" i="4"/>
  <c r="AF14" i="4"/>
  <c r="AH14" i="4"/>
  <c r="AG9" i="4"/>
  <c r="AI29" i="4"/>
  <c r="AF19" i="4"/>
  <c r="AI15" i="4"/>
  <c r="AG22" i="4"/>
  <c r="AI20" i="4"/>
  <c r="AF18" i="4"/>
  <c r="AH6" i="4"/>
  <c r="AI6" i="4"/>
  <c r="AF8" i="4"/>
  <c r="AH8" i="4"/>
  <c r="AI18" i="4"/>
  <c r="AG17" i="4"/>
  <c r="AG8" i="4"/>
  <c r="AI24" i="4"/>
  <c r="AH11" i="4"/>
  <c r="AG30" i="4"/>
  <c r="AF30" i="4"/>
  <c r="AF28" i="4"/>
  <c r="AG12" i="4"/>
  <c r="AH12" i="4"/>
  <c r="AI12" i="4"/>
  <c r="AF21" i="4"/>
  <c r="AH15" i="4"/>
  <c r="BB2" i="1"/>
  <c r="BC2" i="1"/>
  <c r="AZ4" i="1"/>
  <c r="BM4" i="1" s="1"/>
  <c r="BR4" i="1" s="1"/>
  <c r="AZ2" i="1"/>
  <c r="BC4" i="1"/>
  <c r="BA2" i="1"/>
  <c r="BB4" i="1"/>
  <c r="BA4" i="1"/>
  <c r="BY3" i="4"/>
  <c r="BX3" i="4"/>
  <c r="BZ3" i="4"/>
  <c r="AJ32" i="1"/>
  <c r="DR32" i="1" s="1"/>
  <c r="AG32" i="1"/>
  <c r="DO32" i="1" s="1"/>
  <c r="AJ9" i="1"/>
  <c r="DR9" i="1" s="1"/>
  <c r="AH27" i="1"/>
  <c r="DP27" i="1" s="1"/>
  <c r="AG13" i="1"/>
  <c r="DO13" i="1" s="1"/>
  <c r="AJ20" i="1"/>
  <c r="DR20" i="1" s="1"/>
  <c r="AI15" i="1"/>
  <c r="DQ15" i="1" s="1"/>
  <c r="AG24" i="1"/>
  <c r="DO24" i="1" s="1"/>
  <c r="AI18" i="1"/>
  <c r="DQ18" i="1" s="1"/>
  <c r="AH25" i="1"/>
  <c r="DP25" i="1" s="1"/>
  <c r="AI17" i="1"/>
  <c r="DQ17" i="1" s="1"/>
  <c r="AJ26" i="1"/>
  <c r="DR26" i="1" s="1"/>
  <c r="AG27" i="1"/>
  <c r="DO27" i="1" s="1"/>
  <c r="AI13" i="1"/>
  <c r="DQ13" i="1" s="1"/>
  <c r="AI21" i="1"/>
  <c r="DQ21" i="1" s="1"/>
  <c r="AJ21" i="1"/>
  <c r="DR21" i="1" s="1"/>
  <c r="AG22" i="1"/>
  <c r="DO22" i="1" s="1"/>
  <c r="AH28" i="1"/>
  <c r="DP28" i="1" s="1"/>
  <c r="AJ25" i="1"/>
  <c r="DR25" i="1" s="1"/>
  <c r="AG26" i="1"/>
  <c r="DO26" i="1" s="1"/>
  <c r="AH21" i="1"/>
  <c r="DP21" i="1" s="1"/>
  <c r="AG15" i="1"/>
  <c r="DO15" i="1" s="1"/>
  <c r="AH16" i="1"/>
  <c r="DP16" i="1" s="1"/>
  <c r="AH26" i="1"/>
  <c r="DP26" i="1" s="1"/>
  <c r="AH22" i="1"/>
  <c r="DP22" i="1" s="1"/>
  <c r="AG6" i="1"/>
  <c r="DO6" i="1" s="1"/>
  <c r="AH7" i="1"/>
  <c r="DP7" i="1" s="1"/>
  <c r="AJ8" i="1"/>
  <c r="DR8" i="1" s="1"/>
  <c r="AG12" i="1"/>
  <c r="DO12" i="1" s="1"/>
  <c r="AG7" i="1"/>
  <c r="DO7" i="1" s="1"/>
  <c r="AG10" i="1"/>
  <c r="DO10" i="1" s="1"/>
  <c r="AI8" i="1"/>
  <c r="DQ8" i="1" s="1"/>
  <c r="AI12" i="1"/>
  <c r="DQ12" i="1" s="1"/>
  <c r="AJ16" i="1"/>
  <c r="DR16" i="1" s="1"/>
  <c r="AI11" i="1"/>
  <c r="DQ11" i="1" s="1"/>
  <c r="AH30" i="1"/>
  <c r="DP30" i="1" s="1"/>
  <c r="AJ19" i="1"/>
  <c r="DR19" i="1" s="1"/>
  <c r="AJ23" i="1"/>
  <c r="DR23" i="1" s="1"/>
  <c r="AI10" i="1"/>
  <c r="DQ10" i="1" s="1"/>
  <c r="AG19" i="1"/>
  <c r="DO19" i="1" s="1"/>
  <c r="AI32" i="1"/>
  <c r="DQ32" i="1" s="1"/>
  <c r="AJ29" i="1"/>
  <c r="DR29" i="1" s="1"/>
  <c r="AJ24" i="1"/>
  <c r="DR24" i="1" s="1"/>
  <c r="AI23" i="1"/>
  <c r="DQ23" i="1" s="1"/>
  <c r="AG14" i="1"/>
  <c r="DO14" i="1" s="1"/>
  <c r="AH6" i="1"/>
  <c r="DP6" i="1" s="1"/>
  <c r="AI22" i="1"/>
  <c r="DQ22" i="1" s="1"/>
  <c r="AI27" i="1"/>
  <c r="DQ27" i="1" s="1"/>
  <c r="AJ27" i="1"/>
  <c r="DR27" i="1" s="1"/>
  <c r="AG28" i="1"/>
  <c r="DO28" i="1" s="1"/>
  <c r="AJ5" i="1"/>
  <c r="DR5" i="1" s="1"/>
  <c r="AJ31" i="1"/>
  <c r="DR31" i="1" s="1"/>
  <c r="AG11" i="1"/>
  <c r="DO11" i="1" s="1"/>
  <c r="AH32" i="1"/>
  <c r="DP32" i="1" s="1"/>
  <c r="AJ11" i="1"/>
  <c r="DR11" i="1" s="1"/>
  <c r="AJ6" i="1"/>
  <c r="DR6" i="1" s="1"/>
  <c r="AJ14" i="1"/>
  <c r="DR14" i="1" s="1"/>
  <c r="AI9" i="1"/>
  <c r="DQ9" i="1" s="1"/>
  <c r="AJ13" i="1"/>
  <c r="DR13" i="1" s="1"/>
  <c r="AJ17" i="1"/>
  <c r="DR17" i="1" s="1"/>
  <c r="AJ12" i="1"/>
  <c r="DR12" i="1" s="1"/>
  <c r="AG21" i="1"/>
  <c r="DO21" i="1" s="1"/>
  <c r="AJ15" i="1"/>
  <c r="DR15" i="1" s="1"/>
  <c r="AH29" i="1"/>
  <c r="DP29" i="1" s="1"/>
  <c r="AG30" i="1"/>
  <c r="DO30" i="1" s="1"/>
  <c r="AI19" i="1"/>
  <c r="DQ19" i="1" s="1"/>
  <c r="AG25" i="1"/>
  <c r="DO25" i="1" s="1"/>
  <c r="AJ28" i="1"/>
  <c r="DR28" i="1" s="1"/>
  <c r="AI26" i="1"/>
  <c r="DQ26" i="1" s="1"/>
  <c r="AG20" i="1"/>
  <c r="DO20" i="1" s="1"/>
  <c r="AH9" i="1"/>
  <c r="DP9" i="1" s="1"/>
  <c r="AI28" i="1"/>
  <c r="DQ28" i="1" s="1"/>
  <c r="AI30" i="1"/>
  <c r="DQ30" i="1" s="1"/>
  <c r="AJ30" i="1"/>
  <c r="DR30" i="1" s="1"/>
  <c r="AG31" i="1"/>
  <c r="DO31" i="1" s="1"/>
  <c r="AI7" i="1"/>
  <c r="DQ7" i="1" s="1"/>
  <c r="AH8" i="1"/>
  <c r="DP8" i="1" s="1"/>
  <c r="BW3" i="4"/>
  <c r="AH14" i="1"/>
  <c r="DP14" i="1" s="1"/>
  <c r="AH18" i="1"/>
  <c r="DP18" i="1" s="1"/>
  <c r="AH24" i="1"/>
  <c r="DP24" i="1" s="1"/>
  <c r="AG18" i="1"/>
  <c r="DO18" i="1" s="1"/>
  <c r="AH19" i="1"/>
  <c r="DP19" i="1" s="1"/>
  <c r="AG16" i="1"/>
  <c r="DO16" i="1" s="1"/>
  <c r="AI14" i="1"/>
  <c r="DQ14" i="1" s="1"/>
  <c r="AJ18" i="1"/>
  <c r="DR18" i="1" s="1"/>
  <c r="AJ22" i="1"/>
  <c r="DR22" i="1" s="1"/>
  <c r="AI20" i="1"/>
  <c r="DQ20" i="1" s="1"/>
  <c r="AI24" i="1"/>
  <c r="DQ24" i="1" s="1"/>
  <c r="AH31" i="1"/>
  <c r="DP31" i="1" s="1"/>
  <c r="AI29" i="1"/>
  <c r="DQ29" i="1" s="1"/>
  <c r="AG29" i="1"/>
  <c r="DO29" i="1" s="1"/>
  <c r="AH12" i="1"/>
  <c r="DP12" i="1" s="1"/>
  <c r="AI31" i="1"/>
  <c r="DQ31" i="1" s="1"/>
  <c r="AG5" i="1"/>
  <c r="DO5" i="1" s="1"/>
  <c r="AH5" i="1"/>
  <c r="DP5" i="1" s="1"/>
  <c r="AI5" i="1"/>
  <c r="DQ5" i="1" s="1"/>
  <c r="AI16" i="1"/>
  <c r="DQ16" i="1" s="1"/>
  <c r="AH11" i="1"/>
  <c r="DP11" i="1" s="1"/>
  <c r="AI25" i="1"/>
  <c r="DQ25" i="1" s="1"/>
  <c r="AH15" i="1"/>
  <c r="DP15" i="1" s="1"/>
  <c r="AG9" i="1"/>
  <c r="DO9" i="1" s="1"/>
  <c r="AJ7" i="1"/>
  <c r="DR7" i="1" s="1"/>
  <c r="AH17" i="1"/>
  <c r="DP17" i="1" s="1"/>
  <c r="AG23" i="1"/>
  <c r="DO23" i="1" s="1"/>
  <c r="AI6" i="1"/>
  <c r="DQ6" i="1" s="1"/>
  <c r="AH13" i="1"/>
  <c r="DP13" i="1" s="1"/>
  <c r="AJ10" i="1"/>
  <c r="DR10" i="1" s="1"/>
  <c r="AH20" i="1"/>
  <c r="DP20" i="1" s="1"/>
  <c r="AG17" i="1"/>
  <c r="DO17" i="1" s="1"/>
  <c r="AG8" i="1"/>
  <c r="DO8" i="1" s="1"/>
  <c r="AH10" i="1"/>
  <c r="DP10" i="1" s="1"/>
  <c r="AH23" i="1"/>
  <c r="DP23" i="1" s="1"/>
  <c r="AC33" i="1"/>
  <c r="BI33" i="1" s="1"/>
  <c r="AD33" i="1"/>
  <c r="BJ33" i="1" s="1"/>
  <c r="AE33" i="1"/>
  <c r="BK33" i="1" s="1"/>
  <c r="AB33" i="1"/>
  <c r="BJ2" i="1"/>
  <c r="EW2" i="1" s="1"/>
  <c r="FB2" i="1" s="1"/>
  <c r="AI2" i="1"/>
  <c r="BO2" i="1" s="1"/>
  <c r="BT2" i="1" s="1"/>
  <c r="BH4" i="1"/>
  <c r="BK2" i="1"/>
  <c r="EX2" i="1" s="1"/>
  <c r="FC2" i="1" s="1"/>
  <c r="AJ2" i="1"/>
  <c r="BP2" i="1" s="1"/>
  <c r="BU2" i="1" s="1"/>
  <c r="BH2" i="1"/>
  <c r="EU2" i="1" s="1"/>
  <c r="EZ2" i="1" s="1"/>
  <c r="AG2" i="1"/>
  <c r="BM2" i="1" s="1"/>
  <c r="BR2" i="1" s="1"/>
  <c r="BI2" i="1"/>
  <c r="EV2" i="1" s="1"/>
  <c r="FA2" i="1" s="1"/>
  <c r="AH2" i="1"/>
  <c r="BN2" i="1" s="1"/>
  <c r="BS2" i="1" s="1"/>
  <c r="AP26" i="1"/>
  <c r="AQ26" i="1"/>
  <c r="AR26" i="1"/>
  <c r="AS26" i="1"/>
  <c r="AP5" i="1"/>
  <c r="AQ5" i="1"/>
  <c r="AS5" i="1"/>
  <c r="AR5" i="1"/>
  <c r="AP21" i="1"/>
  <c r="AQ21" i="1"/>
  <c r="AR21" i="1"/>
  <c r="AS21" i="1"/>
  <c r="AP17" i="1"/>
  <c r="AR17" i="1"/>
  <c r="AS17" i="1"/>
  <c r="AQ17" i="1"/>
  <c r="AP11" i="1"/>
  <c r="AQ11" i="1"/>
  <c r="AS11" i="1"/>
  <c r="AR11" i="1"/>
  <c r="AP6" i="1"/>
  <c r="AQ6" i="1"/>
  <c r="AR6" i="1"/>
  <c r="AS6" i="1"/>
  <c r="AP23" i="1"/>
  <c r="AS23" i="1"/>
  <c r="AR23" i="1"/>
  <c r="AQ23" i="1"/>
  <c r="AP20" i="1"/>
  <c r="AQ20" i="1"/>
  <c r="AS20" i="1"/>
  <c r="AR20" i="1"/>
  <c r="AP29" i="1"/>
  <c r="AS29" i="1"/>
  <c r="AR29" i="1"/>
  <c r="AQ29" i="1"/>
  <c r="AQ12" i="1"/>
  <c r="AR12" i="1"/>
  <c r="AP12" i="1"/>
  <c r="AS12" i="1"/>
  <c r="AQ18" i="1"/>
  <c r="AR18" i="1"/>
  <c r="AS18" i="1"/>
  <c r="AP18" i="1"/>
  <c r="AP22" i="1"/>
  <c r="AR22" i="1"/>
  <c r="AQ22" i="1"/>
  <c r="AS22" i="1"/>
  <c r="AQ30" i="1"/>
  <c r="AR30" i="1"/>
  <c r="AP30" i="1"/>
  <c r="AS30" i="1"/>
  <c r="AQ27" i="1"/>
  <c r="AR27" i="1"/>
  <c r="AS27" i="1"/>
  <c r="AP27" i="1"/>
  <c r="AP13" i="1"/>
  <c r="AR13" i="1"/>
  <c r="AQ13" i="1"/>
  <c r="AS13" i="1"/>
  <c r="AQ9" i="1"/>
  <c r="AR9" i="1"/>
  <c r="AS9" i="1"/>
  <c r="AP9" i="1"/>
  <c r="AQ15" i="1"/>
  <c r="AR15" i="1"/>
  <c r="AS15" i="1"/>
  <c r="AP15" i="1"/>
  <c r="AQ24" i="1"/>
  <c r="AR24" i="1"/>
  <c r="AS24" i="1"/>
  <c r="AP24" i="1"/>
  <c r="AP25" i="1"/>
  <c r="AR25" i="1"/>
  <c r="AQ25" i="1"/>
  <c r="AS25" i="1"/>
  <c r="AP7" i="1"/>
  <c r="AR7" i="1"/>
  <c r="AQ7" i="1"/>
  <c r="AS7" i="1"/>
  <c r="AP10" i="1"/>
  <c r="AR10" i="1"/>
  <c r="AQ10" i="1"/>
  <c r="AS10" i="1"/>
  <c r="AP14" i="1"/>
  <c r="AS14" i="1"/>
  <c r="AQ14" i="1"/>
  <c r="AR14" i="1"/>
  <c r="AP19" i="1"/>
  <c r="AR19" i="1"/>
  <c r="AQ19" i="1"/>
  <c r="AS19" i="1"/>
  <c r="AP31" i="1"/>
  <c r="AR31" i="1"/>
  <c r="AQ31" i="1"/>
  <c r="AS31" i="1"/>
  <c r="AP16" i="1"/>
  <c r="AR16" i="1"/>
  <c r="AQ16" i="1"/>
  <c r="AS16" i="1"/>
  <c r="AP8" i="1"/>
  <c r="AR8" i="1"/>
  <c r="AS8" i="1"/>
  <c r="AQ8" i="1"/>
  <c r="AP28" i="1"/>
  <c r="AR28" i="1"/>
  <c r="AQ28" i="1"/>
  <c r="AS28" i="1"/>
  <c r="AP32" i="1"/>
  <c r="AQ32" i="1"/>
  <c r="AS32" i="1"/>
  <c r="AR32" i="1"/>
  <c r="AM33" i="1"/>
  <c r="AN33" i="1" s="1"/>
  <c r="AU4" i="1"/>
  <c r="AP34" i="4" l="1"/>
  <c r="FR13" i="4"/>
  <c r="AO13" i="4"/>
  <c r="FS11" i="4"/>
  <c r="AP11" i="4"/>
  <c r="FR23" i="4"/>
  <c r="AO23" i="4"/>
  <c r="FS5" i="4"/>
  <c r="AP5" i="4"/>
  <c r="FR33" i="4"/>
  <c r="AO33" i="4"/>
  <c r="FR8" i="4"/>
  <c r="AO8" i="4"/>
  <c r="FT29" i="4"/>
  <c r="AQ29" i="4"/>
  <c r="FT25" i="4"/>
  <c r="AQ25" i="4"/>
  <c r="FQ27" i="4"/>
  <c r="AN27" i="4"/>
  <c r="FT23" i="4"/>
  <c r="AQ23" i="4"/>
  <c r="FR18" i="4"/>
  <c r="AO18" i="4"/>
  <c r="FS22" i="4"/>
  <c r="AP22" i="4"/>
  <c r="AO14" i="4"/>
  <c r="FQ5" i="4"/>
  <c r="AN5" i="4"/>
  <c r="FS15" i="4"/>
  <c r="AP15" i="4"/>
  <c r="FT18" i="4"/>
  <c r="AQ18" i="4"/>
  <c r="FS14" i="4"/>
  <c r="AP14" i="4"/>
  <c r="FT32" i="4"/>
  <c r="AQ32" i="4"/>
  <c r="FS32" i="4"/>
  <c r="AP32" i="4"/>
  <c r="FQ31" i="4"/>
  <c r="AN31" i="4"/>
  <c r="FT31" i="4"/>
  <c r="AQ31" i="4"/>
  <c r="FT26" i="4"/>
  <c r="AQ26" i="4"/>
  <c r="FR9" i="4"/>
  <c r="AO9" i="4"/>
  <c r="FS8" i="4"/>
  <c r="AP8" i="4"/>
  <c r="FQ16" i="4"/>
  <c r="AN16" i="4"/>
  <c r="FT12" i="4"/>
  <c r="AQ12" i="4"/>
  <c r="FQ8" i="4"/>
  <c r="AN8" i="4"/>
  <c r="FQ29" i="4"/>
  <c r="AN29" i="4"/>
  <c r="FS17" i="4"/>
  <c r="AP17" i="4"/>
  <c r="FS20" i="4"/>
  <c r="AP20" i="4"/>
  <c r="FT22" i="4"/>
  <c r="AQ22" i="4"/>
  <c r="FT10" i="4"/>
  <c r="AQ10" i="4"/>
  <c r="FT16" i="4"/>
  <c r="AQ16" i="4"/>
  <c r="FT14" i="4"/>
  <c r="AQ14" i="4"/>
  <c r="FR25" i="4"/>
  <c r="AO25" i="4"/>
  <c r="FS12" i="4"/>
  <c r="AP12" i="4"/>
  <c r="FT6" i="4"/>
  <c r="AQ6" i="4"/>
  <c r="FS29" i="4"/>
  <c r="AP29" i="4"/>
  <c r="FQ17" i="4"/>
  <c r="AN17" i="4"/>
  <c r="FQ20" i="4"/>
  <c r="AN20" i="4"/>
  <c r="FS26" i="4"/>
  <c r="AP26" i="4"/>
  <c r="FT27" i="4"/>
  <c r="AQ27" i="4"/>
  <c r="FR17" i="4"/>
  <c r="AO17" i="4"/>
  <c r="FQ9" i="4"/>
  <c r="AN9" i="4"/>
  <c r="FR12" i="4"/>
  <c r="AO12" i="4"/>
  <c r="FS6" i="4"/>
  <c r="AP6" i="4"/>
  <c r="FT11" i="4"/>
  <c r="AQ11" i="4"/>
  <c r="FT30" i="4"/>
  <c r="AQ30" i="4"/>
  <c r="FQ6" i="4"/>
  <c r="AN6" i="4"/>
  <c r="FQ26" i="4"/>
  <c r="AN26" i="4"/>
  <c r="FT13" i="4"/>
  <c r="AQ13" i="4"/>
  <c r="AQ28" i="4"/>
  <c r="FS13" i="4"/>
  <c r="AP13" i="4"/>
  <c r="FQ14" i="4"/>
  <c r="AN14" i="4"/>
  <c r="FQ28" i="4"/>
  <c r="AN28" i="4"/>
  <c r="FQ18" i="4"/>
  <c r="AN18" i="4"/>
  <c r="FR27" i="4"/>
  <c r="AO27" i="4"/>
  <c r="FR10" i="4"/>
  <c r="AO10" i="4"/>
  <c r="FR11" i="4"/>
  <c r="AO11" i="4"/>
  <c r="FR5" i="4"/>
  <c r="AO5" i="4"/>
  <c r="FS31" i="4"/>
  <c r="AP31" i="4"/>
  <c r="FQ30" i="4"/>
  <c r="AN30" i="4"/>
  <c r="FT20" i="4"/>
  <c r="AQ20" i="4"/>
  <c r="FS21" i="4"/>
  <c r="AP21" i="4"/>
  <c r="FT7" i="4"/>
  <c r="AQ7" i="4"/>
  <c r="FQ7" i="4"/>
  <c r="AN7" i="4"/>
  <c r="FR28" i="4"/>
  <c r="AO28" i="4"/>
  <c r="FS33" i="4"/>
  <c r="AP33" i="4"/>
  <c r="AP18" i="4"/>
  <c r="AQ17" i="4"/>
  <c r="AP7" i="4"/>
  <c r="FS19" i="4"/>
  <c r="AP19" i="4"/>
  <c r="FQ21" i="4"/>
  <c r="AN21" i="4"/>
  <c r="FQ32" i="4"/>
  <c r="AN32" i="4"/>
  <c r="FS23" i="4"/>
  <c r="AP23" i="4"/>
  <c r="FR30" i="4"/>
  <c r="AO30" i="4"/>
  <c r="FR22" i="4"/>
  <c r="AO22" i="4"/>
  <c r="FQ10" i="4"/>
  <c r="AN10" i="4"/>
  <c r="FR19" i="4"/>
  <c r="AO19" i="4"/>
  <c r="FT21" i="4"/>
  <c r="AQ21" i="4"/>
  <c r="FR24" i="4"/>
  <c r="AO24" i="4"/>
  <c r="FS28" i="4"/>
  <c r="AP28" i="4"/>
  <c r="AP30" i="4"/>
  <c r="AN22" i="4"/>
  <c r="AQ19" i="4"/>
  <c r="AO31" i="4"/>
  <c r="AP24" i="4"/>
  <c r="FT15" i="4"/>
  <c r="AQ15" i="4"/>
  <c r="FQ24" i="4"/>
  <c r="AN24" i="4"/>
  <c r="FT33" i="4"/>
  <c r="AQ33" i="4"/>
  <c r="FT24" i="4"/>
  <c r="AQ24" i="4"/>
  <c r="FQ19" i="4"/>
  <c r="AN19" i="4"/>
  <c r="FQ15" i="4"/>
  <c r="AN15" i="4"/>
  <c r="FS9" i="4"/>
  <c r="AP9" i="4"/>
  <c r="FR7" i="4"/>
  <c r="AO7" i="4"/>
  <c r="FQ25" i="4"/>
  <c r="AN25" i="4"/>
  <c r="FS16" i="4"/>
  <c r="AP16" i="4"/>
  <c r="DD3" i="5"/>
  <c r="FI3" i="5"/>
  <c r="DB3" i="5"/>
  <c r="FG3" i="5"/>
  <c r="CZ5" i="5"/>
  <c r="CI34" i="5"/>
  <c r="CS34" i="5" s="1"/>
  <c r="CJ34" i="5"/>
  <c r="CT34" i="5" s="1"/>
  <c r="BF5" i="5"/>
  <c r="BU5" i="5" s="1"/>
  <c r="BZ5" i="5" s="1"/>
  <c r="CY5" i="5" s="1"/>
  <c r="BK5" i="5"/>
  <c r="BI5" i="5"/>
  <c r="BD5" i="5"/>
  <c r="BN5" i="5"/>
  <c r="BE5" i="5"/>
  <c r="BT5" i="5" s="1"/>
  <c r="BY5" i="5" s="1"/>
  <c r="CX5" i="5" s="1"/>
  <c r="BJ5" i="5"/>
  <c r="AE25" i="9"/>
  <c r="AE120" i="9" s="1"/>
  <c r="W24" i="9"/>
  <c r="W119" i="9" s="1"/>
  <c r="T20" i="9"/>
  <c r="T93" i="9" s="1"/>
  <c r="AC25" i="9"/>
  <c r="AC120" i="9" s="1"/>
  <c r="O19" i="9"/>
  <c r="O147" i="9" s="1"/>
  <c r="Y24" i="9"/>
  <c r="Y97" i="9" s="1"/>
  <c r="Q25" i="9"/>
  <c r="Q98" i="9" s="1"/>
  <c r="Q24" i="9"/>
  <c r="Q97" i="9" s="1"/>
  <c r="F19" i="9"/>
  <c r="F92" i="9" s="1"/>
  <c r="AB24" i="9"/>
  <c r="AB119" i="9" s="1"/>
  <c r="S19" i="9"/>
  <c r="S147" i="9" s="1"/>
  <c r="S25" i="9"/>
  <c r="S98" i="9" s="1"/>
  <c r="AC24" i="9"/>
  <c r="AC97" i="9" s="1"/>
  <c r="AE19" i="9"/>
  <c r="AE92" i="9" s="1"/>
  <c r="N25" i="9"/>
  <c r="N98" i="9" s="1"/>
  <c r="H19" i="9"/>
  <c r="H147" i="9" s="1"/>
  <c r="S24" i="9"/>
  <c r="S97" i="9" s="1"/>
  <c r="Z22" i="9"/>
  <c r="Z150" i="9" s="1"/>
  <c r="AF24" i="9"/>
  <c r="AF119" i="9" s="1"/>
  <c r="C36" i="9"/>
  <c r="C42" i="9" s="1"/>
  <c r="AD25" i="9"/>
  <c r="AD120" i="9" s="1"/>
  <c r="M19" i="9"/>
  <c r="M147" i="9" s="1"/>
  <c r="O24" i="9"/>
  <c r="O119" i="9" s="1"/>
  <c r="G24" i="9"/>
  <c r="G119" i="9" s="1"/>
  <c r="Z25" i="9"/>
  <c r="Z98" i="9" s="1"/>
  <c r="AA19" i="9"/>
  <c r="AA92" i="9" s="1"/>
  <c r="J26" i="9"/>
  <c r="J99" i="9" s="1"/>
  <c r="L20" i="9"/>
  <c r="L148" i="9" s="1"/>
  <c r="C55" i="9"/>
  <c r="C74" i="9" s="1"/>
  <c r="C80" i="9" s="1"/>
  <c r="P24" i="9"/>
  <c r="P119" i="9" s="1"/>
  <c r="T24" i="9"/>
  <c r="T119" i="9" s="1"/>
  <c r="O25" i="9"/>
  <c r="O98" i="9" s="1"/>
  <c r="H20" i="9"/>
  <c r="H148" i="9" s="1"/>
  <c r="C35" i="9"/>
  <c r="C41" i="9" s="1"/>
  <c r="AB25" i="9"/>
  <c r="AB120" i="9" s="1"/>
  <c r="C19" i="9"/>
  <c r="G25" i="9"/>
  <c r="G98" i="9" s="1"/>
  <c r="H24" i="9"/>
  <c r="H97" i="9" s="1"/>
  <c r="AH24" i="9"/>
  <c r="AH119" i="9" s="1"/>
  <c r="T25" i="9"/>
  <c r="T98" i="9" s="1"/>
  <c r="E19" i="9"/>
  <c r="E92" i="9" s="1"/>
  <c r="R19" i="9"/>
  <c r="R147" i="9" s="1"/>
  <c r="T19" i="9"/>
  <c r="T92" i="9" s="1"/>
  <c r="Y19" i="9"/>
  <c r="Y147" i="9" s="1"/>
  <c r="U27" i="9"/>
  <c r="U122" i="9" s="1"/>
  <c r="AG24" i="9"/>
  <c r="AG97" i="9" s="1"/>
  <c r="R25" i="9"/>
  <c r="R120" i="9" s="1"/>
  <c r="U25" i="9"/>
  <c r="U120" i="9" s="1"/>
  <c r="Q19" i="9"/>
  <c r="Q147" i="9" s="1"/>
  <c r="AD19" i="9"/>
  <c r="AD92" i="9" s="1"/>
  <c r="I19" i="9"/>
  <c r="I147" i="9" s="1"/>
  <c r="AE20" i="9"/>
  <c r="AE148" i="9" s="1"/>
  <c r="V27" i="9"/>
  <c r="V100" i="9" s="1"/>
  <c r="Z24" i="9"/>
  <c r="Z97" i="9" s="1"/>
  <c r="X26" i="9"/>
  <c r="X99" i="9" s="1"/>
  <c r="V25" i="9"/>
  <c r="V120" i="9" s="1"/>
  <c r="AC19" i="9"/>
  <c r="AC92" i="9" s="1"/>
  <c r="K20" i="9"/>
  <c r="K148" i="9" s="1"/>
  <c r="AG19" i="9"/>
  <c r="AG147" i="9" s="1"/>
  <c r="X21" i="9"/>
  <c r="X149" i="9" s="1"/>
  <c r="I24" i="9"/>
  <c r="I119" i="9" s="1"/>
  <c r="E24" i="9"/>
  <c r="E119" i="9" s="1"/>
  <c r="V24" i="9"/>
  <c r="V97" i="9" s="1"/>
  <c r="H25" i="9"/>
  <c r="H98" i="9" s="1"/>
  <c r="R24" i="9"/>
  <c r="R119" i="9" s="1"/>
  <c r="J20" i="9"/>
  <c r="J148" i="9" s="1"/>
  <c r="W20" i="9"/>
  <c r="W148" i="9" s="1"/>
  <c r="N20" i="9"/>
  <c r="N93" i="9" s="1"/>
  <c r="AC22" i="9"/>
  <c r="AC150" i="9" s="1"/>
  <c r="Y27" i="9"/>
  <c r="Y100" i="9" s="1"/>
  <c r="AH27" i="9"/>
  <c r="AH122" i="9" s="1"/>
  <c r="F25" i="9"/>
  <c r="F120" i="9" s="1"/>
  <c r="I25" i="9"/>
  <c r="I98" i="9" s="1"/>
  <c r="AE24" i="9"/>
  <c r="AE119" i="9" s="1"/>
  <c r="L24" i="9"/>
  <c r="L97" i="9" s="1"/>
  <c r="P19" i="9"/>
  <c r="P147" i="9" s="1"/>
  <c r="J19" i="9"/>
  <c r="J147" i="9" s="1"/>
  <c r="X25" i="9"/>
  <c r="X120" i="9" s="1"/>
  <c r="X27" i="9"/>
  <c r="X100" i="9" s="1"/>
  <c r="U24" i="9"/>
  <c r="U97" i="9" s="1"/>
  <c r="L26" i="9"/>
  <c r="L99" i="9" s="1"/>
  <c r="J25" i="9"/>
  <c r="J120" i="9" s="1"/>
  <c r="M25" i="9"/>
  <c r="M98" i="9" s="1"/>
  <c r="X24" i="9"/>
  <c r="X97" i="9" s="1"/>
  <c r="K24" i="9"/>
  <c r="K97" i="9" s="1"/>
  <c r="AH19" i="9"/>
  <c r="AH147" i="9" s="1"/>
  <c r="W25" i="9"/>
  <c r="W98" i="9" s="1"/>
  <c r="M24" i="9"/>
  <c r="M119" i="9" s="1"/>
  <c r="J24" i="9"/>
  <c r="J97" i="9" s="1"/>
  <c r="AA24" i="9"/>
  <c r="AA97" i="9" s="1"/>
  <c r="F24" i="9"/>
  <c r="F119" i="9" s="1"/>
  <c r="U20" i="9"/>
  <c r="U93" i="9" s="1"/>
  <c r="E25" i="9"/>
  <c r="E120" i="9" s="1"/>
  <c r="G19" i="9"/>
  <c r="G147" i="9" s="1"/>
  <c r="O20" i="9"/>
  <c r="O148" i="9" s="1"/>
  <c r="E26" i="9"/>
  <c r="E99" i="9" s="1"/>
  <c r="AG27" i="9"/>
  <c r="AG122" i="9" s="1"/>
  <c r="E27" i="9"/>
  <c r="E100" i="9" s="1"/>
  <c r="U19" i="9"/>
  <c r="U147" i="9" s="1"/>
  <c r="V19" i="9"/>
  <c r="V92" i="9" s="1"/>
  <c r="C26" i="9"/>
  <c r="S22" i="9"/>
  <c r="S150" i="9" s="1"/>
  <c r="L21" i="9"/>
  <c r="L149" i="9" s="1"/>
  <c r="AD27" i="9"/>
  <c r="AD122" i="9" s="1"/>
  <c r="AE27" i="9"/>
  <c r="AE100" i="9" s="1"/>
  <c r="AF20" i="9"/>
  <c r="AF148" i="9" s="1"/>
  <c r="V20" i="9"/>
  <c r="V148" i="9" s="1"/>
  <c r="V26" i="9"/>
  <c r="V99" i="9" s="1"/>
  <c r="C21" i="9"/>
  <c r="X20" i="9"/>
  <c r="X148" i="9" s="1"/>
  <c r="AF19" i="9"/>
  <c r="AF147" i="9" s="1"/>
  <c r="Z20" i="9"/>
  <c r="Z93" i="9" s="1"/>
  <c r="AA20" i="9"/>
  <c r="AA93" i="9" s="1"/>
  <c r="AA103" i="9" s="1"/>
  <c r="I20" i="9"/>
  <c r="I93" i="9" s="1"/>
  <c r="K21" i="9"/>
  <c r="K94" i="9" s="1"/>
  <c r="Q27" i="9"/>
  <c r="Q122" i="9" s="1"/>
  <c r="R26" i="9"/>
  <c r="R99" i="9" s="1"/>
  <c r="M21" i="9"/>
  <c r="M149" i="9" s="1"/>
  <c r="AH20" i="9"/>
  <c r="AH148" i="9" s="1"/>
  <c r="AH26" i="9"/>
  <c r="AH99" i="9" s="1"/>
  <c r="P21" i="9"/>
  <c r="P149" i="9" s="1"/>
  <c r="E21" i="9"/>
  <c r="E94" i="9" s="1"/>
  <c r="M20" i="9"/>
  <c r="M93" i="9" s="1"/>
  <c r="G21" i="9"/>
  <c r="G94" i="9" s="1"/>
  <c r="M22" i="9"/>
  <c r="M150" i="9" s="1"/>
  <c r="L19" i="9"/>
  <c r="L147" i="9" s="1"/>
  <c r="W21" i="9"/>
  <c r="W94" i="9" s="1"/>
  <c r="AF25" i="9"/>
  <c r="AF98" i="9" s="1"/>
  <c r="L27" i="9"/>
  <c r="L122" i="9" s="1"/>
  <c r="Y21" i="9"/>
  <c r="Y149" i="9" s="1"/>
  <c r="O21" i="9"/>
  <c r="O94" i="9" s="1"/>
  <c r="O27" i="9"/>
  <c r="O122" i="9" s="1"/>
  <c r="AB21" i="9"/>
  <c r="AB149" i="9" s="1"/>
  <c r="Q21" i="9"/>
  <c r="Q149" i="9" s="1"/>
  <c r="Y20" i="9"/>
  <c r="Y148" i="9" s="1"/>
  <c r="S21" i="9"/>
  <c r="S149" i="9" s="1"/>
  <c r="Y22" i="9"/>
  <c r="Y95" i="9" s="1"/>
  <c r="X19" i="9"/>
  <c r="X147" i="9" s="1"/>
  <c r="C22" i="9"/>
  <c r="AG25" i="9"/>
  <c r="AG98" i="9" s="1"/>
  <c r="F27" i="9"/>
  <c r="F122" i="9" s="1"/>
  <c r="F22" i="9"/>
  <c r="F95" i="9" s="1"/>
  <c r="AA21" i="9"/>
  <c r="AA149" i="9" s="1"/>
  <c r="AA27" i="9"/>
  <c r="AA100" i="9" s="1"/>
  <c r="I22" i="9"/>
  <c r="I150" i="9" s="1"/>
  <c r="AC21" i="9"/>
  <c r="AC149" i="9" s="1"/>
  <c r="F21" i="9"/>
  <c r="F149" i="9" s="1"/>
  <c r="AE21" i="9"/>
  <c r="AE94" i="9" s="1"/>
  <c r="N21" i="9"/>
  <c r="N94" i="9" s="1"/>
  <c r="V21" i="9"/>
  <c r="V149" i="9" s="1"/>
  <c r="P22" i="9"/>
  <c r="P150" i="9" s="1"/>
  <c r="AH25" i="9"/>
  <c r="AH120" i="9" s="1"/>
  <c r="AF27" i="9"/>
  <c r="AF122" i="9" s="1"/>
  <c r="G26" i="9"/>
  <c r="G99" i="9" s="1"/>
  <c r="R22" i="9"/>
  <c r="R95" i="9" s="1"/>
  <c r="H22" i="9"/>
  <c r="H150" i="9" s="1"/>
  <c r="U22" i="9"/>
  <c r="U150" i="9" s="1"/>
  <c r="AH22" i="9"/>
  <c r="AH150" i="9" s="1"/>
  <c r="R21" i="9"/>
  <c r="R94" i="9" s="1"/>
  <c r="X22" i="9"/>
  <c r="X150" i="9" s="1"/>
  <c r="K19" i="9"/>
  <c r="K92" i="9" s="1"/>
  <c r="AH21" i="9"/>
  <c r="AH149" i="9" s="1"/>
  <c r="C34" i="9"/>
  <c r="C40" i="9" s="1"/>
  <c r="Y25" i="9"/>
  <c r="Y120" i="9" s="1"/>
  <c r="M27" i="9"/>
  <c r="M100" i="9" s="1"/>
  <c r="AD22" i="9"/>
  <c r="AD150" i="9" s="1"/>
  <c r="T22" i="9"/>
  <c r="T150" i="9" s="1"/>
  <c r="G22" i="9"/>
  <c r="G150" i="9" s="1"/>
  <c r="C27" i="9"/>
  <c r="C54" i="9"/>
  <c r="C121" i="9" s="1"/>
  <c r="K22" i="9"/>
  <c r="K150" i="9" s="1"/>
  <c r="C24" i="9"/>
  <c r="W19" i="9"/>
  <c r="W147" i="9" s="1"/>
  <c r="O22" i="9"/>
  <c r="O95" i="9" s="1"/>
  <c r="AG20" i="9"/>
  <c r="AG148" i="9" s="1"/>
  <c r="N26" i="9"/>
  <c r="N99" i="9" s="1"/>
  <c r="N24" i="9"/>
  <c r="N97" i="9" s="1"/>
  <c r="I27" i="9"/>
  <c r="I100" i="9" s="1"/>
  <c r="Z21" i="9"/>
  <c r="Z149" i="9" s="1"/>
  <c r="U26" i="9"/>
  <c r="U121" i="9" s="1"/>
  <c r="AB19" i="9"/>
  <c r="AB92" i="9" s="1"/>
  <c r="W22" i="9"/>
  <c r="W150" i="9" s="1"/>
  <c r="C20" i="9"/>
  <c r="AA22" i="9"/>
  <c r="AA150" i="9" s="1"/>
  <c r="N19" i="9"/>
  <c r="N92" i="9" s="1"/>
  <c r="O26" i="9"/>
  <c r="O121" i="9" s="1"/>
  <c r="R27" i="9"/>
  <c r="R122" i="9" s="1"/>
  <c r="J27" i="9"/>
  <c r="J122" i="9" s="1"/>
  <c r="AG26" i="9"/>
  <c r="AG121" i="9" s="1"/>
  <c r="N27" i="9"/>
  <c r="N100" i="9" s="1"/>
  <c r="AE22" i="9"/>
  <c r="AE150" i="9" s="1"/>
  <c r="Z27" i="9"/>
  <c r="Z122" i="9" s="1"/>
  <c r="C25" i="9"/>
  <c r="P20" i="9"/>
  <c r="P148" i="9" s="1"/>
  <c r="C52" i="9"/>
  <c r="C119" i="9" s="1"/>
  <c r="S20" i="9"/>
  <c r="S93" i="9" s="1"/>
  <c r="K25" i="9"/>
  <c r="K98" i="9" s="1"/>
  <c r="AB26" i="9"/>
  <c r="AB121" i="9" s="1"/>
  <c r="AB22" i="9"/>
  <c r="AB95" i="9" s="1"/>
  <c r="E22" i="9"/>
  <c r="E95" i="9" s="1"/>
  <c r="AD24" i="9"/>
  <c r="AD97" i="9" s="1"/>
  <c r="F26" i="9"/>
  <c r="F121" i="9" s="1"/>
  <c r="AF26" i="9"/>
  <c r="AF99" i="9" s="1"/>
  <c r="S27" i="9"/>
  <c r="S122" i="9" s="1"/>
  <c r="P25" i="9"/>
  <c r="P98" i="9" s="1"/>
  <c r="Q22" i="9"/>
  <c r="Q150" i="9" s="1"/>
  <c r="L25" i="9"/>
  <c r="L120" i="9" s="1"/>
  <c r="AE26" i="9"/>
  <c r="AE121" i="9" s="1"/>
  <c r="AB27" i="9"/>
  <c r="AB122" i="9" s="1"/>
  <c r="T27" i="9"/>
  <c r="T122" i="9" s="1"/>
  <c r="AB20" i="9"/>
  <c r="AB148" i="9" s="1"/>
  <c r="I26" i="9"/>
  <c r="I99" i="9" s="1"/>
  <c r="C53" i="9"/>
  <c r="C72" i="9" s="1"/>
  <c r="C78" i="9" s="1"/>
  <c r="S26" i="9"/>
  <c r="S99" i="9" s="1"/>
  <c r="T26" i="9"/>
  <c r="T99" i="9" s="1"/>
  <c r="G27" i="9"/>
  <c r="G100" i="9" s="1"/>
  <c r="AC26" i="9"/>
  <c r="AC99" i="9" s="1"/>
  <c r="AF22" i="9"/>
  <c r="AF95" i="9" s="1"/>
  <c r="AG22" i="9"/>
  <c r="AG150" i="9" s="1"/>
  <c r="J22" i="9"/>
  <c r="J150" i="9" s="1"/>
  <c r="I21" i="9"/>
  <c r="I94" i="9" s="1"/>
  <c r="E20" i="9"/>
  <c r="E148" i="9" s="1"/>
  <c r="E153" i="9" s="1"/>
  <c r="B14" i="9"/>
  <c r="C37" i="9"/>
  <c r="C43" i="9" s="1"/>
  <c r="H26" i="9"/>
  <c r="H99" i="9" s="1"/>
  <c r="P27" i="9"/>
  <c r="P122" i="9" s="1"/>
  <c r="H27" i="9"/>
  <c r="H100" i="9" s="1"/>
  <c r="K27" i="9"/>
  <c r="K100" i="9" s="1"/>
  <c r="V22" i="9"/>
  <c r="V150" i="9" s="1"/>
  <c r="H21" i="9"/>
  <c r="H94" i="9" s="1"/>
  <c r="U21" i="9"/>
  <c r="U149" i="9" s="1"/>
  <c r="Q20" i="9"/>
  <c r="Q93" i="9" s="1"/>
  <c r="F20" i="9"/>
  <c r="F93" i="9" s="1"/>
  <c r="W26" i="9"/>
  <c r="W121" i="9" s="1"/>
  <c r="Y26" i="9"/>
  <c r="Y99" i="9" s="1"/>
  <c r="P26" i="9"/>
  <c r="P121" i="9" s="1"/>
  <c r="W27" i="9"/>
  <c r="W122" i="9" s="1"/>
  <c r="T21" i="9"/>
  <c r="T149" i="9" s="1"/>
  <c r="AG21" i="9"/>
  <c r="AG149" i="9" s="1"/>
  <c r="AC20" i="9"/>
  <c r="AC93" i="9" s="1"/>
  <c r="R20" i="9"/>
  <c r="R148" i="9" s="1"/>
  <c r="Z19" i="9"/>
  <c r="Z147" i="9" s="1"/>
  <c r="AC27" i="9"/>
  <c r="AC122" i="9" s="1"/>
  <c r="Z26" i="9"/>
  <c r="Z99" i="9" s="1"/>
  <c r="Q26" i="9"/>
  <c r="Q99" i="9" s="1"/>
  <c r="AA120" i="9"/>
  <c r="AD21" i="9"/>
  <c r="AD94" i="9" s="1"/>
  <c r="L22" i="9"/>
  <c r="L95" i="9" s="1"/>
  <c r="AF21" i="9"/>
  <c r="AF149" i="9" s="1"/>
  <c r="N22" i="9"/>
  <c r="N95" i="9" s="1"/>
  <c r="J21" i="9"/>
  <c r="J149" i="9" s="1"/>
  <c r="AD20" i="9"/>
  <c r="AD93" i="9" s="1"/>
  <c r="G20" i="9"/>
  <c r="G148" i="9" s="1"/>
  <c r="K26" i="9"/>
  <c r="K121" i="9" s="1"/>
  <c r="M26" i="9"/>
  <c r="M121" i="9" s="1"/>
  <c r="AA26" i="9"/>
  <c r="AA99" i="9" s="1"/>
  <c r="AD26" i="9"/>
  <c r="AD121" i="9" s="1"/>
  <c r="AA34" i="9"/>
  <c r="AA37" i="9"/>
  <c r="AA35" i="9"/>
  <c r="AA36" i="9"/>
  <c r="K36" i="9"/>
  <c r="K37" i="9"/>
  <c r="K35" i="9"/>
  <c r="K34" i="9"/>
  <c r="P37" i="9"/>
  <c r="P34" i="9"/>
  <c r="P35" i="9"/>
  <c r="P36" i="9"/>
  <c r="H35" i="9"/>
  <c r="H36" i="9"/>
  <c r="H37" i="9"/>
  <c r="H34" i="9"/>
  <c r="W36" i="9"/>
  <c r="W35" i="9"/>
  <c r="W34" i="9"/>
  <c r="W37" i="9"/>
  <c r="AB37" i="9"/>
  <c r="AB36" i="9"/>
  <c r="AB34" i="9"/>
  <c r="AB35" i="9"/>
  <c r="G36" i="9"/>
  <c r="G37" i="9"/>
  <c r="G35" i="9"/>
  <c r="G34" i="9"/>
  <c r="S36" i="9"/>
  <c r="S37" i="9"/>
  <c r="S35" i="9"/>
  <c r="S34" i="9"/>
  <c r="X37" i="9"/>
  <c r="X36" i="9"/>
  <c r="X34" i="9"/>
  <c r="X35" i="9"/>
  <c r="E35" i="9"/>
  <c r="E53" i="9" s="1"/>
  <c r="E61" i="9" s="1"/>
  <c r="E34" i="9"/>
  <c r="E52" i="9" s="1"/>
  <c r="E36" i="9"/>
  <c r="E54" i="9" s="1"/>
  <c r="E62" i="9" s="1"/>
  <c r="E37" i="9"/>
  <c r="E55" i="9" s="1"/>
  <c r="E63" i="9" s="1"/>
  <c r="E80" i="9" s="1"/>
  <c r="AE36" i="9"/>
  <c r="AE35" i="9"/>
  <c r="AE37" i="9"/>
  <c r="AE34" i="9"/>
  <c r="M36" i="9"/>
  <c r="M37" i="9"/>
  <c r="M35" i="9"/>
  <c r="M34" i="9"/>
  <c r="Q35" i="9"/>
  <c r="Q34" i="9"/>
  <c r="Q37" i="9"/>
  <c r="Q36" i="9"/>
  <c r="I36" i="9"/>
  <c r="I37" i="9"/>
  <c r="I35" i="9"/>
  <c r="I34" i="9"/>
  <c r="Y36" i="9"/>
  <c r="Y37" i="9"/>
  <c r="Y34" i="9"/>
  <c r="Y35" i="9"/>
  <c r="AC35" i="9"/>
  <c r="AC36" i="9"/>
  <c r="AC34" i="9"/>
  <c r="AC37" i="9"/>
  <c r="U35" i="9"/>
  <c r="U36" i="9"/>
  <c r="U34" i="9"/>
  <c r="U37" i="9"/>
  <c r="F37" i="9"/>
  <c r="F35" i="9"/>
  <c r="F36" i="9"/>
  <c r="F34" i="9"/>
  <c r="T35" i="9"/>
  <c r="T36" i="9"/>
  <c r="T37" i="9"/>
  <c r="T34" i="9"/>
  <c r="AG34" i="9"/>
  <c r="AG37" i="9"/>
  <c r="AG35" i="9"/>
  <c r="AG36" i="9"/>
  <c r="N35" i="9"/>
  <c r="N37" i="9"/>
  <c r="N34" i="9"/>
  <c r="N36" i="9"/>
  <c r="R37" i="9"/>
  <c r="R35" i="9"/>
  <c r="R36" i="9"/>
  <c r="R34" i="9"/>
  <c r="J36" i="9"/>
  <c r="J37" i="9"/>
  <c r="J35" i="9"/>
  <c r="J34" i="9"/>
  <c r="Z35" i="9"/>
  <c r="Z36" i="9"/>
  <c r="Z34" i="9"/>
  <c r="Z37" i="9"/>
  <c r="AD37" i="9"/>
  <c r="AD35" i="9"/>
  <c r="AD34" i="9"/>
  <c r="AD36" i="9"/>
  <c r="L37" i="9"/>
  <c r="L35" i="9"/>
  <c r="L34" i="9"/>
  <c r="L36" i="9"/>
  <c r="V37" i="9"/>
  <c r="V36" i="9"/>
  <c r="V34" i="9"/>
  <c r="V35" i="9"/>
  <c r="AF35" i="9"/>
  <c r="AF36" i="9"/>
  <c r="AF34" i="9"/>
  <c r="AF37" i="9"/>
  <c r="AH37" i="9"/>
  <c r="AH36" i="9"/>
  <c r="AH34" i="9"/>
  <c r="AH35" i="9"/>
  <c r="O37" i="9"/>
  <c r="O35" i="9"/>
  <c r="O34" i="9"/>
  <c r="O36" i="9"/>
  <c r="DG34" i="5"/>
  <c r="DE5" i="5"/>
  <c r="DO5" i="5" s="1"/>
  <c r="EZ5" i="5" s="1"/>
  <c r="DT5" i="5"/>
  <c r="ED5" i="5" s="1"/>
  <c r="DJ34" i="5"/>
  <c r="DH34" i="5"/>
  <c r="DI34" i="5"/>
  <c r="CS3" i="5"/>
  <c r="CX3" i="5" s="1"/>
  <c r="CU3" i="5"/>
  <c r="CZ3" i="5" s="1"/>
  <c r="BX3" i="5"/>
  <c r="CC3" i="5" s="1"/>
  <c r="BZ3" i="5"/>
  <c r="CE3" i="5" s="1"/>
  <c r="FS34" i="4"/>
  <c r="AZ5" i="5"/>
  <c r="CF5" i="5"/>
  <c r="BX5" i="4"/>
  <c r="DS5" i="4"/>
  <c r="BY34" i="4"/>
  <c r="DT34" i="4"/>
  <c r="BZ5" i="4"/>
  <c r="DU5" i="4"/>
  <c r="BW34" i="4"/>
  <c r="DR34" i="4"/>
  <c r="BZ34" i="4"/>
  <c r="DU34" i="4"/>
  <c r="BX34" i="4"/>
  <c r="DS34" i="4"/>
  <c r="BY5" i="4"/>
  <c r="DT5" i="4"/>
  <c r="BW5" i="4"/>
  <c r="DR5" i="4"/>
  <c r="AC34" i="5"/>
  <c r="AI34" i="4"/>
  <c r="AQ34" i="4" s="1"/>
  <c r="AF34" i="4"/>
  <c r="AN34" i="4" s="1"/>
  <c r="AG34" i="4"/>
  <c r="AO34" i="4" s="1"/>
  <c r="DE18" i="4"/>
  <c r="CG15" i="4"/>
  <c r="DD17" i="4"/>
  <c r="CI11" i="4"/>
  <c r="DD11" i="4"/>
  <c r="CJ9" i="4"/>
  <c r="DE9" i="4"/>
  <c r="CH14" i="4"/>
  <c r="DC14" i="4"/>
  <c r="CH24" i="4"/>
  <c r="DC24" i="4"/>
  <c r="CI5" i="4"/>
  <c r="DD5" i="4"/>
  <c r="CI30" i="4"/>
  <c r="DD30" i="4"/>
  <c r="CG21" i="4"/>
  <c r="DB21" i="4"/>
  <c r="CJ24" i="4"/>
  <c r="DE24" i="4"/>
  <c r="CI18" i="4"/>
  <c r="DD18" i="4"/>
  <c r="CG32" i="4"/>
  <c r="DB32" i="4"/>
  <c r="CJ32" i="4"/>
  <c r="DE32" i="4"/>
  <c r="CH9" i="4"/>
  <c r="DC9" i="4"/>
  <c r="CI14" i="4"/>
  <c r="DD14" i="4"/>
  <c r="CI22" i="4"/>
  <c r="DD22" i="4"/>
  <c r="CH17" i="4"/>
  <c r="DC17" i="4"/>
  <c r="CJ22" i="4"/>
  <c r="DE22" i="4"/>
  <c r="CH28" i="4"/>
  <c r="DC28" i="4"/>
  <c r="CG27" i="4"/>
  <c r="DB27" i="4"/>
  <c r="CH15" i="4"/>
  <c r="DC15" i="4"/>
  <c r="CG31" i="4"/>
  <c r="DB31" i="4"/>
  <c r="CI13" i="4"/>
  <c r="DD13" i="4"/>
  <c r="CG24" i="4"/>
  <c r="DB24" i="4"/>
  <c r="CI27" i="4"/>
  <c r="DD27" i="4"/>
  <c r="CI15" i="4"/>
  <c r="DD15" i="4"/>
  <c r="CJ21" i="4"/>
  <c r="DE21" i="4"/>
  <c r="CJ12" i="4"/>
  <c r="DE12" i="4"/>
  <c r="CH31" i="4"/>
  <c r="DC31" i="4"/>
  <c r="CJ28" i="4"/>
  <c r="DE28" i="4"/>
  <c r="CI28" i="4"/>
  <c r="DD28" i="4"/>
  <c r="CH5" i="4"/>
  <c r="DC5" i="4"/>
  <c r="CJ31" i="4"/>
  <c r="DE31" i="4"/>
  <c r="CI20" i="4"/>
  <c r="DD20" i="4"/>
  <c r="CH22" i="4"/>
  <c r="DC22" i="4"/>
  <c r="CJ20" i="4"/>
  <c r="DE20" i="4"/>
  <c r="CH25" i="4"/>
  <c r="DC25" i="4"/>
  <c r="CH32" i="4"/>
  <c r="DC32" i="4"/>
  <c r="CJ23" i="4"/>
  <c r="DE23" i="4"/>
  <c r="CI25" i="4"/>
  <c r="DD25" i="4"/>
  <c r="CG10" i="4"/>
  <c r="DB10" i="4"/>
  <c r="CI21" i="4"/>
  <c r="DD21" i="4"/>
  <c r="CJ14" i="4"/>
  <c r="DE14" i="4"/>
  <c r="CJ11" i="4"/>
  <c r="DE11" i="4"/>
  <c r="CI7" i="4"/>
  <c r="DD7" i="4"/>
  <c r="CH27" i="4"/>
  <c r="DC27" i="4"/>
  <c r="CJ16" i="4"/>
  <c r="DE16" i="4"/>
  <c r="CJ30" i="4"/>
  <c r="DE30" i="4"/>
  <c r="CH21" i="4"/>
  <c r="DC21" i="4"/>
  <c r="CG16" i="4"/>
  <c r="DB16" i="4"/>
  <c r="CJ25" i="4"/>
  <c r="DE25" i="4"/>
  <c r="CG20" i="4"/>
  <c r="DB20" i="4"/>
  <c r="CJ10" i="4"/>
  <c r="DE10" i="4"/>
  <c r="CG12" i="4"/>
  <c r="DB12" i="4"/>
  <c r="CG26" i="4"/>
  <c r="DB26" i="4"/>
  <c r="CJ33" i="4"/>
  <c r="DE33" i="4"/>
  <c r="CG18" i="4"/>
  <c r="DB18" i="4"/>
  <c r="CI9" i="4"/>
  <c r="DD9" i="4"/>
  <c r="CH33" i="4"/>
  <c r="DC33" i="4"/>
  <c r="CG22" i="4"/>
  <c r="DB22" i="4"/>
  <c r="CI16" i="4"/>
  <c r="DD16" i="4"/>
  <c r="CG5" i="4"/>
  <c r="DB5" i="4"/>
  <c r="CG9" i="4"/>
  <c r="DB9" i="4"/>
  <c r="CG11" i="4"/>
  <c r="DB11" i="4"/>
  <c r="CJ27" i="4"/>
  <c r="DE27" i="4"/>
  <c r="CH8" i="4"/>
  <c r="DC8" i="4"/>
  <c r="CH26" i="4"/>
  <c r="DC26" i="4"/>
  <c r="CG33" i="4"/>
  <c r="DB33" i="4"/>
  <c r="CH18" i="4"/>
  <c r="DC18" i="4"/>
  <c r="CJ29" i="4"/>
  <c r="DE29" i="4"/>
  <c r="CH12" i="4"/>
  <c r="DC12" i="4"/>
  <c r="CI31" i="4"/>
  <c r="DD31" i="4"/>
  <c r="CJ7" i="4"/>
  <c r="DE7" i="4"/>
  <c r="CI8" i="4"/>
  <c r="DD8" i="4"/>
  <c r="CH29" i="4"/>
  <c r="DC29" i="4"/>
  <c r="CG8" i="4"/>
  <c r="DB8" i="4"/>
  <c r="CH11" i="4"/>
  <c r="DC11" i="4"/>
  <c r="CH13" i="4"/>
  <c r="DC13" i="4"/>
  <c r="CG30" i="4"/>
  <c r="DB30" i="4"/>
  <c r="CG25" i="4"/>
  <c r="DB25" i="4"/>
  <c r="CG19" i="4"/>
  <c r="DB19" i="4"/>
  <c r="CI19" i="4"/>
  <c r="DD19" i="4"/>
  <c r="CJ26" i="4"/>
  <c r="DE26" i="4"/>
  <c r="CI12" i="4"/>
  <c r="DD12" i="4"/>
  <c r="CG28" i="4"/>
  <c r="DB28" i="4"/>
  <c r="CJ13" i="4"/>
  <c r="DE13" i="4"/>
  <c r="CH30" i="4"/>
  <c r="DC30" i="4"/>
  <c r="CJ17" i="4"/>
  <c r="DE17" i="4"/>
  <c r="CJ5" i="4"/>
  <c r="DE5" i="4"/>
  <c r="CJ15" i="4"/>
  <c r="DE15" i="4"/>
  <c r="CG13" i="4"/>
  <c r="DB13" i="4"/>
  <c r="CH19" i="4"/>
  <c r="DC19" i="4"/>
  <c r="CG7" i="4"/>
  <c r="DB7" i="4"/>
  <c r="CH23" i="4"/>
  <c r="DC23" i="4"/>
  <c r="CI32" i="4"/>
  <c r="DD32" i="4"/>
  <c r="CI26" i="4"/>
  <c r="DD26" i="4"/>
  <c r="CJ19" i="4"/>
  <c r="DE19" i="4"/>
  <c r="CH20" i="4"/>
  <c r="DC20" i="4"/>
  <c r="CI24" i="4"/>
  <c r="DD24" i="4"/>
  <c r="CI10" i="4"/>
  <c r="DD10" i="4"/>
  <c r="CG23" i="4"/>
  <c r="DB23" i="4"/>
  <c r="CH7" i="4"/>
  <c r="DC7" i="4"/>
  <c r="CI33" i="4"/>
  <c r="DD33" i="4"/>
  <c r="CH10" i="4"/>
  <c r="DC10" i="4"/>
  <c r="CJ8" i="4"/>
  <c r="DE8" i="4"/>
  <c r="CI29" i="4"/>
  <c r="DD29" i="4"/>
  <c r="CI23" i="4"/>
  <c r="DD23" i="4"/>
  <c r="CG29" i="4"/>
  <c r="DB29" i="4"/>
  <c r="CG14" i="4"/>
  <c r="DB14" i="4"/>
  <c r="CH16" i="4"/>
  <c r="DC16" i="4"/>
  <c r="CG17" i="4"/>
  <c r="DB17" i="4"/>
  <c r="CO3" i="4"/>
  <c r="CM3" i="4"/>
  <c r="S6" i="4"/>
  <c r="CL3" i="4"/>
  <c r="CN3" i="4"/>
  <c r="R6" i="4"/>
  <c r="T6" i="4"/>
  <c r="U6" i="4"/>
  <c r="W9" i="4"/>
  <c r="X16" i="4"/>
  <c r="Z6" i="4"/>
  <c r="W15" i="4"/>
  <c r="W20" i="4"/>
  <c r="Z9" i="4"/>
  <c r="W16" i="4"/>
  <c r="AG3" i="4"/>
  <c r="AO3" i="4"/>
  <c r="W6" i="4"/>
  <c r="Y25" i="4"/>
  <c r="X20" i="4"/>
  <c r="Y29" i="4"/>
  <c r="Y20" i="4"/>
  <c r="Z13" i="4"/>
  <c r="Z12" i="4"/>
  <c r="W23" i="4"/>
  <c r="Y18" i="4"/>
  <c r="Z21" i="4"/>
  <c r="Y13" i="4"/>
  <c r="W29" i="4"/>
  <c r="X22" i="4"/>
  <c r="CI3" i="4"/>
  <c r="W19" i="4"/>
  <c r="W31" i="4"/>
  <c r="X21" i="4"/>
  <c r="Z28" i="4"/>
  <c r="Z24" i="4"/>
  <c r="Y9" i="4"/>
  <c r="W7" i="4"/>
  <c r="W27" i="4"/>
  <c r="X26" i="4"/>
  <c r="CJ3" i="4"/>
  <c r="AH3" i="4"/>
  <c r="AP3" i="4"/>
  <c r="W18" i="4"/>
  <c r="Y24" i="4"/>
  <c r="Y21" i="4"/>
  <c r="X10" i="4"/>
  <c r="Z22" i="4"/>
  <c r="X12" i="4"/>
  <c r="X13" i="4"/>
  <c r="Z23" i="4"/>
  <c r="X25" i="4"/>
  <c r="Y8" i="4"/>
  <c r="W21" i="4"/>
  <c r="Z14" i="4"/>
  <c r="W12" i="4"/>
  <c r="Y22" i="4"/>
  <c r="X28" i="4"/>
  <c r="X8" i="4"/>
  <c r="Y32" i="4"/>
  <c r="X9" i="4"/>
  <c r="X33" i="4"/>
  <c r="W14" i="4"/>
  <c r="Z11" i="4"/>
  <c r="X18" i="4"/>
  <c r="X30" i="4"/>
  <c r="Y28" i="4"/>
  <c r="Z25" i="4"/>
  <c r="Z20" i="4"/>
  <c r="W11" i="4"/>
  <c r="X23" i="4"/>
  <c r="Y19" i="4"/>
  <c r="AF3" i="4"/>
  <c r="AN3" i="4"/>
  <c r="Y11" i="4"/>
  <c r="Z18" i="4"/>
  <c r="Y17" i="4"/>
  <c r="W30" i="4"/>
  <c r="Z19" i="4"/>
  <c r="X19" i="4"/>
  <c r="W32" i="4"/>
  <c r="Y27" i="4"/>
  <c r="Y10" i="4"/>
  <c r="Y14" i="4"/>
  <c r="Z10" i="4"/>
  <c r="X24" i="4"/>
  <c r="Z8" i="4"/>
  <c r="Z16" i="4"/>
  <c r="Y23" i="4"/>
  <c r="Z30" i="4"/>
  <c r="X31" i="4"/>
  <c r="W8" i="4"/>
  <c r="X27" i="4"/>
  <c r="W25" i="4"/>
  <c r="CH3" i="4"/>
  <c r="Y6" i="4"/>
  <c r="Y30" i="4"/>
  <c r="Y15" i="4"/>
  <c r="X15" i="4"/>
  <c r="Z31" i="4"/>
  <c r="Z29" i="4"/>
  <c r="Z15" i="4"/>
  <c r="Z26" i="4"/>
  <c r="W28" i="4"/>
  <c r="W33" i="4"/>
  <c r="Y26" i="4"/>
  <c r="X14" i="4"/>
  <c r="X11" i="4"/>
  <c r="Y7" i="4"/>
  <c r="W10" i="4"/>
  <c r="W22" i="4"/>
  <c r="Z32" i="4"/>
  <c r="X7" i="4"/>
  <c r="Y33" i="4"/>
  <c r="Y12" i="4"/>
  <c r="W13" i="4"/>
  <c r="X17" i="4"/>
  <c r="CG3" i="4"/>
  <c r="X6" i="4"/>
  <c r="X32" i="4"/>
  <c r="W17" i="4"/>
  <c r="Y31" i="4"/>
  <c r="W26" i="4"/>
  <c r="Z7" i="4"/>
  <c r="X29" i="4"/>
  <c r="Z27" i="4"/>
  <c r="Y16" i="4"/>
  <c r="Z33" i="4"/>
  <c r="AQ3" i="4"/>
  <c r="AI3" i="4"/>
  <c r="W24" i="4"/>
  <c r="Z17" i="4"/>
  <c r="BA5" i="4"/>
  <c r="DP5" i="4" s="1"/>
  <c r="AV5" i="4"/>
  <c r="BK5" i="4" s="1"/>
  <c r="BP5" i="4" s="1"/>
  <c r="AK23" i="4"/>
  <c r="AK33" i="4"/>
  <c r="AK14" i="4"/>
  <c r="AK13" i="4"/>
  <c r="AK31" i="4"/>
  <c r="AK16" i="4"/>
  <c r="AK29" i="4"/>
  <c r="AK5" i="4"/>
  <c r="AK12" i="4"/>
  <c r="AK28" i="4"/>
  <c r="AK18" i="4"/>
  <c r="AK11" i="4"/>
  <c r="AK30" i="4"/>
  <c r="AK22" i="4"/>
  <c r="AK10" i="4"/>
  <c r="AK24" i="4"/>
  <c r="AK25" i="4"/>
  <c r="AK19" i="4"/>
  <c r="AK15" i="4"/>
  <c r="AK7" i="4"/>
  <c r="AK27" i="4"/>
  <c r="AK21" i="4"/>
  <c r="AK9" i="4"/>
  <c r="AK32" i="4"/>
  <c r="AK8" i="4"/>
  <c r="AK17" i="4"/>
  <c r="AK20" i="4"/>
  <c r="AK6" i="4"/>
  <c r="AK26" i="4"/>
  <c r="R34" i="4"/>
  <c r="DB34" i="4" s="1"/>
  <c r="U34" i="4"/>
  <c r="T34" i="4"/>
  <c r="S34" i="4"/>
  <c r="BW4" i="1"/>
  <c r="CG4" i="1" s="1"/>
  <c r="CB4" i="1"/>
  <c r="DY4" i="1" s="1"/>
  <c r="ER4" i="1"/>
  <c r="BO4" i="1"/>
  <c r="BT4" i="1" s="1"/>
  <c r="ES4" i="1"/>
  <c r="BP4" i="1"/>
  <c r="BU4" i="1" s="1"/>
  <c r="EQ4" i="1"/>
  <c r="BN4" i="1"/>
  <c r="BS4" i="1" s="1"/>
  <c r="BE4" i="1"/>
  <c r="BF4" i="1" s="1"/>
  <c r="FF4" i="1" s="1"/>
  <c r="EP4" i="1"/>
  <c r="CB2" i="1"/>
  <c r="CN2" i="1" s="1"/>
  <c r="CC2" i="1"/>
  <c r="CO2" i="1" s="1"/>
  <c r="BY2" i="1"/>
  <c r="CI2" i="1" s="1"/>
  <c r="CE2" i="1"/>
  <c r="CQ2" i="1" s="1"/>
  <c r="BW2" i="1"/>
  <c r="CG2" i="1" s="1"/>
  <c r="BH33" i="1"/>
  <c r="BX2" i="1"/>
  <c r="CH2" i="1" s="1"/>
  <c r="CV2" i="1"/>
  <c r="DU2" i="1" s="1"/>
  <c r="DZ2" i="1" s="1"/>
  <c r="EE2" i="1" s="1"/>
  <c r="CU2" i="1"/>
  <c r="DT2" i="1" s="1"/>
  <c r="DY2" i="1" s="1"/>
  <c r="ED2" i="1" s="1"/>
  <c r="CD2" i="1"/>
  <c r="CP2" i="1" s="1"/>
  <c r="CW2" i="1"/>
  <c r="DV2" i="1" s="1"/>
  <c r="EA2" i="1" s="1"/>
  <c r="EF2" i="1" s="1"/>
  <c r="BZ2" i="1"/>
  <c r="CJ2" i="1" s="1"/>
  <c r="CX2" i="1"/>
  <c r="DW2" i="1" s="1"/>
  <c r="EB2" i="1" s="1"/>
  <c r="EG2" i="1" s="1"/>
  <c r="AU7" i="1"/>
  <c r="AV4" i="1"/>
  <c r="AU23" i="1"/>
  <c r="AU22" i="1"/>
  <c r="AU8" i="1"/>
  <c r="AU32" i="1"/>
  <c r="AU30" i="1"/>
  <c r="AU15" i="1"/>
  <c r="AU14" i="1"/>
  <c r="AU24" i="1"/>
  <c r="AU21" i="1"/>
  <c r="AU28" i="1"/>
  <c r="AU13" i="1"/>
  <c r="AU31" i="1"/>
  <c r="AU6" i="1"/>
  <c r="AU12" i="1"/>
  <c r="AU9" i="1"/>
  <c r="AU29" i="1"/>
  <c r="AU26" i="1"/>
  <c r="AU10" i="1"/>
  <c r="AU18" i="1"/>
  <c r="AU27" i="1"/>
  <c r="AU20" i="1"/>
  <c r="AU11" i="1"/>
  <c r="AU19" i="1"/>
  <c r="AU16" i="1"/>
  <c r="AU25" i="1"/>
  <c r="AU17" i="1"/>
  <c r="AU5" i="1"/>
  <c r="AQ33" i="1"/>
  <c r="AR33" i="1"/>
  <c r="AP33" i="1"/>
  <c r="AS33" i="1"/>
  <c r="DC3" i="5" l="1"/>
  <c r="FH3" i="5"/>
  <c r="DE3" i="5"/>
  <c r="FJ3" i="5"/>
  <c r="DV3" i="5"/>
  <c r="DQ3" i="5"/>
  <c r="DG3" i="5"/>
  <c r="EF3" i="5" s="1"/>
  <c r="EA3" i="5"/>
  <c r="DL3" i="5"/>
  <c r="EK3" i="5" s="1"/>
  <c r="DX3" i="5"/>
  <c r="DN3" i="5"/>
  <c r="EM3" i="5" s="1"/>
  <c r="DI3" i="5"/>
  <c r="EH3" i="5" s="1"/>
  <c r="EC3" i="5"/>
  <c r="DS3" i="5"/>
  <c r="CD5" i="5"/>
  <c r="BA5" i="5"/>
  <c r="FM5" i="5" s="1"/>
  <c r="AP6" i="5" s="1"/>
  <c r="CE5" i="5"/>
  <c r="E85" i="9"/>
  <c r="E90" i="9" s="1"/>
  <c r="C125" i="9"/>
  <c r="C158" i="9"/>
  <c r="C127" i="9"/>
  <c r="C160" i="9"/>
  <c r="E60" i="9"/>
  <c r="E65" i="9"/>
  <c r="E79" i="9"/>
  <c r="E67" i="9"/>
  <c r="E116" i="9" s="1"/>
  <c r="E78" i="9"/>
  <c r="E66" i="9"/>
  <c r="E115" i="9" s="1"/>
  <c r="E126" i="9" s="1"/>
  <c r="E68" i="9"/>
  <c r="E117" i="9" s="1"/>
  <c r="Y150" i="9"/>
  <c r="Y119" i="9"/>
  <c r="Z119" i="9"/>
  <c r="S148" i="9"/>
  <c r="AE99" i="9"/>
  <c r="AE104" i="9" s="1"/>
  <c r="W149" i="9"/>
  <c r="N148" i="9"/>
  <c r="U94" i="9"/>
  <c r="H120" i="9"/>
  <c r="R149" i="9"/>
  <c r="T97" i="9"/>
  <c r="T102" i="9" s="1"/>
  <c r="Z148" i="9"/>
  <c r="J92" i="9"/>
  <c r="J102" i="9" s="1"/>
  <c r="C63" i="9"/>
  <c r="AG93" i="9"/>
  <c r="AG103" i="9" s="1"/>
  <c r="Q120" i="9"/>
  <c r="V147" i="9"/>
  <c r="S94" i="9"/>
  <c r="S104" i="9" s="1"/>
  <c r="X95" i="9"/>
  <c r="X105" i="9" s="1"/>
  <c r="R92" i="9"/>
  <c r="AA119" i="9"/>
  <c r="K147" i="9"/>
  <c r="P97" i="9"/>
  <c r="N149" i="9"/>
  <c r="Q148" i="9"/>
  <c r="X98" i="9"/>
  <c r="Z95" i="9"/>
  <c r="AA148" i="9"/>
  <c r="W92" i="9"/>
  <c r="J93" i="9"/>
  <c r="M95" i="9"/>
  <c r="M105" i="9" s="1"/>
  <c r="J95" i="9"/>
  <c r="K99" i="9"/>
  <c r="K104" i="9" s="1"/>
  <c r="H149" i="9"/>
  <c r="AD148" i="9"/>
  <c r="Y93" i="9"/>
  <c r="T120" i="9"/>
  <c r="AE149" i="9"/>
  <c r="S119" i="9"/>
  <c r="C60" i="9"/>
  <c r="C82" i="9"/>
  <c r="C92" i="9" s="1"/>
  <c r="C97" i="9" s="1"/>
  <c r="C102" i="9" s="1"/>
  <c r="E147" i="9"/>
  <c r="E152" i="9" s="1"/>
  <c r="C122" i="9"/>
  <c r="U148" i="9"/>
  <c r="V122" i="9"/>
  <c r="AE147" i="9"/>
  <c r="J94" i="9"/>
  <c r="J104" i="9" s="1"/>
  <c r="C84" i="9"/>
  <c r="C94" i="9" s="1"/>
  <c r="C109" i="9" s="1"/>
  <c r="C116" i="9" s="1"/>
  <c r="T148" i="9"/>
  <c r="I92" i="9"/>
  <c r="E121" i="9"/>
  <c r="O149" i="9"/>
  <c r="R150" i="9"/>
  <c r="X94" i="9"/>
  <c r="X104" i="9" s="1"/>
  <c r="R93" i="9"/>
  <c r="Y92" i="9"/>
  <c r="Y102" i="9" s="1"/>
  <c r="AC98" i="9"/>
  <c r="AC103" i="9" s="1"/>
  <c r="M97" i="9"/>
  <c r="AG94" i="9"/>
  <c r="M148" i="9"/>
  <c r="AE98" i="9"/>
  <c r="L94" i="9"/>
  <c r="L104" i="9" s="1"/>
  <c r="AF150" i="9"/>
  <c r="AF92" i="9"/>
  <c r="V98" i="9"/>
  <c r="AA147" i="9"/>
  <c r="Q119" i="9"/>
  <c r="I95" i="9"/>
  <c r="I105" i="9" s="1"/>
  <c r="O99" i="9"/>
  <c r="O104" i="9" s="1"/>
  <c r="AE93" i="9"/>
  <c r="J98" i="9"/>
  <c r="C73" i="9"/>
  <c r="C79" i="9" s="1"/>
  <c r="C89" i="9" s="1"/>
  <c r="P92" i="9"/>
  <c r="F94" i="9"/>
  <c r="Q95" i="9"/>
  <c r="U92" i="9"/>
  <c r="U102" i="9" s="1"/>
  <c r="E122" i="9"/>
  <c r="L93" i="9"/>
  <c r="H119" i="9"/>
  <c r="P93" i="9"/>
  <c r="P103" i="9" s="1"/>
  <c r="H92" i="9"/>
  <c r="H102" i="9" s="1"/>
  <c r="K95" i="9"/>
  <c r="K105" i="9" s="1"/>
  <c r="E149" i="9"/>
  <c r="E154" i="9" s="1"/>
  <c r="AB147" i="9"/>
  <c r="V102" i="9"/>
  <c r="AC121" i="9"/>
  <c r="AC119" i="9"/>
  <c r="AB97" i="9"/>
  <c r="AB102" i="9" s="1"/>
  <c r="M92" i="9"/>
  <c r="J121" i="9"/>
  <c r="O150" i="9"/>
  <c r="W99" i="9"/>
  <c r="W104" i="9" s="1"/>
  <c r="T95" i="9"/>
  <c r="T147" i="9"/>
  <c r="W93" i="9"/>
  <c r="W103" i="9" s="1"/>
  <c r="E98" i="9"/>
  <c r="W100" i="9"/>
  <c r="P100" i="9"/>
  <c r="AH98" i="9"/>
  <c r="K120" i="9"/>
  <c r="X122" i="9"/>
  <c r="N147" i="9"/>
  <c r="AD99" i="9"/>
  <c r="AD104" i="9" s="1"/>
  <c r="Q121" i="9"/>
  <c r="F147" i="9"/>
  <c r="AC95" i="9"/>
  <c r="AF97" i="9"/>
  <c r="F99" i="9"/>
  <c r="F97" i="9"/>
  <c r="F102" i="9" s="1"/>
  <c r="AC147" i="9"/>
  <c r="Q103" i="9"/>
  <c r="X119" i="9"/>
  <c r="AF120" i="9"/>
  <c r="H93" i="9"/>
  <c r="H103" i="9" s="1"/>
  <c r="X92" i="9"/>
  <c r="X102" i="9" s="1"/>
  <c r="L92" i="9"/>
  <c r="L102" i="9" s="1"/>
  <c r="V94" i="9"/>
  <c r="V104" i="9" s="1"/>
  <c r="AB93" i="9"/>
  <c r="I148" i="9"/>
  <c r="R100" i="9"/>
  <c r="R105" i="9" s="1"/>
  <c r="Y98" i="9"/>
  <c r="U100" i="9"/>
  <c r="AH94" i="9"/>
  <c r="AH104" i="9" s="1"/>
  <c r="K149" i="9"/>
  <c r="AD147" i="9"/>
  <c r="O120" i="9"/>
  <c r="AG92" i="9"/>
  <c r="AG102" i="9" s="1"/>
  <c r="S100" i="9"/>
  <c r="O93" i="9"/>
  <c r="O103" i="9" s="1"/>
  <c r="AD98" i="9"/>
  <c r="AD103" i="9" s="1"/>
  <c r="P95" i="9"/>
  <c r="AB99" i="9"/>
  <c r="AB150" i="9"/>
  <c r="P94" i="9"/>
  <c r="N150" i="9"/>
  <c r="R98" i="9"/>
  <c r="T94" i="9"/>
  <c r="T104" i="9" s="1"/>
  <c r="W97" i="9"/>
  <c r="O97" i="9"/>
  <c r="AB94" i="9"/>
  <c r="L121" i="9"/>
  <c r="U119" i="9"/>
  <c r="N121" i="9"/>
  <c r="N104" i="9"/>
  <c r="E97" i="9"/>
  <c r="E102" i="9" s="1"/>
  <c r="K122" i="9"/>
  <c r="G122" i="9"/>
  <c r="AD100" i="9"/>
  <c r="AH92" i="9"/>
  <c r="Z103" i="9"/>
  <c r="AD149" i="9"/>
  <c r="I122" i="9"/>
  <c r="U95" i="9"/>
  <c r="M120" i="9"/>
  <c r="AE97" i="9"/>
  <c r="AE102" i="9" s="1"/>
  <c r="AG120" i="9"/>
  <c r="Z100" i="9"/>
  <c r="Q100" i="9"/>
  <c r="AH100" i="9"/>
  <c r="C61" i="9"/>
  <c r="C90" i="9" s="1"/>
  <c r="S92" i="9"/>
  <c r="S102" i="9" s="1"/>
  <c r="AB98" i="9"/>
  <c r="AD95" i="9"/>
  <c r="C62" i="9"/>
  <c r="AC148" i="9"/>
  <c r="AH97" i="9"/>
  <c r="I97" i="9"/>
  <c r="N122" i="9"/>
  <c r="H122" i="9"/>
  <c r="AA122" i="9"/>
  <c r="W120" i="9"/>
  <c r="G95" i="9"/>
  <c r="G105" i="9" s="1"/>
  <c r="H95" i="9"/>
  <c r="H105" i="9" s="1"/>
  <c r="T121" i="9"/>
  <c r="K119" i="9"/>
  <c r="V95" i="9"/>
  <c r="V105" i="9" s="1"/>
  <c r="Z94" i="9"/>
  <c r="Z104" i="9" s="1"/>
  <c r="C71" i="9"/>
  <c r="C77" i="9" s="1"/>
  <c r="C87" i="9" s="1"/>
  <c r="V93" i="9"/>
  <c r="W95" i="9"/>
  <c r="U98" i="9"/>
  <c r="U103" i="9" s="1"/>
  <c r="N105" i="9"/>
  <c r="V121" i="9"/>
  <c r="S121" i="9"/>
  <c r="Z120" i="9"/>
  <c r="P120" i="9"/>
  <c r="O100" i="9"/>
  <c r="O105" i="9" s="1"/>
  <c r="AH93" i="9"/>
  <c r="X93" i="9"/>
  <c r="AF94" i="9"/>
  <c r="AF104" i="9" s="1"/>
  <c r="C85" i="9"/>
  <c r="C95" i="9" s="1"/>
  <c r="C110" i="9" s="1"/>
  <c r="C117" i="9" s="1"/>
  <c r="Z92" i="9"/>
  <c r="Z102" i="9" s="1"/>
  <c r="O92" i="9"/>
  <c r="R97" i="9"/>
  <c r="F148" i="9"/>
  <c r="U99" i="9"/>
  <c r="AA95" i="9"/>
  <c r="AA105" i="9" s="1"/>
  <c r="G149" i="9"/>
  <c r="J119" i="9"/>
  <c r="S95" i="9"/>
  <c r="Q94" i="9"/>
  <c r="Q104" i="9" s="1"/>
  <c r="G97" i="9"/>
  <c r="AE95" i="9"/>
  <c r="AE105" i="9" s="1"/>
  <c r="X121" i="9"/>
  <c r="AG100" i="9"/>
  <c r="G120" i="9"/>
  <c r="AA94" i="9"/>
  <c r="AA104" i="9" s="1"/>
  <c r="L150" i="9"/>
  <c r="AH95" i="9"/>
  <c r="L119" i="9"/>
  <c r="AC94" i="9"/>
  <c r="AC104" i="9" s="1"/>
  <c r="I120" i="9"/>
  <c r="S120" i="9"/>
  <c r="F98" i="9"/>
  <c r="F103" i="9" s="1"/>
  <c r="V119" i="9"/>
  <c r="Q92" i="9"/>
  <c r="Q102" i="9" s="1"/>
  <c r="N120" i="9"/>
  <c r="AF121" i="9"/>
  <c r="AH121" i="9"/>
  <c r="Y122" i="9"/>
  <c r="K93" i="9"/>
  <c r="K103" i="9" s="1"/>
  <c r="G92" i="9"/>
  <c r="E150" i="9"/>
  <c r="E155" i="9" s="1"/>
  <c r="L100" i="9"/>
  <c r="L105" i="9" s="1"/>
  <c r="AG119" i="9"/>
  <c r="I103" i="9"/>
  <c r="C83" i="9"/>
  <c r="C93" i="9" s="1"/>
  <c r="C108" i="9" s="1"/>
  <c r="C115" i="9" s="1"/>
  <c r="Y121" i="9"/>
  <c r="AG99" i="9"/>
  <c r="G104" i="9"/>
  <c r="AE122" i="9"/>
  <c r="Y94" i="9"/>
  <c r="Y104" i="9" s="1"/>
  <c r="M94" i="9"/>
  <c r="N102" i="9"/>
  <c r="J100" i="9"/>
  <c r="C120" i="9"/>
  <c r="F150" i="9"/>
  <c r="AF93" i="9"/>
  <c r="AF103" i="9" s="1"/>
  <c r="M122" i="9"/>
  <c r="AF100" i="9"/>
  <c r="AF105" i="9" s="1"/>
  <c r="AA102" i="9"/>
  <c r="H121" i="9"/>
  <c r="I121" i="9"/>
  <c r="I104" i="9"/>
  <c r="G121" i="9"/>
  <c r="T103" i="9"/>
  <c r="N119" i="9"/>
  <c r="P99" i="9"/>
  <c r="H104" i="9"/>
  <c r="F100" i="9"/>
  <c r="F105" i="9" s="1"/>
  <c r="AD119" i="9"/>
  <c r="R121" i="9"/>
  <c r="R104" i="9"/>
  <c r="L98" i="9"/>
  <c r="E104" i="9"/>
  <c r="AA121" i="9"/>
  <c r="Z121" i="9"/>
  <c r="M99" i="9"/>
  <c r="AC100" i="9"/>
  <c r="C88" i="9"/>
  <c r="E93" i="9"/>
  <c r="AG95" i="9"/>
  <c r="I149" i="9"/>
  <c r="M103" i="9"/>
  <c r="T100" i="9"/>
  <c r="G93" i="9"/>
  <c r="G103" i="9" s="1"/>
  <c r="AB100" i="9"/>
  <c r="AB105" i="9" s="1"/>
  <c r="K102" i="9"/>
  <c r="AD102" i="9"/>
  <c r="Y105" i="9"/>
  <c r="AC102" i="9"/>
  <c r="N103" i="9"/>
  <c r="S103" i="9"/>
  <c r="E105" i="9"/>
  <c r="E57" i="9"/>
  <c r="E58" i="9" s="1"/>
  <c r="E165" i="9" s="1"/>
  <c r="EI5" i="5"/>
  <c r="EN5" i="5" s="1"/>
  <c r="FE5" i="5" s="1"/>
  <c r="DC5" i="5"/>
  <c r="DM5" i="5" s="1"/>
  <c r="EX5" i="5" s="1"/>
  <c r="DR5" i="5"/>
  <c r="EB5" i="5" s="1"/>
  <c r="DD5" i="5"/>
  <c r="DN5" i="5" s="1"/>
  <c r="EY5" i="5" s="1"/>
  <c r="DS5" i="5"/>
  <c r="EC5" i="5" s="1"/>
  <c r="DB5" i="5"/>
  <c r="DL5" i="5" s="1"/>
  <c r="EW5" i="5" s="1"/>
  <c r="DQ5" i="5"/>
  <c r="EA5" i="5" s="1"/>
  <c r="FQ34" i="4"/>
  <c r="FR34" i="4"/>
  <c r="BS5" i="5"/>
  <c r="BX5" i="5" s="1"/>
  <c r="DZ5" i="4"/>
  <c r="EE5" i="4" s="1"/>
  <c r="BY26" i="4"/>
  <c r="DT26" i="4"/>
  <c r="BW11" i="4"/>
  <c r="DR11" i="4"/>
  <c r="BZ12" i="4"/>
  <c r="DU12" i="4"/>
  <c r="BW6" i="4"/>
  <c r="DR6" i="4"/>
  <c r="BX17" i="4"/>
  <c r="DS17" i="4"/>
  <c r="BW22" i="4"/>
  <c r="DR22" i="4"/>
  <c r="BW25" i="4"/>
  <c r="DR25" i="4"/>
  <c r="BZ16" i="4"/>
  <c r="DU16" i="4"/>
  <c r="BZ20" i="4"/>
  <c r="DU20" i="4"/>
  <c r="BZ14" i="4"/>
  <c r="DU14" i="4"/>
  <c r="BX12" i="4"/>
  <c r="DS12" i="4"/>
  <c r="BX22" i="4"/>
  <c r="DS22" i="4"/>
  <c r="BZ13" i="4"/>
  <c r="DU13" i="4"/>
  <c r="BW16" i="4"/>
  <c r="DR16" i="4"/>
  <c r="BW21" i="4"/>
  <c r="DR21" i="4"/>
  <c r="BY24" i="4"/>
  <c r="DT24" i="4"/>
  <c r="BW29" i="4"/>
  <c r="DR29" i="4"/>
  <c r="BY31" i="4"/>
  <c r="DT31" i="4"/>
  <c r="BY6" i="4"/>
  <c r="DT6" i="4"/>
  <c r="BW13" i="4"/>
  <c r="DR13" i="4"/>
  <c r="BZ8" i="4"/>
  <c r="DU8" i="4"/>
  <c r="BY16" i="4"/>
  <c r="DT16" i="4"/>
  <c r="BZ29" i="4"/>
  <c r="DU29" i="4"/>
  <c r="BZ10" i="4"/>
  <c r="DU10" i="4"/>
  <c r="BX19" i="4"/>
  <c r="DS19" i="4"/>
  <c r="BY11" i="4"/>
  <c r="DT11" i="4"/>
  <c r="BZ24" i="4"/>
  <c r="DU24" i="4"/>
  <c r="BW31" i="4"/>
  <c r="DR31" i="4"/>
  <c r="BZ33" i="4"/>
  <c r="DU33" i="4"/>
  <c r="BZ15" i="4"/>
  <c r="DU15" i="4"/>
  <c r="BW32" i="4"/>
  <c r="DR32" i="4"/>
  <c r="BZ25" i="4"/>
  <c r="DU25" i="4"/>
  <c r="BZ9" i="4"/>
  <c r="DU9" i="4"/>
  <c r="BW17" i="4"/>
  <c r="DR17" i="4"/>
  <c r="BY12" i="4"/>
  <c r="DT12" i="4"/>
  <c r="BY7" i="4"/>
  <c r="DT7" i="4"/>
  <c r="BW8" i="4"/>
  <c r="DR8" i="4"/>
  <c r="BX24" i="4"/>
  <c r="DS24" i="4"/>
  <c r="BY28" i="4"/>
  <c r="DT28" i="4"/>
  <c r="BY8" i="4"/>
  <c r="DT8" i="4"/>
  <c r="BW18" i="4"/>
  <c r="DR18" i="4"/>
  <c r="BY13" i="4"/>
  <c r="DT13" i="4"/>
  <c r="BZ21" i="4"/>
  <c r="DU21" i="4"/>
  <c r="BY29" i="4"/>
  <c r="DT29" i="4"/>
  <c r="BW20" i="4"/>
  <c r="DR20" i="4"/>
  <c r="BY9" i="4"/>
  <c r="DT9" i="4"/>
  <c r="BW9" i="4"/>
  <c r="DR9" i="4"/>
  <c r="BW24" i="4"/>
  <c r="DR24" i="4"/>
  <c r="BW10" i="4"/>
  <c r="DR10" i="4"/>
  <c r="BX27" i="4"/>
  <c r="DS27" i="4"/>
  <c r="BZ27" i="4"/>
  <c r="DU27" i="4"/>
  <c r="BZ31" i="4"/>
  <c r="DU31" i="4"/>
  <c r="BY14" i="4"/>
  <c r="DT14" i="4"/>
  <c r="BZ19" i="4"/>
  <c r="DU19" i="4"/>
  <c r="BY19" i="4"/>
  <c r="DT19" i="4"/>
  <c r="BW14" i="4"/>
  <c r="DR14" i="4"/>
  <c r="BX8" i="4"/>
  <c r="DS8" i="4"/>
  <c r="BX28" i="4"/>
  <c r="DS28" i="4"/>
  <c r="BW19" i="4"/>
  <c r="DR19" i="4"/>
  <c r="BY20" i="4"/>
  <c r="DT20" i="4"/>
  <c r="BX32" i="4"/>
  <c r="DS32" i="4"/>
  <c r="BY33" i="4"/>
  <c r="DT33" i="4"/>
  <c r="BX11" i="4"/>
  <c r="DS11" i="4"/>
  <c r="BX31" i="4"/>
  <c r="DS31" i="4"/>
  <c r="BX30" i="4"/>
  <c r="DS30" i="4"/>
  <c r="BX25" i="4"/>
  <c r="DS25" i="4"/>
  <c r="BZ22" i="4"/>
  <c r="DU22" i="4"/>
  <c r="BZ28" i="4"/>
  <c r="DU28" i="4"/>
  <c r="BY18" i="4"/>
  <c r="DT18" i="4"/>
  <c r="BX20" i="4"/>
  <c r="DS20" i="4"/>
  <c r="BW15" i="4"/>
  <c r="DR15" i="4"/>
  <c r="BX29" i="4"/>
  <c r="DS29" i="4"/>
  <c r="BW33" i="4"/>
  <c r="DR33" i="4"/>
  <c r="BX15" i="4"/>
  <c r="DS15" i="4"/>
  <c r="BW30" i="4"/>
  <c r="DR30" i="4"/>
  <c r="BX33" i="4"/>
  <c r="DS33" i="4"/>
  <c r="BY22" i="4"/>
  <c r="DT22" i="4"/>
  <c r="BX26" i="4"/>
  <c r="DS26" i="4"/>
  <c r="BX23" i="4"/>
  <c r="DS23" i="4"/>
  <c r="BX6" i="4"/>
  <c r="DS6" i="4"/>
  <c r="BX7" i="4"/>
  <c r="DS7" i="4"/>
  <c r="BX14" i="4"/>
  <c r="DS14" i="4"/>
  <c r="BZ30" i="4"/>
  <c r="DU30" i="4"/>
  <c r="BX18" i="4"/>
  <c r="DS18" i="4"/>
  <c r="BZ23" i="4"/>
  <c r="DU23" i="4"/>
  <c r="BX10" i="4"/>
  <c r="DS10" i="4"/>
  <c r="BW23" i="4"/>
  <c r="DR23" i="4"/>
  <c r="BY25" i="4"/>
  <c r="DT25" i="4"/>
  <c r="BZ6" i="4"/>
  <c r="DU6" i="4"/>
  <c r="BZ7" i="4"/>
  <c r="DU7" i="4"/>
  <c r="BW28" i="4"/>
  <c r="DR28" i="4"/>
  <c r="BY15" i="4"/>
  <c r="DT15" i="4"/>
  <c r="BY10" i="4"/>
  <c r="DT10" i="4"/>
  <c r="BY17" i="4"/>
  <c r="DT17" i="4"/>
  <c r="BX9" i="4"/>
  <c r="DS9" i="4"/>
  <c r="BW27" i="4"/>
  <c r="DR27" i="4"/>
  <c r="BX21" i="4"/>
  <c r="DS21" i="4"/>
  <c r="BY21" i="4"/>
  <c r="DT21" i="4"/>
  <c r="BZ32" i="4"/>
  <c r="DU32" i="4"/>
  <c r="BY23" i="4"/>
  <c r="DT23" i="4"/>
  <c r="BZ11" i="4"/>
  <c r="DU11" i="4"/>
  <c r="BW12" i="4"/>
  <c r="DR12" i="4"/>
  <c r="BX13" i="4"/>
  <c r="DS13" i="4"/>
  <c r="BZ17" i="4"/>
  <c r="DU17" i="4"/>
  <c r="BW26" i="4"/>
  <c r="DR26" i="4"/>
  <c r="BZ26" i="4"/>
  <c r="DU26" i="4"/>
  <c r="BY30" i="4"/>
  <c r="DT30" i="4"/>
  <c r="BY27" i="4"/>
  <c r="DT27" i="4"/>
  <c r="BZ18" i="4"/>
  <c r="DU18" i="4"/>
  <c r="BY32" i="4"/>
  <c r="DT32" i="4"/>
  <c r="BW7" i="4"/>
  <c r="DR7" i="4"/>
  <c r="BX16" i="4"/>
  <c r="DS16" i="4"/>
  <c r="AL15" i="4"/>
  <c r="FD15" i="4" s="1"/>
  <c r="AL5" i="4"/>
  <c r="FD5" i="4" s="1"/>
  <c r="AL16" i="4"/>
  <c r="FD16" i="4" s="1"/>
  <c r="AL26" i="4"/>
  <c r="FD26" i="4" s="1"/>
  <c r="AL25" i="4"/>
  <c r="FD25" i="4" s="1"/>
  <c r="AL30" i="4"/>
  <c r="FD30" i="4" s="1"/>
  <c r="AL31" i="4"/>
  <c r="FD31" i="4" s="1"/>
  <c r="AL14" i="4"/>
  <c r="FD14" i="4" s="1"/>
  <c r="AL6" i="4"/>
  <c r="FD6" i="4" s="1"/>
  <c r="AL24" i="4"/>
  <c r="FD24" i="4" s="1"/>
  <c r="AL20" i="4"/>
  <c r="FD20" i="4" s="1"/>
  <c r="AL10" i="4"/>
  <c r="FD10" i="4" s="1"/>
  <c r="AL17" i="4"/>
  <c r="FD17" i="4" s="1"/>
  <c r="AL33" i="4"/>
  <c r="FD33" i="4" s="1"/>
  <c r="AL8" i="4"/>
  <c r="FD8" i="4" s="1"/>
  <c r="AL11" i="4"/>
  <c r="FD11" i="4" s="1"/>
  <c r="AL29" i="4"/>
  <c r="FD29" i="4" s="1"/>
  <c r="AL13" i="4"/>
  <c r="FD13" i="4" s="1"/>
  <c r="AL32" i="4"/>
  <c r="FD32" i="4" s="1"/>
  <c r="AL12" i="4"/>
  <c r="FD12" i="4" s="1"/>
  <c r="AL9" i="4"/>
  <c r="FD9" i="4" s="1"/>
  <c r="AL23" i="4"/>
  <c r="FD23" i="4" s="1"/>
  <c r="AL21" i="4"/>
  <c r="FD21" i="4" s="1"/>
  <c r="AL18" i="4"/>
  <c r="FD18" i="4" s="1"/>
  <c r="AL19" i="4"/>
  <c r="FD19" i="4" s="1"/>
  <c r="AL27" i="4"/>
  <c r="FD27" i="4" s="1"/>
  <c r="AL22" i="4"/>
  <c r="FD22" i="4" s="1"/>
  <c r="AL7" i="4"/>
  <c r="FD7" i="4" s="1"/>
  <c r="AL28" i="4"/>
  <c r="FD28" i="4" s="1"/>
  <c r="FT34" i="4"/>
  <c r="AG34" i="5"/>
  <c r="AF34" i="5"/>
  <c r="AE34" i="5"/>
  <c r="AH34" i="5"/>
  <c r="AK34" i="4"/>
  <c r="CJ6" i="4"/>
  <c r="DE6" i="4"/>
  <c r="CI6" i="4"/>
  <c r="DD6" i="4"/>
  <c r="CG6" i="4"/>
  <c r="DB6" i="4"/>
  <c r="CH6" i="4"/>
  <c r="DC6" i="4"/>
  <c r="CJ34" i="4"/>
  <c r="DE34" i="4"/>
  <c r="CH34" i="4"/>
  <c r="DC34" i="4"/>
  <c r="CI34" i="4"/>
  <c r="DD34" i="4"/>
  <c r="CG34" i="4"/>
  <c r="AU3" i="4"/>
  <c r="BJ3" i="4" s="1"/>
  <c r="AZ3" i="4"/>
  <c r="BE3" i="4"/>
  <c r="AV3" i="4"/>
  <c r="BK3" i="4" s="1"/>
  <c r="BA3" i="4"/>
  <c r="BF3" i="4"/>
  <c r="AS3" i="4"/>
  <c r="BH3" i="4" s="1"/>
  <c r="BC3" i="4"/>
  <c r="AX3" i="4"/>
  <c r="AY3" i="4"/>
  <c r="AT3" i="4"/>
  <c r="BI3" i="4" s="1"/>
  <c r="BD3" i="4"/>
  <c r="CO5" i="4"/>
  <c r="BF5" i="4"/>
  <c r="CZ5" i="4" s="1"/>
  <c r="DJ5" i="4" s="1"/>
  <c r="EV5" i="4" s="1"/>
  <c r="AZ5" i="4"/>
  <c r="DO5" i="4" s="1"/>
  <c r="AU5" i="4"/>
  <c r="BJ5" i="4" s="1"/>
  <c r="BO5" i="4" s="1"/>
  <c r="AY5" i="4"/>
  <c r="DN5" i="4" s="1"/>
  <c r="AT5" i="4"/>
  <c r="BI5" i="4" s="1"/>
  <c r="BN5" i="4" s="1"/>
  <c r="AX5" i="4"/>
  <c r="DM5" i="4" s="1"/>
  <c r="AS5" i="4"/>
  <c r="BH5" i="4" s="1"/>
  <c r="BM5" i="4" s="1"/>
  <c r="EP2" i="1"/>
  <c r="EI2" i="1"/>
  <c r="EQ2" i="1"/>
  <c r="EJ2" i="1"/>
  <c r="ES2" i="1"/>
  <c r="EL2" i="1"/>
  <c r="ER2" i="1"/>
  <c r="EK2" i="1"/>
  <c r="CU4" i="1"/>
  <c r="CN4" i="1"/>
  <c r="DT4" i="1"/>
  <c r="ED4" i="1" s="1"/>
  <c r="EI4" i="1" s="1"/>
  <c r="BZ4" i="1"/>
  <c r="DW4" i="1" s="1"/>
  <c r="CE4" i="1"/>
  <c r="CQ4" i="1" s="1"/>
  <c r="DC4" i="1" s="1"/>
  <c r="BX4" i="1"/>
  <c r="CC4" i="1"/>
  <c r="BY4" i="1"/>
  <c r="DV4" i="1" s="1"/>
  <c r="CD4" i="1"/>
  <c r="DB2" i="1"/>
  <c r="DA2" i="1"/>
  <c r="CZ2" i="1"/>
  <c r="DC2" i="1"/>
  <c r="AV23" i="1"/>
  <c r="AV10" i="1"/>
  <c r="AV15" i="1"/>
  <c r="AV30" i="1"/>
  <c r="AV7" i="1"/>
  <c r="AV29" i="1"/>
  <c r="AV32" i="1"/>
  <c r="AV25" i="1"/>
  <c r="AV26" i="1"/>
  <c r="AV5" i="1"/>
  <c r="AV9" i="1"/>
  <c r="AV8" i="1"/>
  <c r="AV17" i="1"/>
  <c r="AV12" i="1"/>
  <c r="AV22" i="1"/>
  <c r="AV19" i="1"/>
  <c r="AV13" i="1"/>
  <c r="AV11" i="1"/>
  <c r="AV28" i="1"/>
  <c r="AV16" i="1"/>
  <c r="AV31" i="1"/>
  <c r="AV20" i="1"/>
  <c r="AV21" i="1"/>
  <c r="AV24" i="1"/>
  <c r="AV6" i="1"/>
  <c r="AV27" i="1"/>
  <c r="AV18" i="1"/>
  <c r="AV14" i="1"/>
  <c r="AU33" i="1"/>
  <c r="ET3" i="5" l="1"/>
  <c r="FD3" i="5"/>
  <c r="EY3" i="5"/>
  <c r="FB3" i="5"/>
  <c r="ER3" i="5"/>
  <c r="EW3" i="5"/>
  <c r="DY3" i="5"/>
  <c r="DO3" i="5"/>
  <c r="EN3" i="5" s="1"/>
  <c r="ED3" i="5"/>
  <c r="DJ3" i="5"/>
  <c r="EI3" i="5" s="1"/>
  <c r="DT3" i="5"/>
  <c r="DW3" i="5"/>
  <c r="DR3" i="5"/>
  <c r="DM3" i="5"/>
  <c r="EL3" i="5" s="1"/>
  <c r="DH3" i="5"/>
  <c r="EG3" i="5" s="1"/>
  <c r="EB3" i="5"/>
  <c r="CC5" i="5"/>
  <c r="CW5" i="5"/>
  <c r="BB5" i="5"/>
  <c r="E110" i="9"/>
  <c r="E161" i="9" s="1"/>
  <c r="C128" i="9"/>
  <c r="C161" i="9"/>
  <c r="C186" i="9" s="1"/>
  <c r="C126" i="9"/>
  <c r="C159" i="9"/>
  <c r="C174" i="9" s="1"/>
  <c r="G102" i="9"/>
  <c r="C133" i="9"/>
  <c r="C145" i="9" s="1"/>
  <c r="C150" i="9" s="1"/>
  <c r="C68" i="9"/>
  <c r="C153" i="9"/>
  <c r="C189" i="9" s="1"/>
  <c r="C66" i="9"/>
  <c r="C132" i="9"/>
  <c r="C144" i="9" s="1"/>
  <c r="C149" i="9" s="1"/>
  <c r="C67" i="9"/>
  <c r="C152" i="9"/>
  <c r="C188" i="9" s="1"/>
  <c r="C65" i="9"/>
  <c r="C155" i="9"/>
  <c r="C191" i="9" s="1"/>
  <c r="U104" i="9"/>
  <c r="C139" i="9"/>
  <c r="P105" i="9"/>
  <c r="C107" i="9"/>
  <c r="C114" i="9" s="1"/>
  <c r="R102" i="9"/>
  <c r="J105" i="9"/>
  <c r="Z105" i="9"/>
  <c r="P102" i="9"/>
  <c r="X103" i="9"/>
  <c r="Y103" i="9"/>
  <c r="C130" i="9"/>
  <c r="C142" i="9" s="1"/>
  <c r="C147" i="9" s="1"/>
  <c r="C136" i="9"/>
  <c r="J103" i="9"/>
  <c r="W102" i="9"/>
  <c r="AF102" i="9"/>
  <c r="E127" i="9"/>
  <c r="E132" i="9" s="1"/>
  <c r="E138" i="9" s="1"/>
  <c r="E103" i="9"/>
  <c r="C99" i="9"/>
  <c r="C104" i="9" s="1"/>
  <c r="Q105" i="9"/>
  <c r="V103" i="9"/>
  <c r="L103" i="9"/>
  <c r="I102" i="9"/>
  <c r="M102" i="9"/>
  <c r="AE103" i="9"/>
  <c r="AG104" i="9"/>
  <c r="C100" i="9"/>
  <c r="C105" i="9" s="1"/>
  <c r="R103" i="9"/>
  <c r="F104" i="9"/>
  <c r="AH105" i="9"/>
  <c r="AC105" i="9"/>
  <c r="O102" i="9"/>
  <c r="W105" i="9"/>
  <c r="C154" i="9"/>
  <c r="C190" i="9" s="1"/>
  <c r="E128" i="9"/>
  <c r="E133" i="9" s="1"/>
  <c r="E139" i="9" s="1"/>
  <c r="C138" i="9"/>
  <c r="S105" i="9"/>
  <c r="AH103" i="9"/>
  <c r="AB103" i="9"/>
  <c r="T105" i="9"/>
  <c r="C131" i="9"/>
  <c r="C143" i="9" s="1"/>
  <c r="C148" i="9" s="1"/>
  <c r="C137" i="9"/>
  <c r="AD105" i="9"/>
  <c r="U105" i="9"/>
  <c r="AB104" i="9"/>
  <c r="AH102" i="9"/>
  <c r="AG105" i="9"/>
  <c r="C98" i="9"/>
  <c r="C103" i="9" s="1"/>
  <c r="P104" i="9"/>
  <c r="C205" i="9"/>
  <c r="M104" i="9"/>
  <c r="E84" i="9"/>
  <c r="E109" i="9" s="1"/>
  <c r="E160" i="9" s="1"/>
  <c r="E114" i="9"/>
  <c r="E125" i="9" s="1"/>
  <c r="E77" i="9"/>
  <c r="E83" i="9"/>
  <c r="C203" i="9"/>
  <c r="C173" i="9"/>
  <c r="C183" i="9"/>
  <c r="C193" i="9"/>
  <c r="E131" i="9"/>
  <c r="EF5" i="5"/>
  <c r="EK5" i="5" s="1"/>
  <c r="EH5" i="5"/>
  <c r="EM5" i="5" s="1"/>
  <c r="FD5" i="5" s="1"/>
  <c r="EG5" i="5"/>
  <c r="EL5" i="5" s="1"/>
  <c r="FC5" i="5" s="1"/>
  <c r="EU5" i="5"/>
  <c r="ES5" i="5"/>
  <c r="FH5" i="5" s="1"/>
  <c r="DX5" i="4"/>
  <c r="EC5" i="4" s="1"/>
  <c r="DW5" i="4"/>
  <c r="EB5" i="4" s="1"/>
  <c r="DY5" i="4"/>
  <c r="ED5" i="4" s="1"/>
  <c r="AL34" i="4"/>
  <c r="FD34" i="4" s="1"/>
  <c r="EE3" i="4"/>
  <c r="EJ3" i="4"/>
  <c r="EC3" i="4"/>
  <c r="EH3" i="4"/>
  <c r="ED3" i="4"/>
  <c r="EI3" i="4"/>
  <c r="EG3" i="4"/>
  <c r="EB3" i="4"/>
  <c r="BU5" i="4"/>
  <c r="CE5" i="4"/>
  <c r="CT5" i="4" s="1"/>
  <c r="BM3" i="4"/>
  <c r="BR3" i="4"/>
  <c r="EN3" i="4" s="1"/>
  <c r="BO3" i="4"/>
  <c r="BT3" i="4"/>
  <c r="BU3" i="4"/>
  <c r="BP3" i="4"/>
  <c r="BS3" i="4"/>
  <c r="EO3" i="4" s="1"/>
  <c r="BN3" i="4"/>
  <c r="CN5" i="4"/>
  <c r="BE5" i="4"/>
  <c r="CY5" i="4" s="1"/>
  <c r="DI5" i="4" s="1"/>
  <c r="EU5" i="4" s="1"/>
  <c r="CM5" i="4"/>
  <c r="BD5" i="4"/>
  <c r="CX5" i="4" s="1"/>
  <c r="DH5" i="4" s="1"/>
  <c r="ET5" i="4" s="1"/>
  <c r="BC5" i="4"/>
  <c r="CW5" i="4" s="1"/>
  <c r="DG5" i="4" s="1"/>
  <c r="ES5" i="4" s="1"/>
  <c r="EB4" i="1"/>
  <c r="EG4" i="1" s="1"/>
  <c r="EL4" i="1" s="1"/>
  <c r="CZ4" i="1"/>
  <c r="DE4" i="1" s="1"/>
  <c r="CJ4" i="1"/>
  <c r="CX4" i="1" s="1"/>
  <c r="DH4" i="1" s="1"/>
  <c r="DM4" i="1" s="1"/>
  <c r="CI4" i="1"/>
  <c r="CW4" i="1" s="1"/>
  <c r="EA4" i="1"/>
  <c r="EF4" i="1" s="1"/>
  <c r="EK4" i="1" s="1"/>
  <c r="CP4" i="1"/>
  <c r="DB4" i="1" s="1"/>
  <c r="DZ4" i="1"/>
  <c r="CO4" i="1"/>
  <c r="DA4" i="1" s="1"/>
  <c r="CH4" i="1"/>
  <c r="DU4" i="1"/>
  <c r="DO2" i="1"/>
  <c r="DE2" i="1"/>
  <c r="DJ2" i="1" s="1"/>
  <c r="DP2" i="1"/>
  <c r="DF2" i="1"/>
  <c r="DK2" i="1" s="1"/>
  <c r="DR2" i="1"/>
  <c r="DH2" i="1"/>
  <c r="DM2" i="1" s="1"/>
  <c r="DQ2" i="1"/>
  <c r="DG2" i="1"/>
  <c r="DL2" i="1" s="1"/>
  <c r="AV33" i="1"/>
  <c r="FB5" i="5" l="1"/>
  <c r="EP5" i="5"/>
  <c r="FN5" i="5" s="1"/>
  <c r="FJ5" i="5"/>
  <c r="AM6" i="5" s="1"/>
  <c r="FE3" i="5"/>
  <c r="EZ3" i="5"/>
  <c r="EU3" i="5"/>
  <c r="ES3" i="5"/>
  <c r="EX3" i="5"/>
  <c r="FC3" i="5"/>
  <c r="AK6" i="5"/>
  <c r="ET5" i="5"/>
  <c r="C204" i="9"/>
  <c r="C194" i="9"/>
  <c r="C184" i="9"/>
  <c r="C179" i="9"/>
  <c r="C176" i="9"/>
  <c r="C206" i="9"/>
  <c r="C196" i="9"/>
  <c r="C198" i="9"/>
  <c r="C168" i="9"/>
  <c r="C178" i="9"/>
  <c r="C199" i="9"/>
  <c r="C169" i="9"/>
  <c r="E137" i="9"/>
  <c r="C181" i="9"/>
  <c r="C171" i="9"/>
  <c r="C201" i="9"/>
  <c r="E108" i="9"/>
  <c r="E159" i="9" s="1"/>
  <c r="C180" i="9"/>
  <c r="C195" i="9"/>
  <c r="C170" i="9"/>
  <c r="C200" i="9"/>
  <c r="C175" i="9"/>
  <c r="C185" i="9"/>
  <c r="E89" i="9"/>
  <c r="E82" i="9"/>
  <c r="E107" i="9" s="1"/>
  <c r="E158" i="9" s="1"/>
  <c r="E130" i="9"/>
  <c r="E164" i="9" s="1"/>
  <c r="F46" i="9" s="1"/>
  <c r="E88" i="9"/>
  <c r="EQ5" i="4"/>
  <c r="FA5" i="4" s="1"/>
  <c r="BR5" i="4"/>
  <c r="CL5" i="4"/>
  <c r="BT5" i="4"/>
  <c r="CC5" i="4"/>
  <c r="CR5" i="4" s="1"/>
  <c r="CD5" i="4"/>
  <c r="CS5" i="4" s="1"/>
  <c r="CB5" i="4"/>
  <c r="BS5" i="4"/>
  <c r="FA3" i="4"/>
  <c r="EU3" i="4"/>
  <c r="EZ3" i="4"/>
  <c r="CD3" i="4"/>
  <c r="EP3" i="4"/>
  <c r="CE3" i="4"/>
  <c r="EQ3" i="4"/>
  <c r="EV3" i="4"/>
  <c r="EY3" i="4"/>
  <c r="CB3" i="4"/>
  <c r="CC3" i="4"/>
  <c r="EX3" i="4"/>
  <c r="FH3" i="4" s="1"/>
  <c r="EU4" i="1"/>
  <c r="EZ4" i="1" s="1"/>
  <c r="DJ4" i="1"/>
  <c r="EX4" i="1"/>
  <c r="FC4" i="1" s="1"/>
  <c r="EE4" i="1"/>
  <c r="CS4" i="1"/>
  <c r="CV4" i="1"/>
  <c r="DF4" i="1" s="1"/>
  <c r="CL4" i="1"/>
  <c r="DG4" i="1"/>
  <c r="FJ3" i="4" l="1"/>
  <c r="FS3" i="4"/>
  <c r="FK3" i="4"/>
  <c r="FT3" i="4"/>
  <c r="FI3" i="4"/>
  <c r="FR3" i="4"/>
  <c r="FI5" i="5"/>
  <c r="AL6" i="5" s="1"/>
  <c r="E136" i="9"/>
  <c r="F42" i="9"/>
  <c r="F43" i="9"/>
  <c r="F41" i="9"/>
  <c r="F40" i="9"/>
  <c r="E87" i="9"/>
  <c r="ER5" i="5"/>
  <c r="FY5" i="4"/>
  <c r="GD5" i="4" s="1"/>
  <c r="CQ5" i="4"/>
  <c r="EN5" i="4" s="1"/>
  <c r="EX5" i="4" s="1"/>
  <c r="FX3" i="4"/>
  <c r="GC3" i="4" s="1"/>
  <c r="FW3" i="4"/>
  <c r="GB3" i="4" s="1"/>
  <c r="FV3" i="4"/>
  <c r="GA3" i="4" s="1"/>
  <c r="FQ3" i="4"/>
  <c r="FY3" i="4"/>
  <c r="GD3" i="4" s="1"/>
  <c r="CR3" i="4"/>
  <c r="CS3" i="4"/>
  <c r="CT3" i="4"/>
  <c r="CQ3" i="4"/>
  <c r="EO5" i="4"/>
  <c r="EY5" i="4" s="1"/>
  <c r="EP5" i="4"/>
  <c r="EZ5" i="4" s="1"/>
  <c r="EW4" i="1"/>
  <c r="FB4" i="1" s="1"/>
  <c r="DL4" i="1"/>
  <c r="EV4" i="1"/>
  <c r="FA4" i="1" s="1"/>
  <c r="DK4" i="1"/>
  <c r="EN4" i="1"/>
  <c r="EJ4" i="1"/>
  <c r="FG5" i="5" l="1"/>
  <c r="AJ6" i="5" s="1"/>
  <c r="AO6" i="5" s="1"/>
  <c r="AQ6" i="5" s="1"/>
  <c r="E163" i="9"/>
  <c r="E166" i="9" s="1"/>
  <c r="FV5" i="4"/>
  <c r="GA5" i="4" s="1"/>
  <c r="FW5" i="4"/>
  <c r="GB5" i="4" s="1"/>
  <c r="FX5" i="4"/>
  <c r="GC5" i="4" s="1"/>
  <c r="FC5" i="4"/>
  <c r="FI5" i="4" s="1"/>
  <c r="CZ3" i="4"/>
  <c r="DE3" i="4"/>
  <c r="DD3" i="4"/>
  <c r="CY3" i="4"/>
  <c r="DC3" i="4"/>
  <c r="CX3" i="4"/>
  <c r="DB3" i="4"/>
  <c r="CW3" i="4"/>
  <c r="ET3" i="4"/>
  <c r="ES3" i="4"/>
  <c r="FE4" i="1"/>
  <c r="FG4" i="1" s="1"/>
  <c r="AX5" i="1" s="1"/>
  <c r="BB5" i="1"/>
  <c r="BO5" i="1" s="1"/>
  <c r="FI4" i="1"/>
  <c r="FJ4" i="1" s="1"/>
  <c r="BC5" i="1"/>
  <c r="BP5" i="1" s="1"/>
  <c r="FL5" i="5" l="1"/>
  <c r="F45" i="9"/>
  <c r="AT6" i="4"/>
  <c r="AY6" i="4"/>
  <c r="FJ5" i="4"/>
  <c r="FN5" i="4"/>
  <c r="FK5" i="4"/>
  <c r="FH5" i="4"/>
  <c r="DI3" i="4"/>
  <c r="DO3" i="4" s="1"/>
  <c r="DT3" i="4" s="1"/>
  <c r="DY3" i="4" s="1"/>
  <c r="DJ3" i="4"/>
  <c r="DP3" i="4" s="1"/>
  <c r="DU3" i="4" s="1"/>
  <c r="DZ3" i="4" s="1"/>
  <c r="DG3" i="4"/>
  <c r="DM3" i="4" s="1"/>
  <c r="DR3" i="4" s="1"/>
  <c r="DW3" i="4" s="1"/>
  <c r="DH3" i="4"/>
  <c r="DN3" i="4" s="1"/>
  <c r="DS3" i="4" s="1"/>
  <c r="DX3" i="4" s="1"/>
  <c r="AZ5" i="1"/>
  <c r="BA5" i="1"/>
  <c r="CE5" i="1"/>
  <c r="EB5" i="1" s="1"/>
  <c r="BU5" i="1"/>
  <c r="CD5" i="1"/>
  <c r="CP5" i="1" s="1"/>
  <c r="DB5" i="1" s="1"/>
  <c r="BT5" i="1"/>
  <c r="ER5" i="1"/>
  <c r="EA5" i="1"/>
  <c r="BY5" i="1"/>
  <c r="CI5" i="1" s="1"/>
  <c r="CW5" i="1" s="1"/>
  <c r="BZ5" i="1"/>
  <c r="CJ5" i="1" s="1"/>
  <c r="CX5" i="1" s="1"/>
  <c r="ES5" i="1"/>
  <c r="CQ5" i="1"/>
  <c r="DC5" i="1" s="1"/>
  <c r="FO5" i="4" l="1"/>
  <c r="J6" i="10" s="1"/>
  <c r="I6" i="10"/>
  <c r="FO5" i="5"/>
  <c r="AS6" i="5" s="1"/>
  <c r="F47" i="9"/>
  <c r="F49" i="9" s="1"/>
  <c r="F55" i="9" s="1"/>
  <c r="F63" i="9" s="1"/>
  <c r="F80" i="9" s="1"/>
  <c r="F85" i="9" s="1"/>
  <c r="AX6" i="4"/>
  <c r="AS6" i="4"/>
  <c r="AV6" i="4"/>
  <c r="BA6" i="4"/>
  <c r="AZ6" i="4"/>
  <c r="AU6" i="4"/>
  <c r="DN6" i="4"/>
  <c r="DX6" i="4" s="1"/>
  <c r="EC6" i="4" s="1"/>
  <c r="CX6" i="4"/>
  <c r="DH6" i="4" s="1"/>
  <c r="ET6" i="4" s="1"/>
  <c r="BI6" i="4"/>
  <c r="BN6" i="4" s="1"/>
  <c r="BS6" i="4" s="1"/>
  <c r="BN5" i="1"/>
  <c r="EQ5" i="1"/>
  <c r="BM5" i="1"/>
  <c r="EP5" i="1"/>
  <c r="BE5" i="1"/>
  <c r="BF5" i="1" s="1"/>
  <c r="FF5" i="1" s="1"/>
  <c r="DG5" i="1"/>
  <c r="DL5" i="1" s="1"/>
  <c r="DW5" i="1"/>
  <c r="EG5" i="1" s="1"/>
  <c r="EL5" i="1" s="1"/>
  <c r="DV5" i="1"/>
  <c r="EF5" i="1" s="1"/>
  <c r="EK5" i="1" s="1"/>
  <c r="DH5" i="1"/>
  <c r="AU6" i="5" l="1"/>
  <c r="AV6" i="5"/>
  <c r="AW6" i="5"/>
  <c r="AX6" i="5"/>
  <c r="F90" i="9"/>
  <c r="F110" i="9"/>
  <c r="F68" i="9"/>
  <c r="F74" i="9"/>
  <c r="F52" i="9"/>
  <c r="F60" i="9" s="1"/>
  <c r="F54" i="9"/>
  <c r="F62" i="9" s="1"/>
  <c r="F53" i="9"/>
  <c r="F61" i="9" s="1"/>
  <c r="CM6" i="4"/>
  <c r="CC6" i="4"/>
  <c r="BJ6" i="4"/>
  <c r="BO6" i="4" s="1"/>
  <c r="BT6" i="4" s="1"/>
  <c r="DO6" i="4"/>
  <c r="DY6" i="4" s="1"/>
  <c r="ED6" i="4" s="1"/>
  <c r="CY6" i="4"/>
  <c r="DI6" i="4" s="1"/>
  <c r="EU6" i="4" s="1"/>
  <c r="DP6" i="4"/>
  <c r="DZ6" i="4" s="1"/>
  <c r="EE6" i="4" s="1"/>
  <c r="CZ6" i="4"/>
  <c r="DJ6" i="4" s="1"/>
  <c r="EV6" i="4" s="1"/>
  <c r="BK6" i="4"/>
  <c r="BP6" i="4" s="1"/>
  <c r="BU6" i="4" s="1"/>
  <c r="BH6" i="4"/>
  <c r="BM6" i="4" s="1"/>
  <c r="BR6" i="4" s="1"/>
  <c r="DM6" i="4"/>
  <c r="DW6" i="4" s="1"/>
  <c r="EB6" i="4" s="1"/>
  <c r="CW6" i="4"/>
  <c r="DG6" i="4" s="1"/>
  <c r="ES6" i="4" s="1"/>
  <c r="EX5" i="1"/>
  <c r="FC5" i="1" s="1"/>
  <c r="DM5" i="1"/>
  <c r="BW5" i="1"/>
  <c r="BR5" i="1"/>
  <c r="CB5" i="1"/>
  <c r="BX5" i="1"/>
  <c r="CC5" i="1"/>
  <c r="BS5" i="1"/>
  <c r="EW5" i="1"/>
  <c r="FB5" i="1" s="1"/>
  <c r="CR6" i="4" l="1"/>
  <c r="EO6" i="4" s="1"/>
  <c r="EY6" i="4" s="1"/>
  <c r="BQ6" i="5"/>
  <c r="DE6" i="5" s="1"/>
  <c r="DO6" i="5" s="1"/>
  <c r="EZ6" i="5" s="1"/>
  <c r="BG6" i="5"/>
  <c r="BV6" i="5" s="1"/>
  <c r="BL6" i="5"/>
  <c r="DT6" i="5" s="1"/>
  <c r="ED6" i="5" s="1"/>
  <c r="EI6" i="5" s="1"/>
  <c r="EN6" i="5" s="1"/>
  <c r="FE6" i="5" s="1"/>
  <c r="BP6" i="5"/>
  <c r="DD6" i="5" s="1"/>
  <c r="DN6" i="5" s="1"/>
  <c r="EY6" i="5" s="1"/>
  <c r="BK6" i="5"/>
  <c r="BF6" i="5"/>
  <c r="BU6" i="5" s="1"/>
  <c r="BZ6" i="5" s="1"/>
  <c r="CY6" i="5" s="1"/>
  <c r="BO6" i="5"/>
  <c r="DC6" i="5" s="1"/>
  <c r="DM6" i="5" s="1"/>
  <c r="EX6" i="5" s="1"/>
  <c r="BJ6" i="5"/>
  <c r="BE6" i="5"/>
  <c r="BT6" i="5" s="1"/>
  <c r="BY6" i="5" s="1"/>
  <c r="CX6" i="5" s="1"/>
  <c r="BN6" i="5"/>
  <c r="DB6" i="5" s="1"/>
  <c r="DL6" i="5" s="1"/>
  <c r="EW6" i="5" s="1"/>
  <c r="AZ6" i="5"/>
  <c r="BA6" i="5" s="1"/>
  <c r="DR6" i="5" s="1"/>
  <c r="EB6" i="5" s="1"/>
  <c r="EG6" i="5" s="1"/>
  <c r="EL6" i="5" s="1"/>
  <c r="FC6" i="5" s="1"/>
  <c r="BD6" i="5"/>
  <c r="BS6" i="5" s="1"/>
  <c r="BI6" i="5"/>
  <c r="DQ6" i="5" s="1"/>
  <c r="EA6" i="5" s="1"/>
  <c r="EF6" i="5" s="1"/>
  <c r="EK6" i="5" s="1"/>
  <c r="FB6" i="5" s="1"/>
  <c r="F66" i="9"/>
  <c r="F67" i="9"/>
  <c r="F65" i="9"/>
  <c r="F72" i="9"/>
  <c r="F73" i="9"/>
  <c r="F144" i="9" s="1"/>
  <c r="F154" i="9" s="1"/>
  <c r="F71" i="9"/>
  <c r="F145" i="9"/>
  <c r="F155" i="9" s="1"/>
  <c r="F161" i="9" s="1"/>
  <c r="F57" i="9"/>
  <c r="CN6" i="4"/>
  <c r="CD6" i="4"/>
  <c r="CS6" i="4" s="1"/>
  <c r="EP6" i="4" s="1"/>
  <c r="EZ6" i="4" s="1"/>
  <c r="CL6" i="4"/>
  <c r="CB6" i="4"/>
  <c r="CQ6" i="4" s="1"/>
  <c r="EN6" i="4" s="1"/>
  <c r="EX6" i="4" s="1"/>
  <c r="FW6" i="4"/>
  <c r="GB6" i="4" s="1"/>
  <c r="CO6" i="4"/>
  <c r="CE6" i="4"/>
  <c r="DZ5" i="1"/>
  <c r="CO5" i="1"/>
  <c r="DA5" i="1" s="1"/>
  <c r="DU5" i="1"/>
  <c r="EE5" i="1" s="1"/>
  <c r="EJ5" i="1" s="1"/>
  <c r="CH5" i="1"/>
  <c r="CV5" i="1" s="1"/>
  <c r="DF5" i="1" s="1"/>
  <c r="DY5" i="1"/>
  <c r="CN5" i="1"/>
  <c r="CG5" i="1"/>
  <c r="CL5" i="1" s="1"/>
  <c r="CU5" i="1"/>
  <c r="DT5" i="1"/>
  <c r="ED5" i="1" s="1"/>
  <c r="CT6" i="4" l="1"/>
  <c r="EQ6" i="4" s="1"/>
  <c r="FA6" i="4" s="1"/>
  <c r="BX6" i="5"/>
  <c r="CW6" i="5" s="1"/>
  <c r="CC6" i="5"/>
  <c r="BB6" i="5"/>
  <c r="FM6" i="5"/>
  <c r="AP7" i="5" s="1"/>
  <c r="CA6" i="5"/>
  <c r="CZ6" i="5" s="1"/>
  <c r="EU6" i="5" s="1"/>
  <c r="FJ6" i="5" s="1"/>
  <c r="AM7" i="5" s="1"/>
  <c r="ER6" i="5"/>
  <c r="DS6" i="5"/>
  <c r="EC6" i="5" s="1"/>
  <c r="EH6" i="5" s="1"/>
  <c r="EM6" i="5" s="1"/>
  <c r="CD6" i="5"/>
  <c r="F58" i="9"/>
  <c r="F165" i="9" s="1"/>
  <c r="FC6" i="4"/>
  <c r="FV6" i="4"/>
  <c r="GA6" i="4" s="1"/>
  <c r="FY6" i="4"/>
  <c r="GD6" i="4" s="1"/>
  <c r="FX6" i="4"/>
  <c r="GC6" i="4" s="1"/>
  <c r="CZ5" i="1"/>
  <c r="CS5" i="1"/>
  <c r="EI5" i="1"/>
  <c r="EN5" i="1"/>
  <c r="DK5" i="1"/>
  <c r="EV5" i="1"/>
  <c r="FA5" i="1" s="1"/>
  <c r="DE5" i="1"/>
  <c r="FF6" i="4" l="1"/>
  <c r="FH6" i="4" s="1"/>
  <c r="CF6" i="5"/>
  <c r="FG6" i="5"/>
  <c r="AJ7" i="5" s="1"/>
  <c r="FD6" i="5"/>
  <c r="EP6" i="5"/>
  <c r="FN6" i="5" s="1"/>
  <c r="ET6" i="5"/>
  <c r="CE6" i="5"/>
  <c r="G46" i="9"/>
  <c r="F143" i="9"/>
  <c r="F153" i="9" s="1"/>
  <c r="AZ7" i="4"/>
  <c r="AU7" i="4"/>
  <c r="AX7" i="4"/>
  <c r="AS7" i="4"/>
  <c r="BA7" i="4"/>
  <c r="AV7" i="4"/>
  <c r="FI6" i="4"/>
  <c r="DJ5" i="1"/>
  <c r="EU5" i="1"/>
  <c r="FK6" i="4" l="1"/>
  <c r="FN6" i="4"/>
  <c r="FJ6" i="4"/>
  <c r="FO6" i="4"/>
  <c r="I7" i="10"/>
  <c r="FI6" i="5"/>
  <c r="AL7" i="5" s="1"/>
  <c r="ES6" i="5"/>
  <c r="FH6" i="5" s="1"/>
  <c r="AY7" i="4"/>
  <c r="AT7" i="4"/>
  <c r="DP7" i="4"/>
  <c r="DZ7" i="4" s="1"/>
  <c r="EE7" i="4" s="1"/>
  <c r="CZ7" i="4"/>
  <c r="DJ7" i="4" s="1"/>
  <c r="EV7" i="4" s="1"/>
  <c r="BH7" i="4"/>
  <c r="BM7" i="4" s="1"/>
  <c r="BR7" i="4" s="1"/>
  <c r="BK7" i="4"/>
  <c r="BP7" i="4" s="1"/>
  <c r="DM7" i="4"/>
  <c r="DW7" i="4" s="1"/>
  <c r="EB7" i="4" s="1"/>
  <c r="CW7" i="4"/>
  <c r="DG7" i="4" s="1"/>
  <c r="ES7" i="4" s="1"/>
  <c r="DO7" i="4"/>
  <c r="DY7" i="4" s="1"/>
  <c r="ED7" i="4" s="1"/>
  <c r="CY7" i="4"/>
  <c r="DI7" i="4" s="1"/>
  <c r="EU7" i="4" s="1"/>
  <c r="BJ7" i="4"/>
  <c r="BO7" i="4" s="1"/>
  <c r="BT7" i="4" s="1"/>
  <c r="EZ5" i="1"/>
  <c r="FE5" i="1"/>
  <c r="FG5" i="1" s="1"/>
  <c r="J7" i="10" l="1"/>
  <c r="K7" i="10" s="1"/>
  <c r="N7" i="10" s="1"/>
  <c r="AK7" i="5"/>
  <c r="FL6" i="5"/>
  <c r="CO7" i="4"/>
  <c r="CE7" i="4"/>
  <c r="BU7" i="4"/>
  <c r="CN7" i="4"/>
  <c r="CD7" i="4"/>
  <c r="BI7" i="4"/>
  <c r="BN7" i="4" s="1"/>
  <c r="BS7" i="4" s="1"/>
  <c r="CL7" i="4"/>
  <c r="CB7" i="4"/>
  <c r="DN7" i="4"/>
  <c r="DX7" i="4" s="1"/>
  <c r="EC7" i="4" s="1"/>
  <c r="CX7" i="4"/>
  <c r="DH7" i="4" s="1"/>
  <c r="ET7" i="4" s="1"/>
  <c r="AX6" i="1"/>
  <c r="FI5" i="1"/>
  <c r="FJ5" i="1" s="1"/>
  <c r="L7" i="10" l="1"/>
  <c r="O7" i="10" s="1"/>
  <c r="FO6" i="5"/>
  <c r="AS7" i="5" s="1"/>
  <c r="AO7" i="5"/>
  <c r="AQ7" i="5" s="1"/>
  <c r="CT7" i="4"/>
  <c r="EQ7" i="4" s="1"/>
  <c r="FA7" i="4" s="1"/>
  <c r="FY7" i="4" s="1"/>
  <c r="GD7" i="4" s="1"/>
  <c r="CQ7" i="4"/>
  <c r="EN7" i="4" s="1"/>
  <c r="EX7" i="4" s="1"/>
  <c r="CM7" i="4"/>
  <c r="CC7" i="4"/>
  <c r="CR7" i="4" s="1"/>
  <c r="EO7" i="4" s="1"/>
  <c r="EY7" i="4" s="1"/>
  <c r="CS7" i="4"/>
  <c r="EP7" i="4" s="1"/>
  <c r="EZ7" i="4" s="1"/>
  <c r="BB6" i="1"/>
  <c r="AZ6" i="1"/>
  <c r="BC6" i="1"/>
  <c r="BA6" i="1"/>
  <c r="AV7" i="5" l="1"/>
  <c r="BE7" i="5" s="1"/>
  <c r="BT7" i="5" s="1"/>
  <c r="BY7" i="5" s="1"/>
  <c r="CX7" i="5" s="1"/>
  <c r="AU7" i="5"/>
  <c r="BN7" i="5" s="1"/>
  <c r="AX7" i="5"/>
  <c r="BQ7" i="5" s="1"/>
  <c r="DE7" i="5" s="1"/>
  <c r="DO7" i="5" s="1"/>
  <c r="EZ7" i="5" s="1"/>
  <c r="AW7" i="5"/>
  <c r="BP7" i="5" s="1"/>
  <c r="DD7" i="5" s="1"/>
  <c r="DN7" i="5" s="1"/>
  <c r="EY7" i="5" s="1"/>
  <c r="BO7" i="5"/>
  <c r="DC7" i="5" s="1"/>
  <c r="DM7" i="5" s="1"/>
  <c r="EX7" i="5" s="1"/>
  <c r="BD7" i="5"/>
  <c r="BS7" i="5" s="1"/>
  <c r="BX7" i="5" s="1"/>
  <c r="CW7" i="5" s="1"/>
  <c r="DB7" i="5"/>
  <c r="DL7" i="5" s="1"/>
  <c r="EW7" i="5" s="1"/>
  <c r="BG7" i="5"/>
  <c r="BV7" i="5" s="1"/>
  <c r="CA7" i="5" s="1"/>
  <c r="CZ7" i="5" s="1"/>
  <c r="BF7" i="5"/>
  <c r="BU7" i="5" s="1"/>
  <c r="BZ7" i="5" s="1"/>
  <c r="CY7" i="5" s="1"/>
  <c r="BK7" i="5"/>
  <c r="BJ7" i="5"/>
  <c r="BL7" i="5"/>
  <c r="DT7" i="5" s="1"/>
  <c r="ED7" i="5" s="1"/>
  <c r="EI7" i="5" s="1"/>
  <c r="EN7" i="5" s="1"/>
  <c r="FE7" i="5" s="1"/>
  <c r="BI7" i="5"/>
  <c r="AZ7" i="5"/>
  <c r="FX7" i="4"/>
  <c r="GC7" i="4" s="1"/>
  <c r="FW7" i="4"/>
  <c r="GB7" i="4" s="1"/>
  <c r="FV7" i="4"/>
  <c r="GA7" i="4" s="1"/>
  <c r="FC7" i="4"/>
  <c r="FF7" i="4" s="1"/>
  <c r="BN6" i="1"/>
  <c r="EQ6" i="1"/>
  <c r="BP6" i="1"/>
  <c r="ES6" i="1"/>
  <c r="BM6" i="1"/>
  <c r="EP6" i="1"/>
  <c r="BE6" i="1"/>
  <c r="BF6" i="1" s="1"/>
  <c r="FF6" i="1" s="1"/>
  <c r="BO6" i="1"/>
  <c r="ER6" i="1"/>
  <c r="DQ7" i="5" l="1"/>
  <c r="EA7" i="5" s="1"/>
  <c r="EF7" i="5" s="1"/>
  <c r="EK7" i="5" s="1"/>
  <c r="CF7" i="5"/>
  <c r="BA7" i="5"/>
  <c r="FN7" i="4"/>
  <c r="FO7" i="4" s="1"/>
  <c r="FK7" i="4"/>
  <c r="FH7" i="4"/>
  <c r="FI7" i="4"/>
  <c r="FJ7" i="4"/>
  <c r="BZ6" i="1"/>
  <c r="BU6" i="1"/>
  <c r="CE6" i="1"/>
  <c r="BW6" i="1"/>
  <c r="BR6" i="1"/>
  <c r="CB6" i="1"/>
  <c r="BY6" i="1"/>
  <c r="CD6" i="1"/>
  <c r="BT6" i="1"/>
  <c r="CC6" i="1"/>
  <c r="BS6" i="1"/>
  <c r="BX6" i="1"/>
  <c r="J8" i="10" l="1"/>
  <c r="K8" i="10" s="1"/>
  <c r="I8" i="10"/>
  <c r="FB7" i="5"/>
  <c r="BB7" i="5"/>
  <c r="DR7" i="5"/>
  <c r="EB7" i="5" s="1"/>
  <c r="EG7" i="5" s="1"/>
  <c r="EL7" i="5" s="1"/>
  <c r="FC7" i="5" s="1"/>
  <c r="EU7" i="5"/>
  <c r="FM7" i="5"/>
  <c r="AP8" i="5" s="1"/>
  <c r="CC7" i="5"/>
  <c r="AX8" i="4"/>
  <c r="AS8" i="4"/>
  <c r="AT8" i="4"/>
  <c r="AY8" i="4"/>
  <c r="AU8" i="4"/>
  <c r="AZ8" i="4"/>
  <c r="AV8" i="4"/>
  <c r="BA8" i="4"/>
  <c r="CO6" i="1"/>
  <c r="DA6" i="1" s="1"/>
  <c r="DZ6" i="1"/>
  <c r="CI6" i="1"/>
  <c r="CW6" i="1" s="1"/>
  <c r="DV6" i="1"/>
  <c r="DT6" i="1"/>
  <c r="CG6" i="1"/>
  <c r="CL6" i="1" s="1"/>
  <c r="CU6" i="1"/>
  <c r="EB6" i="1"/>
  <c r="CQ6" i="1"/>
  <c r="DC6" i="1" s="1"/>
  <c r="DY6" i="1"/>
  <c r="CN6" i="1"/>
  <c r="CS6" i="1" s="1"/>
  <c r="CZ6" i="1"/>
  <c r="CH6" i="1"/>
  <c r="CV6" i="1" s="1"/>
  <c r="DF6" i="1" s="1"/>
  <c r="DU6" i="1"/>
  <c r="DW6" i="1"/>
  <c r="CJ6" i="1"/>
  <c r="CX6" i="1" s="1"/>
  <c r="CP6" i="1"/>
  <c r="DB6" i="1" s="1"/>
  <c r="EA6" i="1"/>
  <c r="N8" i="10" l="1"/>
  <c r="L8" i="10"/>
  <c r="O8" i="10" s="1"/>
  <c r="FJ7" i="5"/>
  <c r="AM8" i="5" s="1"/>
  <c r="DS7" i="5"/>
  <c r="EC7" i="5" s="1"/>
  <c r="EH7" i="5" s="1"/>
  <c r="EM7" i="5" s="1"/>
  <c r="FD7" i="5" s="1"/>
  <c r="CD7" i="5"/>
  <c r="DP8" i="4"/>
  <c r="DZ8" i="4" s="1"/>
  <c r="EE8" i="4" s="1"/>
  <c r="CZ8" i="4"/>
  <c r="DJ8" i="4" s="1"/>
  <c r="EV8" i="4" s="1"/>
  <c r="BJ8" i="4"/>
  <c r="BO8" i="4" s="1"/>
  <c r="BT8" i="4" s="1"/>
  <c r="DO8" i="4"/>
  <c r="DY8" i="4" s="1"/>
  <c r="ED8" i="4" s="1"/>
  <c r="CY8" i="4"/>
  <c r="DI8" i="4" s="1"/>
  <c r="EU8" i="4" s="1"/>
  <c r="BH8" i="4"/>
  <c r="BM8" i="4" s="1"/>
  <c r="BK8" i="4"/>
  <c r="BP8" i="4" s="1"/>
  <c r="DN8" i="4"/>
  <c r="DX8" i="4" s="1"/>
  <c r="EC8" i="4" s="1"/>
  <c r="CX8" i="4"/>
  <c r="DH8" i="4" s="1"/>
  <c r="ET8" i="4" s="1"/>
  <c r="BI8" i="4"/>
  <c r="BN8" i="4" s="1"/>
  <c r="BS8" i="4" s="1"/>
  <c r="DM8" i="4"/>
  <c r="DW8" i="4" s="1"/>
  <c r="EB8" i="4" s="1"/>
  <c r="CW8" i="4"/>
  <c r="DG8" i="4" s="1"/>
  <c r="ES8" i="4" s="1"/>
  <c r="ED6" i="1"/>
  <c r="EF6" i="1"/>
  <c r="EK6" i="1" s="1"/>
  <c r="DE6" i="1"/>
  <c r="DG6" i="1"/>
  <c r="EG6" i="1"/>
  <c r="EL6" i="1" s="1"/>
  <c r="EE6" i="1"/>
  <c r="EJ6" i="1" s="1"/>
  <c r="DH6" i="1"/>
  <c r="DK6" i="1"/>
  <c r="EV6" i="1"/>
  <c r="FA6" i="1" s="1"/>
  <c r="EP7" i="5" l="1"/>
  <c r="FN7" i="5" s="1"/>
  <c r="CE7" i="5"/>
  <c r="ER7" i="5"/>
  <c r="CO8" i="4"/>
  <c r="CE8" i="4"/>
  <c r="BU8" i="4"/>
  <c r="CN8" i="4"/>
  <c r="CD8" i="4"/>
  <c r="CL8" i="4"/>
  <c r="CB8" i="4"/>
  <c r="BR8" i="4"/>
  <c r="CM8" i="4"/>
  <c r="CC8" i="4"/>
  <c r="DL6" i="1"/>
  <c r="EW6" i="1"/>
  <c r="FB6" i="1" s="1"/>
  <c r="EU6" i="1"/>
  <c r="DJ6" i="1"/>
  <c r="EX6" i="1"/>
  <c r="FC6" i="1" s="1"/>
  <c r="DM6" i="1"/>
  <c r="EI6" i="1"/>
  <c r="EN6" i="1"/>
  <c r="CQ8" i="4" l="1"/>
  <c r="EN8" i="4" s="1"/>
  <c r="EX8" i="4" s="1"/>
  <c r="CT8" i="4"/>
  <c r="EQ8" i="4" s="1"/>
  <c r="FA8" i="4" s="1"/>
  <c r="FG7" i="5"/>
  <c r="AJ8" i="5" s="1"/>
  <c r="ES7" i="5"/>
  <c r="FH7" i="5" s="1"/>
  <c r="CS8" i="4"/>
  <c r="EP8" i="4" s="1"/>
  <c r="EZ8" i="4" s="1"/>
  <c r="CR8" i="4"/>
  <c r="EO8" i="4" s="1"/>
  <c r="EY8" i="4" s="1"/>
  <c r="FV8" i="4"/>
  <c r="GA8" i="4" s="1"/>
  <c r="FY8" i="4"/>
  <c r="GD8" i="4" s="1"/>
  <c r="EZ6" i="1"/>
  <c r="FE6" i="1"/>
  <c r="FG6" i="1" s="1"/>
  <c r="FC8" i="4" l="1"/>
  <c r="ET7" i="5"/>
  <c r="AK8" i="5"/>
  <c r="FX8" i="4"/>
  <c r="GC8" i="4" s="1"/>
  <c r="BA9" i="4"/>
  <c r="AU9" i="4"/>
  <c r="AZ9" i="4"/>
  <c r="FW8" i="4"/>
  <c r="GB8" i="4" s="1"/>
  <c r="AX7" i="1"/>
  <c r="FI6" i="1"/>
  <c r="FJ6" i="1" s="1"/>
  <c r="FF8" i="4" l="1"/>
  <c r="FI8" i="4" s="1"/>
  <c r="FH8" i="4"/>
  <c r="FJ8" i="4"/>
  <c r="FN8" i="4"/>
  <c r="FK8" i="4"/>
  <c r="AV9" i="4" s="1"/>
  <c r="FO8" i="4"/>
  <c r="J9" i="10" s="1"/>
  <c r="K9" i="10" s="1"/>
  <c r="I9" i="10"/>
  <c r="FI7" i="5"/>
  <c r="AL8" i="5" s="1"/>
  <c r="AO8" i="5" s="1"/>
  <c r="AQ8" i="5" s="1"/>
  <c r="FL7" i="5"/>
  <c r="BJ9" i="4"/>
  <c r="BO9" i="4" s="1"/>
  <c r="BT9" i="4" s="1"/>
  <c r="BK9" i="4"/>
  <c r="BP9" i="4" s="1"/>
  <c r="BU9" i="4" s="1"/>
  <c r="AX9" i="4"/>
  <c r="AS9" i="4"/>
  <c r="DO9" i="4"/>
  <c r="DY9" i="4" s="1"/>
  <c r="ED9" i="4" s="1"/>
  <c r="CY9" i="4"/>
  <c r="DI9" i="4" s="1"/>
  <c r="EU9" i="4" s="1"/>
  <c r="DP9" i="4"/>
  <c r="DZ9" i="4" s="1"/>
  <c r="EE9" i="4" s="1"/>
  <c r="CZ9" i="4"/>
  <c r="DJ9" i="4" s="1"/>
  <c r="EV9" i="4" s="1"/>
  <c r="AT9" i="4"/>
  <c r="AY9" i="4"/>
  <c r="BB7" i="1"/>
  <c r="AZ7" i="1"/>
  <c r="BC7" i="1"/>
  <c r="BA7" i="1"/>
  <c r="N9" i="10" l="1"/>
  <c r="L9" i="10"/>
  <c r="O9" i="10" s="1"/>
  <c r="FO7" i="5"/>
  <c r="AS8" i="5" s="1"/>
  <c r="BI9" i="4"/>
  <c r="BN9" i="4" s="1"/>
  <c r="BS9" i="4" s="1"/>
  <c r="DM9" i="4"/>
  <c r="DW9" i="4" s="1"/>
  <c r="EB9" i="4" s="1"/>
  <c r="CW9" i="4"/>
  <c r="DG9" i="4" s="1"/>
  <c r="ES9" i="4" s="1"/>
  <c r="CN9" i="4"/>
  <c r="CD9" i="4"/>
  <c r="BH9" i="4"/>
  <c r="BM9" i="4" s="1"/>
  <c r="CO9" i="4"/>
  <c r="CE9" i="4"/>
  <c r="DN9" i="4"/>
  <c r="DX9" i="4" s="1"/>
  <c r="EC9" i="4" s="1"/>
  <c r="CX9" i="4"/>
  <c r="DH9" i="4" s="1"/>
  <c r="ET9" i="4" s="1"/>
  <c r="BN7" i="1"/>
  <c r="EQ7" i="1"/>
  <c r="BM7" i="1"/>
  <c r="EP7" i="1"/>
  <c r="BE7" i="1"/>
  <c r="BF7" i="1" s="1"/>
  <c r="FF7" i="1" s="1"/>
  <c r="BP7" i="1"/>
  <c r="ES7" i="1"/>
  <c r="BO7" i="1"/>
  <c r="ER7" i="1"/>
  <c r="CT9" i="4" l="1"/>
  <c r="EQ9" i="4" s="1"/>
  <c r="FA9" i="4" s="1"/>
  <c r="FY9" i="4" s="1"/>
  <c r="GD9" i="4" s="1"/>
  <c r="CS9" i="4"/>
  <c r="EP9" i="4" s="1"/>
  <c r="EZ9" i="4" s="1"/>
  <c r="AU8" i="5"/>
  <c r="AW8" i="5"/>
  <c r="BP8" i="5" s="1"/>
  <c r="DD8" i="5" s="1"/>
  <c r="DN8" i="5" s="1"/>
  <c r="EY8" i="5" s="1"/>
  <c r="AX8" i="5"/>
  <c r="BQ8" i="5" s="1"/>
  <c r="DE8" i="5" s="1"/>
  <c r="DO8" i="5" s="1"/>
  <c r="EZ8" i="5" s="1"/>
  <c r="AV8" i="5"/>
  <c r="BO8" i="5" s="1"/>
  <c r="BF8" i="5"/>
  <c r="BU8" i="5" s="1"/>
  <c r="BZ8" i="5" s="1"/>
  <c r="CY8" i="5" s="1"/>
  <c r="BE8" i="5"/>
  <c r="BT8" i="5" s="1"/>
  <c r="BY8" i="5" s="1"/>
  <c r="CX8" i="5" s="1"/>
  <c r="DC8" i="5"/>
  <c r="DM8" i="5" s="1"/>
  <c r="EX8" i="5" s="1"/>
  <c r="BG8" i="5"/>
  <c r="BV8" i="5" s="1"/>
  <c r="CA8" i="5" s="1"/>
  <c r="CZ8" i="5" s="1"/>
  <c r="AZ8" i="5"/>
  <c r="BA8" i="5" s="1"/>
  <c r="BJ8" i="5"/>
  <c r="BL8" i="5"/>
  <c r="DT8" i="5" s="1"/>
  <c r="ED8" i="5" s="1"/>
  <c r="EI8" i="5" s="1"/>
  <c r="EN8" i="5" s="1"/>
  <c r="FE8" i="5" s="1"/>
  <c r="BK8" i="5"/>
  <c r="CL9" i="4"/>
  <c r="CB9" i="4"/>
  <c r="BR9" i="4"/>
  <c r="FX9" i="4"/>
  <c r="GC9" i="4" s="1"/>
  <c r="CM9" i="4"/>
  <c r="CC9" i="4"/>
  <c r="CR9" i="4" s="1"/>
  <c r="EO9" i="4" s="1"/>
  <c r="EY9" i="4" s="1"/>
  <c r="BU7" i="1"/>
  <c r="BZ7" i="1"/>
  <c r="CE7" i="1"/>
  <c r="CB7" i="1"/>
  <c r="BW7" i="1"/>
  <c r="BR7" i="1"/>
  <c r="BY7" i="1"/>
  <c r="BT7" i="1"/>
  <c r="CD7" i="1"/>
  <c r="BX7" i="1"/>
  <c r="CC7" i="1"/>
  <c r="BS7" i="1"/>
  <c r="CQ9" i="4" l="1"/>
  <c r="EN9" i="4" s="1"/>
  <c r="EX9" i="4" s="1"/>
  <c r="BN8" i="5"/>
  <c r="DB8" i="5" s="1"/>
  <c r="DL8" i="5" s="1"/>
  <c r="EW8" i="5" s="1"/>
  <c r="BI8" i="5"/>
  <c r="DQ8" i="5" s="1"/>
  <c r="EA8" i="5" s="1"/>
  <c r="EF8" i="5" s="1"/>
  <c r="EK8" i="5" s="1"/>
  <c r="FB8" i="5" s="1"/>
  <c r="BD8" i="5"/>
  <c r="BS8" i="5" s="1"/>
  <c r="BX8" i="5" s="1"/>
  <c r="CW8" i="5" s="1"/>
  <c r="CF8" i="5"/>
  <c r="EU8" i="5"/>
  <c r="DR8" i="5"/>
  <c r="EB8" i="5" s="1"/>
  <c r="EG8" i="5" s="1"/>
  <c r="EL8" i="5" s="1"/>
  <c r="FC8" i="5" s="1"/>
  <c r="FM8" i="5"/>
  <c r="AP9" i="5" s="1"/>
  <c r="BB8" i="5"/>
  <c r="CC8" i="5"/>
  <c r="FW9" i="4"/>
  <c r="GB9" i="4" s="1"/>
  <c r="FV9" i="4"/>
  <c r="GA9" i="4" s="1"/>
  <c r="FC9" i="4"/>
  <c r="FF9" i="4" s="1"/>
  <c r="EA7" i="1"/>
  <c r="CP7" i="1"/>
  <c r="DB7" i="1" s="1"/>
  <c r="CG7" i="1"/>
  <c r="DT7" i="1"/>
  <c r="CU7" i="1"/>
  <c r="CQ7" i="1"/>
  <c r="DC7" i="1" s="1"/>
  <c r="EB7" i="1"/>
  <c r="CI7" i="1"/>
  <c r="CW7" i="1" s="1"/>
  <c r="DG7" i="1" s="1"/>
  <c r="DV7" i="1"/>
  <c r="EF7" i="1" s="1"/>
  <c r="EK7" i="1" s="1"/>
  <c r="CN7" i="1"/>
  <c r="CS7" i="1" s="1"/>
  <c r="DY7" i="1"/>
  <c r="CZ7" i="1"/>
  <c r="DZ7" i="1"/>
  <c r="CO7" i="1"/>
  <c r="DA7" i="1" s="1"/>
  <c r="CH7" i="1"/>
  <c r="CV7" i="1" s="1"/>
  <c r="DF7" i="1" s="1"/>
  <c r="DU7" i="1"/>
  <c r="EE7" i="1" s="1"/>
  <c r="EJ7" i="1" s="1"/>
  <c r="DW7" i="1"/>
  <c r="CJ7" i="1"/>
  <c r="CX7" i="1" s="1"/>
  <c r="DH7" i="1" s="1"/>
  <c r="FJ8" i="5" l="1"/>
  <c r="AM9" i="5" s="1"/>
  <c r="DS8" i="5"/>
  <c r="EC8" i="5" s="1"/>
  <c r="EH8" i="5" s="1"/>
  <c r="EM8" i="5" s="1"/>
  <c r="FD8" i="5" s="1"/>
  <c r="ER8" i="5"/>
  <c r="CD8" i="5"/>
  <c r="FN9" i="4"/>
  <c r="FK9" i="4"/>
  <c r="FJ9" i="4"/>
  <c r="FH9" i="4"/>
  <c r="FI9" i="4"/>
  <c r="DM7" i="1"/>
  <c r="DE7" i="1"/>
  <c r="CL7" i="1"/>
  <c r="ED7" i="1"/>
  <c r="DL7" i="1"/>
  <c r="EW7" i="1"/>
  <c r="FB7" i="1" s="1"/>
  <c r="EG7" i="1"/>
  <c r="EL7" i="1" s="1"/>
  <c r="DK7" i="1"/>
  <c r="EV7" i="1"/>
  <c r="FA7" i="1" s="1"/>
  <c r="FO9" i="4" l="1"/>
  <c r="J10" i="10" s="1"/>
  <c r="K10" i="10" s="1"/>
  <c r="I10" i="10"/>
  <c r="FG8" i="5"/>
  <c r="AJ9" i="5" s="1"/>
  <c r="EP8" i="5"/>
  <c r="FN8" i="5" s="1"/>
  <c r="ET8" i="5"/>
  <c r="CE8" i="5"/>
  <c r="AZ10" i="4"/>
  <c r="AU10" i="4"/>
  <c r="AT10" i="4"/>
  <c r="AY10" i="4"/>
  <c r="BA10" i="4"/>
  <c r="AV10" i="4"/>
  <c r="AX10" i="4"/>
  <c r="AS10" i="4"/>
  <c r="EX7" i="1"/>
  <c r="FC7" i="1" s="1"/>
  <c r="EI7" i="1"/>
  <c r="EN7" i="1"/>
  <c r="DJ7" i="1"/>
  <c r="EU7" i="1"/>
  <c r="N10" i="10" l="1"/>
  <c r="L10" i="10"/>
  <c r="O10" i="10" s="1"/>
  <c r="FI8" i="5"/>
  <c r="AL9" i="5" s="1"/>
  <c r="ES8" i="5"/>
  <c r="BK10" i="4"/>
  <c r="BP10" i="4" s="1"/>
  <c r="BU10" i="4"/>
  <c r="DM10" i="4"/>
  <c r="DW10" i="4" s="1"/>
  <c r="EB10" i="4" s="1"/>
  <c r="CW10" i="4"/>
  <c r="DG10" i="4" s="1"/>
  <c r="ES10" i="4" s="1"/>
  <c r="DN10" i="4"/>
  <c r="DX10" i="4" s="1"/>
  <c r="EC10" i="4" s="1"/>
  <c r="CX10" i="4"/>
  <c r="DH10" i="4" s="1"/>
  <c r="ET10" i="4" s="1"/>
  <c r="BJ10" i="4"/>
  <c r="BO10" i="4" s="1"/>
  <c r="BH10" i="4"/>
  <c r="BM10" i="4" s="1"/>
  <c r="BR10" i="4" s="1"/>
  <c r="DP10" i="4"/>
  <c r="DZ10" i="4" s="1"/>
  <c r="EE10" i="4" s="1"/>
  <c r="CZ10" i="4"/>
  <c r="DJ10" i="4" s="1"/>
  <c r="EV10" i="4" s="1"/>
  <c r="BI10" i="4"/>
  <c r="BN10" i="4" s="1"/>
  <c r="BS10" i="4" s="1"/>
  <c r="DO10" i="4"/>
  <c r="DY10" i="4" s="1"/>
  <c r="ED10" i="4" s="1"/>
  <c r="CY10" i="4"/>
  <c r="DI10" i="4" s="1"/>
  <c r="EU10" i="4" s="1"/>
  <c r="EZ7" i="1"/>
  <c r="FE7" i="1"/>
  <c r="FG7" i="1" s="1"/>
  <c r="FH8" i="5" l="1"/>
  <c r="AK9" i="5" s="1"/>
  <c r="AO9" i="5" s="1"/>
  <c r="AQ9" i="5" s="1"/>
  <c r="FL8" i="5"/>
  <c r="CN10" i="4"/>
  <c r="CD10" i="4"/>
  <c r="CL10" i="4"/>
  <c r="CB10" i="4"/>
  <c r="CQ10" i="4" s="1"/>
  <c r="EN10" i="4" s="1"/>
  <c r="EX10" i="4" s="1"/>
  <c r="BT10" i="4"/>
  <c r="CM10" i="4"/>
  <c r="CC10" i="4"/>
  <c r="CO10" i="4"/>
  <c r="CE10" i="4"/>
  <c r="AX8" i="1"/>
  <c r="FI7" i="1"/>
  <c r="FJ7" i="1" s="1"/>
  <c r="FO8" i="5" l="1"/>
  <c r="AS9" i="5" s="1"/>
  <c r="CT10" i="4"/>
  <c r="EQ10" i="4" s="1"/>
  <c r="CR10" i="4"/>
  <c r="EO10" i="4" s="1"/>
  <c r="EY10" i="4" s="1"/>
  <c r="FV10" i="4"/>
  <c r="GA10" i="4" s="1"/>
  <c r="CS10" i="4"/>
  <c r="EP10" i="4" s="1"/>
  <c r="EZ10" i="4" s="1"/>
  <c r="AZ8" i="1"/>
  <c r="BC8" i="1"/>
  <c r="BA8" i="1"/>
  <c r="BB8" i="1"/>
  <c r="FA10" i="4" l="1"/>
  <c r="FY10" i="4" s="1"/>
  <c r="GD10" i="4" s="1"/>
  <c r="AV9" i="5"/>
  <c r="AW9" i="5"/>
  <c r="BP9" i="5" s="1"/>
  <c r="AU9" i="5"/>
  <c r="BN9" i="5" s="1"/>
  <c r="DB9" i="5" s="1"/>
  <c r="DL9" i="5" s="1"/>
  <c r="EW9" i="5" s="1"/>
  <c r="AX9" i="5"/>
  <c r="BQ9" i="5" s="1"/>
  <c r="BD9" i="5"/>
  <c r="BS9" i="5" s="1"/>
  <c r="BX9" i="5" s="1"/>
  <c r="CW9" i="5" s="1"/>
  <c r="BF9" i="5"/>
  <c r="BU9" i="5" s="1"/>
  <c r="BZ9" i="5" s="1"/>
  <c r="CY9" i="5" s="1"/>
  <c r="BG9" i="5"/>
  <c r="BV9" i="5" s="1"/>
  <c r="CA9" i="5" s="1"/>
  <c r="CZ9" i="5" s="1"/>
  <c r="BI9" i="5"/>
  <c r="DQ9" i="5" s="1"/>
  <c r="EA9" i="5" s="1"/>
  <c r="EF9" i="5" s="1"/>
  <c r="EK9" i="5" s="1"/>
  <c r="BK9" i="5"/>
  <c r="BL9" i="5"/>
  <c r="DT9" i="5" s="1"/>
  <c r="ED9" i="5" s="1"/>
  <c r="EI9" i="5" s="1"/>
  <c r="EN9" i="5" s="1"/>
  <c r="FE9" i="5" s="1"/>
  <c r="DD9" i="5"/>
  <c r="DN9" i="5" s="1"/>
  <c r="EY9" i="5" s="1"/>
  <c r="DE9" i="5"/>
  <c r="DO9" i="5" s="1"/>
  <c r="EZ9" i="5" s="1"/>
  <c r="FX10" i="4"/>
  <c r="GC10" i="4" s="1"/>
  <c r="FW10" i="4"/>
  <c r="GB10" i="4" s="1"/>
  <c r="BP8" i="1"/>
  <c r="ES8" i="1"/>
  <c r="BO8" i="1"/>
  <c r="ER8" i="1"/>
  <c r="BN8" i="1"/>
  <c r="EQ8" i="1"/>
  <c r="BM8" i="1"/>
  <c r="BE8" i="1"/>
  <c r="BF8" i="1" s="1"/>
  <c r="FF8" i="1" s="1"/>
  <c r="EP8" i="1"/>
  <c r="FC10" i="4" l="1"/>
  <c r="FF10" i="4" s="1"/>
  <c r="FJ10" i="4" s="1"/>
  <c r="AZ9" i="5"/>
  <c r="BA9" i="5" s="1"/>
  <c r="BE9" i="5"/>
  <c r="BT9" i="5" s="1"/>
  <c r="BY9" i="5" s="1"/>
  <c r="CX9" i="5" s="1"/>
  <c r="BJ9" i="5"/>
  <c r="BO9" i="5"/>
  <c r="DC9" i="5" s="1"/>
  <c r="DM9" i="5" s="1"/>
  <c r="EX9" i="5" s="1"/>
  <c r="FB9" i="5"/>
  <c r="CC9" i="5"/>
  <c r="FM9" i="5"/>
  <c r="AP10" i="5" s="1"/>
  <c r="BB9" i="5"/>
  <c r="BW8" i="1"/>
  <c r="CB8" i="1"/>
  <c r="BR8" i="1"/>
  <c r="BX8" i="1"/>
  <c r="BS8" i="1"/>
  <c r="CC8" i="1"/>
  <c r="CD8" i="1"/>
  <c r="BT8" i="1"/>
  <c r="BY8" i="1"/>
  <c r="BU8" i="1"/>
  <c r="CE8" i="1"/>
  <c r="BZ8" i="1"/>
  <c r="FI10" i="4" l="1"/>
  <c r="FN10" i="4"/>
  <c r="FH10" i="4"/>
  <c r="FK10" i="4"/>
  <c r="FO10" i="4"/>
  <c r="J11" i="10" s="1"/>
  <c r="K11" i="10" s="1"/>
  <c r="I11" i="10"/>
  <c r="DR9" i="5"/>
  <c r="EB9" i="5" s="1"/>
  <c r="EG9" i="5" s="1"/>
  <c r="EL9" i="5" s="1"/>
  <c r="FC9" i="5" s="1"/>
  <c r="CF9" i="5"/>
  <c r="EU9" i="5"/>
  <c r="CE9" i="5"/>
  <c r="DS9" i="5"/>
  <c r="EC9" i="5" s="1"/>
  <c r="EH9" i="5" s="1"/>
  <c r="EM9" i="5" s="1"/>
  <c r="CD9" i="5"/>
  <c r="AU11" i="4"/>
  <c r="AZ11" i="4"/>
  <c r="AX11" i="4"/>
  <c r="AS11" i="4"/>
  <c r="AY11" i="4"/>
  <c r="AT11" i="4"/>
  <c r="AV11" i="4"/>
  <c r="BA11" i="4"/>
  <c r="CI8" i="1"/>
  <c r="CW8" i="1" s="1"/>
  <c r="DV8" i="1"/>
  <c r="DZ8" i="1"/>
  <c r="CO8" i="1"/>
  <c r="DA8" i="1" s="1"/>
  <c r="CP8" i="1"/>
  <c r="DB8" i="1" s="1"/>
  <c r="EA8" i="1"/>
  <c r="DT8" i="1"/>
  <c r="ED8" i="1" s="1"/>
  <c r="CG8" i="1"/>
  <c r="CU8" i="1"/>
  <c r="CH8" i="1"/>
  <c r="CV8" i="1" s="1"/>
  <c r="DU8" i="1"/>
  <c r="EE8" i="1" s="1"/>
  <c r="EJ8" i="1" s="1"/>
  <c r="CN8" i="1"/>
  <c r="CS8" i="1" s="1"/>
  <c r="DY8" i="1"/>
  <c r="DW8" i="1"/>
  <c r="CJ8" i="1"/>
  <c r="CX8" i="1" s="1"/>
  <c r="CQ8" i="1"/>
  <c r="DC8" i="1" s="1"/>
  <c r="EB8" i="1"/>
  <c r="L11" i="10" l="1"/>
  <c r="O11" i="10" s="1"/>
  <c r="N11" i="10"/>
  <c r="FJ9" i="5"/>
  <c r="AM10" i="5" s="1"/>
  <c r="FD9" i="5"/>
  <c r="EP9" i="5"/>
  <c r="FN9" i="5" s="1"/>
  <c r="ES9" i="5"/>
  <c r="ER9" i="5"/>
  <c r="FG9" i="5" s="1"/>
  <c r="DM11" i="4"/>
  <c r="DW11" i="4" s="1"/>
  <c r="EB11" i="4" s="1"/>
  <c r="CW11" i="4"/>
  <c r="DG11" i="4" s="1"/>
  <c r="ES11" i="4" s="1"/>
  <c r="DP11" i="4"/>
  <c r="DZ11" i="4" s="1"/>
  <c r="EE11" i="4" s="1"/>
  <c r="CZ11" i="4"/>
  <c r="DJ11" i="4" s="1"/>
  <c r="EV11" i="4" s="1"/>
  <c r="BI11" i="4"/>
  <c r="BN11" i="4" s="1"/>
  <c r="DN11" i="4"/>
  <c r="DX11" i="4" s="1"/>
  <c r="EC11" i="4" s="1"/>
  <c r="CX11" i="4"/>
  <c r="DH11" i="4" s="1"/>
  <c r="ET11" i="4" s="1"/>
  <c r="DO11" i="4"/>
  <c r="CY11" i="4"/>
  <c r="DI11" i="4" s="1"/>
  <c r="EU11" i="4" s="1"/>
  <c r="BK11" i="4"/>
  <c r="BP11" i="4" s="1"/>
  <c r="BU11" i="4" s="1"/>
  <c r="BH11" i="4"/>
  <c r="BM11" i="4" s="1"/>
  <c r="BR11" i="4" s="1"/>
  <c r="BJ11" i="4"/>
  <c r="BO11" i="4" s="1"/>
  <c r="BT11" i="4" s="1"/>
  <c r="DF8" i="1"/>
  <c r="EI8" i="1"/>
  <c r="EG8" i="1"/>
  <c r="EL8" i="1" s="1"/>
  <c r="EF8" i="1"/>
  <c r="EK8" i="1" s="1"/>
  <c r="CL8" i="1"/>
  <c r="DH8" i="1"/>
  <c r="CZ8" i="1"/>
  <c r="DE8" i="1" s="1"/>
  <c r="DG8" i="1"/>
  <c r="FH9" i="5" l="1"/>
  <c r="AK10" i="5" s="1"/>
  <c r="ET9" i="5"/>
  <c r="AJ10" i="5"/>
  <c r="CM11" i="4"/>
  <c r="CC11" i="4"/>
  <c r="CN11" i="4"/>
  <c r="CD11" i="4"/>
  <c r="CS11" i="4" s="1"/>
  <c r="EP11" i="4" s="1"/>
  <c r="EZ11" i="4" s="1"/>
  <c r="CO11" i="4"/>
  <c r="CE11" i="4"/>
  <c r="DY11" i="4"/>
  <c r="ED11" i="4" s="1"/>
  <c r="BS11" i="4"/>
  <c r="CL11" i="4"/>
  <c r="CB11" i="4"/>
  <c r="EU8" i="1"/>
  <c r="DJ8" i="1"/>
  <c r="DM8" i="1"/>
  <c r="EX8" i="1"/>
  <c r="FC8" i="1" s="1"/>
  <c r="EN8" i="1"/>
  <c r="DL8" i="1"/>
  <c r="EW8" i="1"/>
  <c r="FB8" i="1" s="1"/>
  <c r="EV8" i="1"/>
  <c r="FA8" i="1" s="1"/>
  <c r="DK8" i="1"/>
  <c r="CQ11" i="4" l="1"/>
  <c r="EN11" i="4" s="1"/>
  <c r="EX11" i="4" s="1"/>
  <c r="FV11" i="4" s="1"/>
  <c r="GA11" i="4" s="1"/>
  <c r="FI9" i="5"/>
  <c r="FL9" i="5" s="1"/>
  <c r="CT11" i="4"/>
  <c r="EQ11" i="4" s="1"/>
  <c r="FA11" i="4" s="1"/>
  <c r="CR11" i="4"/>
  <c r="EO11" i="4" s="1"/>
  <c r="EY11" i="4" s="1"/>
  <c r="EZ8" i="1"/>
  <c r="FE8" i="1"/>
  <c r="FG8" i="1" s="1"/>
  <c r="FO9" i="5" l="1"/>
  <c r="AS10" i="5" s="1"/>
  <c r="AL10" i="5"/>
  <c r="AO10" i="5" s="1"/>
  <c r="AQ10" i="5" s="1"/>
  <c r="FY11" i="4"/>
  <c r="GD11" i="4" s="1"/>
  <c r="FW11" i="4"/>
  <c r="GB11" i="4" s="1"/>
  <c r="FC11" i="4"/>
  <c r="FX11" i="4"/>
  <c r="GC11" i="4" s="1"/>
  <c r="AX9" i="1"/>
  <c r="FI8" i="1"/>
  <c r="FJ8" i="1" s="1"/>
  <c r="FK11" i="4" l="1"/>
  <c r="FF11" i="4"/>
  <c r="FJ11" i="4"/>
  <c r="AV10" i="5"/>
  <c r="AW10" i="5"/>
  <c r="AU10" i="5"/>
  <c r="AX10" i="5"/>
  <c r="BG10" i="5"/>
  <c r="BV10" i="5" s="1"/>
  <c r="CA10" i="5" s="1"/>
  <c r="CZ10" i="5" s="1"/>
  <c r="AZ10" i="5"/>
  <c r="BA10" i="5"/>
  <c r="AV12" i="4"/>
  <c r="BA12" i="4"/>
  <c r="AZ12" i="4"/>
  <c r="AU12" i="4"/>
  <c r="FN11" i="4"/>
  <c r="FH11" i="4"/>
  <c r="FI11" i="4"/>
  <c r="BC9" i="1"/>
  <c r="AZ9" i="1"/>
  <c r="BB9" i="1"/>
  <c r="BA9" i="1"/>
  <c r="FO11" i="4" l="1"/>
  <c r="J12" i="10" s="1"/>
  <c r="K12" i="10" s="1"/>
  <c r="I12" i="10"/>
  <c r="CF10" i="5"/>
  <c r="BK10" i="5"/>
  <c r="BF10" i="5"/>
  <c r="BU10" i="5" s="1"/>
  <c r="BZ10" i="5" s="1"/>
  <c r="CY10" i="5" s="1"/>
  <c r="BP10" i="5"/>
  <c r="DD10" i="5" s="1"/>
  <c r="DN10" i="5" s="1"/>
  <c r="EY10" i="5" s="1"/>
  <c r="BQ10" i="5"/>
  <c r="DE10" i="5" s="1"/>
  <c r="DO10" i="5" s="1"/>
  <c r="EZ10" i="5" s="1"/>
  <c r="BL10" i="5"/>
  <c r="DT10" i="5" s="1"/>
  <c r="ED10" i="5" s="1"/>
  <c r="EI10" i="5" s="1"/>
  <c r="EN10" i="5" s="1"/>
  <c r="FE10" i="5" s="1"/>
  <c r="BD10" i="5"/>
  <c r="BS10" i="5" s="1"/>
  <c r="BX10" i="5" s="1"/>
  <c r="CW10" i="5" s="1"/>
  <c r="BN10" i="5"/>
  <c r="DB10" i="5" s="1"/>
  <c r="DL10" i="5" s="1"/>
  <c r="EW10" i="5" s="1"/>
  <c r="BI10" i="5"/>
  <c r="DQ10" i="5" s="1"/>
  <c r="EA10" i="5" s="1"/>
  <c r="EF10" i="5" s="1"/>
  <c r="EK10" i="5" s="1"/>
  <c r="FB10" i="5" s="1"/>
  <c r="BO10" i="5"/>
  <c r="DC10" i="5" s="1"/>
  <c r="DM10" i="5" s="1"/>
  <c r="EX10" i="5" s="1"/>
  <c r="BJ10" i="5"/>
  <c r="DR10" i="5" s="1"/>
  <c r="EB10" i="5" s="1"/>
  <c r="EG10" i="5" s="1"/>
  <c r="EL10" i="5" s="1"/>
  <c r="FC10" i="5" s="1"/>
  <c r="BE10" i="5"/>
  <c r="BT10" i="5" s="1"/>
  <c r="BY10" i="5" s="1"/>
  <c r="CX10" i="5" s="1"/>
  <c r="FM10" i="5"/>
  <c r="AP11" i="5" s="1"/>
  <c r="BB10" i="5"/>
  <c r="AT12" i="4"/>
  <c r="AY12" i="4"/>
  <c r="AS12" i="4"/>
  <c r="AX12" i="4"/>
  <c r="DP12" i="4"/>
  <c r="DZ12" i="4" s="1"/>
  <c r="EE12" i="4" s="1"/>
  <c r="CZ12" i="4"/>
  <c r="DJ12" i="4" s="1"/>
  <c r="EV12" i="4" s="1"/>
  <c r="BJ12" i="4"/>
  <c r="BO12" i="4" s="1"/>
  <c r="DO12" i="4"/>
  <c r="DY12" i="4" s="1"/>
  <c r="ED12" i="4" s="1"/>
  <c r="CY12" i="4"/>
  <c r="DI12" i="4" s="1"/>
  <c r="EU12" i="4" s="1"/>
  <c r="BK12" i="4"/>
  <c r="BP12" i="4" s="1"/>
  <c r="BM9" i="1"/>
  <c r="EP9" i="1"/>
  <c r="BE9" i="1"/>
  <c r="BF9" i="1" s="1"/>
  <c r="FF9" i="1" s="1"/>
  <c r="BN9" i="1"/>
  <c r="EQ9" i="1"/>
  <c r="BO9" i="1"/>
  <c r="ER9" i="1"/>
  <c r="BP9" i="1"/>
  <c r="ES9" i="1"/>
  <c r="L12" i="10" l="1"/>
  <c r="O12" i="10" s="1"/>
  <c r="N12" i="10"/>
  <c r="CC10" i="5"/>
  <c r="DS10" i="5"/>
  <c r="EC10" i="5" s="1"/>
  <c r="EH10" i="5" s="1"/>
  <c r="EM10" i="5" s="1"/>
  <c r="EU10" i="5"/>
  <c r="CE10" i="5"/>
  <c r="ET10" i="5"/>
  <c r="FI10" i="5" s="1"/>
  <c r="CD10" i="5"/>
  <c r="ER10" i="5"/>
  <c r="FG10" i="5" s="1"/>
  <c r="CN12" i="4"/>
  <c r="CD12" i="4"/>
  <c r="CS12" i="4" s="1"/>
  <c r="EP12" i="4" s="1"/>
  <c r="EZ12" i="4" s="1"/>
  <c r="CO12" i="4"/>
  <c r="CE12" i="4"/>
  <c r="DN12" i="4"/>
  <c r="DX12" i="4" s="1"/>
  <c r="EC12" i="4" s="1"/>
  <c r="CX12" i="4"/>
  <c r="DH12" i="4" s="1"/>
  <c r="ET12" i="4" s="1"/>
  <c r="BT12" i="4"/>
  <c r="DM12" i="4"/>
  <c r="DW12" i="4" s="1"/>
  <c r="EB12" i="4" s="1"/>
  <c r="CW12" i="4"/>
  <c r="DG12" i="4" s="1"/>
  <c r="ES12" i="4" s="1"/>
  <c r="BH12" i="4"/>
  <c r="BM12" i="4" s="1"/>
  <c r="BR12" i="4" s="1"/>
  <c r="BU12" i="4"/>
  <c r="BI12" i="4"/>
  <c r="BN12" i="4" s="1"/>
  <c r="BS12" i="4" s="1"/>
  <c r="CE9" i="1"/>
  <c r="BU9" i="1"/>
  <c r="BZ9" i="1"/>
  <c r="BT9" i="1"/>
  <c r="CD9" i="1"/>
  <c r="BY9" i="1"/>
  <c r="BX9" i="1"/>
  <c r="BS9" i="1"/>
  <c r="CC9" i="1"/>
  <c r="BR9" i="1"/>
  <c r="BW9" i="1"/>
  <c r="CB9" i="1"/>
  <c r="FJ10" i="5" l="1"/>
  <c r="AM11" i="5" s="1"/>
  <c r="FD10" i="5"/>
  <c r="AL11" i="5" s="1"/>
  <c r="EP10" i="5"/>
  <c r="FN10" i="5" s="1"/>
  <c r="AJ11" i="5"/>
  <c r="CT12" i="4"/>
  <c r="EQ12" i="4" s="1"/>
  <c r="FX12" i="4"/>
  <c r="GC12" i="4" s="1"/>
  <c r="CL12" i="4"/>
  <c r="CB12" i="4"/>
  <c r="CQ12" i="4" s="1"/>
  <c r="EN12" i="4" s="1"/>
  <c r="EX12" i="4" s="1"/>
  <c r="CM12" i="4"/>
  <c r="CC12" i="4"/>
  <c r="CJ9" i="1"/>
  <c r="CX9" i="1" s="1"/>
  <c r="DW9" i="1"/>
  <c r="CH9" i="1"/>
  <c r="CV9" i="1" s="1"/>
  <c r="DF9" i="1" s="1"/>
  <c r="DU9" i="1"/>
  <c r="CP9" i="1"/>
  <c r="DB9" i="1" s="1"/>
  <c r="EA9" i="1"/>
  <c r="DT9" i="1"/>
  <c r="ED9" i="1" s="1"/>
  <c r="CG9" i="1"/>
  <c r="CL9" i="1" s="1"/>
  <c r="EB9" i="1"/>
  <c r="CQ9" i="1"/>
  <c r="DC9" i="1" s="1"/>
  <c r="DZ9" i="1"/>
  <c r="CO9" i="1"/>
  <c r="DA9" i="1" s="1"/>
  <c r="DV9" i="1"/>
  <c r="CI9" i="1"/>
  <c r="CW9" i="1" s="1"/>
  <c r="DY9" i="1"/>
  <c r="CN9" i="1"/>
  <c r="CZ9" i="1"/>
  <c r="FA12" i="4" l="1"/>
  <c r="FY12" i="4" s="1"/>
  <c r="GD12" i="4" s="1"/>
  <c r="ES10" i="5"/>
  <c r="FH10" i="5" s="1"/>
  <c r="FV12" i="4"/>
  <c r="GA12" i="4" s="1"/>
  <c r="CR12" i="4"/>
  <c r="EO12" i="4" s="1"/>
  <c r="EY12" i="4" s="1"/>
  <c r="EI9" i="1"/>
  <c r="EE9" i="1"/>
  <c r="EJ9" i="1" s="1"/>
  <c r="DK9" i="1"/>
  <c r="EV9" i="1"/>
  <c r="FA9" i="1" s="1"/>
  <c r="EF9" i="1"/>
  <c r="EK9" i="1" s="1"/>
  <c r="EG9" i="1"/>
  <c r="EL9" i="1" s="1"/>
  <c r="CU9" i="1"/>
  <c r="DE9" i="1" s="1"/>
  <c r="CS9" i="1"/>
  <c r="DG9" i="1"/>
  <c r="DH9" i="1"/>
  <c r="AK11" i="5" l="1"/>
  <c r="FL10" i="5"/>
  <c r="FW12" i="4"/>
  <c r="GB12" i="4" s="1"/>
  <c r="FC12" i="4"/>
  <c r="FF12" i="4" s="1"/>
  <c r="DM9" i="1"/>
  <c r="EX9" i="1"/>
  <c r="FC9" i="1" s="1"/>
  <c r="EU9" i="1"/>
  <c r="DJ9" i="1"/>
  <c r="EN9" i="1"/>
  <c r="DL9" i="1"/>
  <c r="EW9" i="1"/>
  <c r="FB9" i="1" s="1"/>
  <c r="FO10" i="5" l="1"/>
  <c r="AS11" i="5" s="1"/>
  <c r="AO11" i="5"/>
  <c r="AQ11" i="5" s="1"/>
  <c r="FN12" i="4"/>
  <c r="FK12" i="4"/>
  <c r="FJ12" i="4"/>
  <c r="FH12" i="4"/>
  <c r="FI12" i="4"/>
  <c r="EZ9" i="1"/>
  <c r="FE9" i="1"/>
  <c r="FG9" i="1" s="1"/>
  <c r="FO12" i="4" l="1"/>
  <c r="J13" i="10" s="1"/>
  <c r="K13" i="10" s="1"/>
  <c r="I13" i="10"/>
  <c r="AW11" i="5"/>
  <c r="BP11" i="5" s="1"/>
  <c r="AU11" i="5"/>
  <c r="BN11" i="5" s="1"/>
  <c r="DB11" i="5" s="1"/>
  <c r="DL11" i="5" s="1"/>
  <c r="EW11" i="5" s="1"/>
  <c r="AV11" i="5"/>
  <c r="BE11" i="5" s="1"/>
  <c r="BT11" i="5" s="1"/>
  <c r="BY11" i="5" s="1"/>
  <c r="CX11" i="5" s="1"/>
  <c r="AX11" i="5"/>
  <c r="BQ11" i="5" s="1"/>
  <c r="DE11" i="5" s="1"/>
  <c r="DO11" i="5" s="1"/>
  <c r="EZ11" i="5" s="1"/>
  <c r="BO11" i="5"/>
  <c r="DC11" i="5" s="1"/>
  <c r="DM11" i="5" s="1"/>
  <c r="EX11" i="5" s="1"/>
  <c r="BD11" i="5"/>
  <c r="BS11" i="5" s="1"/>
  <c r="BX11" i="5" s="1"/>
  <c r="CW11" i="5" s="1"/>
  <c r="BG11" i="5"/>
  <c r="BV11" i="5" s="1"/>
  <c r="CA11" i="5" s="1"/>
  <c r="CZ11" i="5" s="1"/>
  <c r="BF11" i="5"/>
  <c r="BU11" i="5" s="1"/>
  <c r="BZ11" i="5" s="1"/>
  <c r="CY11" i="5" s="1"/>
  <c r="DD11" i="5"/>
  <c r="DN11" i="5" s="1"/>
  <c r="EY11" i="5" s="1"/>
  <c r="BL11" i="5"/>
  <c r="DT11" i="5" s="1"/>
  <c r="ED11" i="5" s="1"/>
  <c r="EI11" i="5" s="1"/>
  <c r="EN11" i="5" s="1"/>
  <c r="FE11" i="5" s="1"/>
  <c r="BK11" i="5"/>
  <c r="BJ11" i="5"/>
  <c r="AZ13" i="4"/>
  <c r="AU13" i="4"/>
  <c r="AY13" i="4"/>
  <c r="AT13" i="4"/>
  <c r="BA13" i="4"/>
  <c r="AV13" i="4"/>
  <c r="AS13" i="4"/>
  <c r="AX13" i="4"/>
  <c r="AX10" i="1"/>
  <c r="FI9" i="1"/>
  <c r="FJ9" i="1" s="1"/>
  <c r="L13" i="10" l="1"/>
  <c r="O13" i="10" s="1"/>
  <c r="N13" i="10"/>
  <c r="BI11" i="5"/>
  <c r="AZ11" i="5"/>
  <c r="DQ11" i="5"/>
  <c r="EA11" i="5" s="1"/>
  <c r="EF11" i="5" s="1"/>
  <c r="EK11" i="5" s="1"/>
  <c r="CF11" i="5"/>
  <c r="BA11" i="5"/>
  <c r="DR11" i="5" s="1"/>
  <c r="EB11" i="5" s="1"/>
  <c r="EG11" i="5" s="1"/>
  <c r="EL11" i="5" s="1"/>
  <c r="FC11" i="5" s="1"/>
  <c r="DN13" i="4"/>
  <c r="DX13" i="4" s="1"/>
  <c r="EC13" i="4" s="1"/>
  <c r="CX13" i="4"/>
  <c r="DH13" i="4" s="1"/>
  <c r="ET13" i="4" s="1"/>
  <c r="DM13" i="4"/>
  <c r="DW13" i="4" s="1"/>
  <c r="EB13" i="4" s="1"/>
  <c r="CW13" i="4"/>
  <c r="DG13" i="4" s="1"/>
  <c r="ES13" i="4" s="1"/>
  <c r="BK13" i="4"/>
  <c r="BP13" i="4" s="1"/>
  <c r="BU13" i="4" s="1"/>
  <c r="BI13" i="4"/>
  <c r="BN13" i="4" s="1"/>
  <c r="BS13" i="4" s="1"/>
  <c r="BJ13" i="4"/>
  <c r="BO13" i="4" s="1"/>
  <c r="BT13" i="4" s="1"/>
  <c r="BH13" i="4"/>
  <c r="BM13" i="4" s="1"/>
  <c r="BR13" i="4" s="1"/>
  <c r="DP13" i="4"/>
  <c r="DZ13" i="4" s="1"/>
  <c r="EE13" i="4" s="1"/>
  <c r="CZ13" i="4"/>
  <c r="DJ13" i="4" s="1"/>
  <c r="EV13" i="4" s="1"/>
  <c r="DO13" i="4"/>
  <c r="DY13" i="4" s="1"/>
  <c r="ED13" i="4" s="1"/>
  <c r="CY13" i="4"/>
  <c r="DI13" i="4" s="1"/>
  <c r="EU13" i="4" s="1"/>
  <c r="AZ10" i="1"/>
  <c r="BB10" i="1"/>
  <c r="BC10" i="1"/>
  <c r="BA10" i="1"/>
  <c r="FB11" i="5" l="1"/>
  <c r="FM11" i="5"/>
  <c r="AP12" i="5" s="1"/>
  <c r="BB11" i="5"/>
  <c r="CC11" i="5"/>
  <c r="CL13" i="4"/>
  <c r="CB13" i="4"/>
  <c r="CQ13" i="4" s="1"/>
  <c r="EN13" i="4" s="1"/>
  <c r="EX13" i="4" s="1"/>
  <c r="CN13" i="4"/>
  <c r="CD13" i="4"/>
  <c r="CS13" i="4" s="1"/>
  <c r="EP13" i="4" s="1"/>
  <c r="EZ13" i="4" s="1"/>
  <c r="CO13" i="4"/>
  <c r="CE13" i="4"/>
  <c r="CM13" i="4"/>
  <c r="CC13" i="4"/>
  <c r="BP10" i="1"/>
  <c r="ES10" i="1"/>
  <c r="BO10" i="1"/>
  <c r="ER10" i="1"/>
  <c r="BN10" i="1"/>
  <c r="EQ10" i="1"/>
  <c r="BM10" i="1"/>
  <c r="BE10" i="1"/>
  <c r="BF10" i="1" s="1"/>
  <c r="FF10" i="1" s="1"/>
  <c r="EP10" i="1"/>
  <c r="CT13" i="4" l="1"/>
  <c r="EQ13" i="4" s="1"/>
  <c r="FA13" i="4" s="1"/>
  <c r="DS11" i="5"/>
  <c r="EC11" i="5" s="1"/>
  <c r="EH11" i="5" s="1"/>
  <c r="EM11" i="5" s="1"/>
  <c r="EU11" i="5"/>
  <c r="ER11" i="5"/>
  <c r="FG11" i="5" s="1"/>
  <c r="CD11" i="5"/>
  <c r="CE11" i="5"/>
  <c r="FY13" i="4"/>
  <c r="GD13" i="4" s="1"/>
  <c r="CR13" i="4"/>
  <c r="EO13" i="4" s="1"/>
  <c r="EY13" i="4" s="1"/>
  <c r="FV13" i="4"/>
  <c r="GA13" i="4" s="1"/>
  <c r="FC13" i="4"/>
  <c r="FX13" i="4"/>
  <c r="GC13" i="4" s="1"/>
  <c r="CB10" i="1"/>
  <c r="BW10" i="1"/>
  <c r="BR10" i="1"/>
  <c r="CC10" i="1"/>
  <c r="BS10" i="1"/>
  <c r="BX10" i="1"/>
  <c r="BY10" i="1"/>
  <c r="CD10" i="1"/>
  <c r="BT10" i="1"/>
  <c r="BZ10" i="1"/>
  <c r="BU10" i="1"/>
  <c r="CE10" i="1"/>
  <c r="FF13" i="4" l="1"/>
  <c r="FN13" i="4" s="1"/>
  <c r="FJ11" i="5"/>
  <c r="AM12" i="5" s="1"/>
  <c r="FD11" i="5"/>
  <c r="EP11" i="5"/>
  <c r="FN11" i="5" s="1"/>
  <c r="ET11" i="5"/>
  <c r="AJ12" i="5"/>
  <c r="FW13" i="4"/>
  <c r="GB13" i="4" s="1"/>
  <c r="FI13" i="4"/>
  <c r="FJ13" i="4"/>
  <c r="FH13" i="4"/>
  <c r="CP10" i="1"/>
  <c r="DB10" i="1" s="1"/>
  <c r="EA10" i="1"/>
  <c r="DZ10" i="1"/>
  <c r="CO10" i="1"/>
  <c r="DA10" i="1" s="1"/>
  <c r="CG10" i="1"/>
  <c r="DT10" i="1"/>
  <c r="CU10" i="1"/>
  <c r="CN10" i="1"/>
  <c r="CS10" i="1" s="1"/>
  <c r="DY10" i="1"/>
  <c r="DV10" i="1"/>
  <c r="EF10" i="1" s="1"/>
  <c r="EK10" i="1" s="1"/>
  <c r="CI10" i="1"/>
  <c r="CW10" i="1" s="1"/>
  <c r="DG10" i="1" s="1"/>
  <c r="DU10" i="1"/>
  <c r="CH10" i="1"/>
  <c r="CV10" i="1" s="1"/>
  <c r="CQ10" i="1"/>
  <c r="DC10" i="1" s="1"/>
  <c r="EB10" i="1"/>
  <c r="DW10" i="1"/>
  <c r="EG10" i="1" s="1"/>
  <c r="EL10" i="1" s="1"/>
  <c r="CJ10" i="1"/>
  <c r="CX10" i="1" s="1"/>
  <c r="DH10" i="1" s="1"/>
  <c r="FO13" i="4" l="1"/>
  <c r="J14" i="10" s="1"/>
  <c r="K14" i="10" s="1"/>
  <c r="I14" i="10"/>
  <c r="FK13" i="4"/>
  <c r="L14" i="10"/>
  <c r="O14" i="10" s="1"/>
  <c r="N14" i="10"/>
  <c r="FI11" i="5"/>
  <c r="AL12" i="5" s="1"/>
  <c r="ES11" i="5"/>
  <c r="FH11" i="5" s="1"/>
  <c r="AU14" i="4"/>
  <c r="AZ14" i="4"/>
  <c r="AS14" i="4"/>
  <c r="AX14" i="4"/>
  <c r="AV14" i="4"/>
  <c r="BA14" i="4"/>
  <c r="AT14" i="4"/>
  <c r="AY14" i="4"/>
  <c r="DM10" i="1"/>
  <c r="EX10" i="1"/>
  <c r="FC10" i="1" s="1"/>
  <c r="CL10" i="1"/>
  <c r="DL10" i="1"/>
  <c r="EW10" i="1"/>
  <c r="FB10" i="1" s="1"/>
  <c r="CZ10" i="1"/>
  <c r="DE10" i="1" s="1"/>
  <c r="ED10" i="1"/>
  <c r="DF10" i="1"/>
  <c r="EE10" i="1"/>
  <c r="EJ10" i="1" s="1"/>
  <c r="AK12" i="5" l="1"/>
  <c r="FL11" i="5"/>
  <c r="BI14" i="4"/>
  <c r="BN14" i="4" s="1"/>
  <c r="BS14" i="4" s="1"/>
  <c r="DN14" i="4"/>
  <c r="DX14" i="4" s="1"/>
  <c r="EC14" i="4" s="1"/>
  <c r="CX14" i="4"/>
  <c r="DH14" i="4" s="1"/>
  <c r="ET14" i="4" s="1"/>
  <c r="BK14" i="4"/>
  <c r="BP14" i="4" s="1"/>
  <c r="BU14" i="4" s="1"/>
  <c r="DO14" i="4"/>
  <c r="DY14" i="4" s="1"/>
  <c r="ED14" i="4" s="1"/>
  <c r="CY14" i="4"/>
  <c r="DI14" i="4" s="1"/>
  <c r="EU14" i="4" s="1"/>
  <c r="DP14" i="4"/>
  <c r="DZ14" i="4" s="1"/>
  <c r="EE14" i="4" s="1"/>
  <c r="CZ14" i="4"/>
  <c r="DJ14" i="4" s="1"/>
  <c r="EV14" i="4" s="1"/>
  <c r="DM14" i="4"/>
  <c r="DW14" i="4" s="1"/>
  <c r="EB14" i="4" s="1"/>
  <c r="CW14" i="4"/>
  <c r="DG14" i="4" s="1"/>
  <c r="ES14" i="4" s="1"/>
  <c r="BH14" i="4"/>
  <c r="BM14" i="4" s="1"/>
  <c r="BR14" i="4"/>
  <c r="BJ14" i="4"/>
  <c r="BO14" i="4" s="1"/>
  <c r="BT14" i="4" s="1"/>
  <c r="DJ10" i="1"/>
  <c r="EU10" i="1"/>
  <c r="DK10" i="1"/>
  <c r="EV10" i="1"/>
  <c r="FA10" i="1" s="1"/>
  <c r="EI10" i="1"/>
  <c r="EN10" i="1"/>
  <c r="FO11" i="5" l="1"/>
  <c r="AS12" i="5" s="1"/>
  <c r="AO12" i="5"/>
  <c r="AQ12" i="5" s="1"/>
  <c r="CN14" i="4"/>
  <c r="CD14" i="4"/>
  <c r="CO14" i="4"/>
  <c r="CE14" i="4"/>
  <c r="CT14" i="4" s="1"/>
  <c r="EQ14" i="4" s="1"/>
  <c r="FA14" i="4" s="1"/>
  <c r="CL14" i="4"/>
  <c r="CB14" i="4"/>
  <c r="CQ14" i="4" s="1"/>
  <c r="EN14" i="4" s="1"/>
  <c r="EX14" i="4" s="1"/>
  <c r="CM14" i="4"/>
  <c r="CC14" i="4"/>
  <c r="EZ10" i="1"/>
  <c r="FE10" i="1"/>
  <c r="FG10" i="1" s="1"/>
  <c r="AX12" i="5" l="1"/>
  <c r="BQ12" i="5" s="1"/>
  <c r="AV12" i="5"/>
  <c r="BE12" i="5" s="1"/>
  <c r="BT12" i="5" s="1"/>
  <c r="BY12" i="5" s="1"/>
  <c r="CX12" i="5" s="1"/>
  <c r="AU12" i="5"/>
  <c r="BN12" i="5" s="1"/>
  <c r="DB12" i="5" s="1"/>
  <c r="DL12" i="5" s="1"/>
  <c r="EW12" i="5" s="1"/>
  <c r="AW12" i="5"/>
  <c r="BP12" i="5" s="1"/>
  <c r="DD12" i="5" s="1"/>
  <c r="DN12" i="5" s="1"/>
  <c r="EY12" i="5" s="1"/>
  <c r="BO12" i="5"/>
  <c r="DC12" i="5" s="1"/>
  <c r="DM12" i="5" s="1"/>
  <c r="EX12" i="5" s="1"/>
  <c r="BD12" i="5"/>
  <c r="BS12" i="5" s="1"/>
  <c r="BX12" i="5" s="1"/>
  <c r="CW12" i="5" s="1"/>
  <c r="BG12" i="5"/>
  <c r="BV12" i="5" s="1"/>
  <c r="CA12" i="5" s="1"/>
  <c r="CZ12" i="5" s="1"/>
  <c r="BF12" i="5"/>
  <c r="BU12" i="5" s="1"/>
  <c r="BZ12" i="5" s="1"/>
  <c r="CY12" i="5" s="1"/>
  <c r="BL12" i="5"/>
  <c r="DT12" i="5" s="1"/>
  <c r="ED12" i="5" s="1"/>
  <c r="EI12" i="5" s="1"/>
  <c r="EN12" i="5" s="1"/>
  <c r="FE12" i="5" s="1"/>
  <c r="BK12" i="5"/>
  <c r="BJ12" i="5"/>
  <c r="DE12" i="5"/>
  <c r="DO12" i="5" s="1"/>
  <c r="EZ12" i="5" s="1"/>
  <c r="FV14" i="4"/>
  <c r="GA14" i="4" s="1"/>
  <c r="CR14" i="4"/>
  <c r="EO14" i="4" s="1"/>
  <c r="EY14" i="4" s="1"/>
  <c r="FY14" i="4"/>
  <c r="GD14" i="4" s="1"/>
  <c r="CS14" i="4"/>
  <c r="EP14" i="4" s="1"/>
  <c r="EZ14" i="4" s="1"/>
  <c r="AX11" i="1"/>
  <c r="FI10" i="1"/>
  <c r="FJ10" i="1" s="1"/>
  <c r="BI12" i="5" l="1"/>
  <c r="AZ12" i="5"/>
  <c r="DQ12" i="5"/>
  <c r="EA12" i="5" s="1"/>
  <c r="EF12" i="5" s="1"/>
  <c r="EK12" i="5" s="1"/>
  <c r="CF12" i="5"/>
  <c r="BA12" i="5"/>
  <c r="DR12" i="5" s="1"/>
  <c r="EB12" i="5" s="1"/>
  <c r="EG12" i="5" s="1"/>
  <c r="EL12" i="5" s="1"/>
  <c r="FC12" i="5" s="1"/>
  <c r="FX14" i="4"/>
  <c r="GC14" i="4" s="1"/>
  <c r="FW14" i="4"/>
  <c r="GB14" i="4" s="1"/>
  <c r="FC14" i="4"/>
  <c r="FF14" i="4" s="1"/>
  <c r="BA11" i="1"/>
  <c r="BC11" i="1"/>
  <c r="BB11" i="1"/>
  <c r="AZ11" i="1"/>
  <c r="FB12" i="5" l="1"/>
  <c r="EU12" i="5"/>
  <c r="FM12" i="5"/>
  <c r="AP13" i="5" s="1"/>
  <c r="BB12" i="5"/>
  <c r="CC12" i="5"/>
  <c r="FN14" i="4"/>
  <c r="FH14" i="4"/>
  <c r="FK14" i="4"/>
  <c r="FI14" i="4"/>
  <c r="FJ14" i="4"/>
  <c r="BP11" i="1"/>
  <c r="ES11" i="1"/>
  <c r="BM11" i="1"/>
  <c r="BE11" i="1"/>
  <c r="BF11" i="1" s="1"/>
  <c r="FF11" i="1" s="1"/>
  <c r="EP11" i="1"/>
  <c r="BO11" i="1"/>
  <c r="ER11" i="1"/>
  <c r="BN11" i="1"/>
  <c r="EQ11" i="1"/>
  <c r="FO14" i="4" l="1"/>
  <c r="J15" i="10" s="1"/>
  <c r="K15" i="10" s="1"/>
  <c r="I15" i="10"/>
  <c r="FJ12" i="5"/>
  <c r="AM13" i="5" s="1"/>
  <c r="CE12" i="5"/>
  <c r="DS12" i="5"/>
  <c r="EC12" i="5" s="1"/>
  <c r="EH12" i="5" s="1"/>
  <c r="EM12" i="5" s="1"/>
  <c r="CD12" i="5"/>
  <c r="AV15" i="4"/>
  <c r="BA15" i="4"/>
  <c r="AU15" i="4"/>
  <c r="AZ15" i="4"/>
  <c r="AX15" i="4"/>
  <c r="AS15" i="4"/>
  <c r="AT15" i="4"/>
  <c r="AY15" i="4"/>
  <c r="BT11" i="1"/>
  <c r="CD11" i="1"/>
  <c r="BY11" i="1"/>
  <c r="BS11" i="1"/>
  <c r="BX11" i="1"/>
  <c r="CC11" i="1"/>
  <c r="BR11" i="1"/>
  <c r="BW11" i="1"/>
  <c r="CB11" i="1"/>
  <c r="BU11" i="1"/>
  <c r="CE11" i="1"/>
  <c r="BZ11" i="1"/>
  <c r="N15" i="10" l="1"/>
  <c r="L15" i="10"/>
  <c r="O15" i="10" s="1"/>
  <c r="FD12" i="5"/>
  <c r="EP12" i="5"/>
  <c r="FN12" i="5" s="1"/>
  <c r="ER12" i="5"/>
  <c r="FG12" i="5" s="1"/>
  <c r="AJ13" i="5" s="1"/>
  <c r="BI15" i="4"/>
  <c r="BN15" i="4" s="1"/>
  <c r="BS15" i="4" s="1"/>
  <c r="DM15" i="4"/>
  <c r="DW15" i="4" s="1"/>
  <c r="EB15" i="4" s="1"/>
  <c r="CW15" i="4"/>
  <c r="DG15" i="4" s="1"/>
  <c r="ES15" i="4" s="1"/>
  <c r="DP15" i="4"/>
  <c r="DZ15" i="4" s="1"/>
  <c r="EE15" i="4" s="1"/>
  <c r="CZ15" i="4"/>
  <c r="DJ15" i="4" s="1"/>
  <c r="EV15" i="4" s="1"/>
  <c r="DN15" i="4"/>
  <c r="DX15" i="4" s="1"/>
  <c r="EC15" i="4" s="1"/>
  <c r="CX15" i="4"/>
  <c r="DH15" i="4" s="1"/>
  <c r="ET15" i="4" s="1"/>
  <c r="BH15" i="4"/>
  <c r="BM15" i="4" s="1"/>
  <c r="DO15" i="4"/>
  <c r="DY15" i="4" s="1"/>
  <c r="ED15" i="4" s="1"/>
  <c r="CY15" i="4"/>
  <c r="DI15" i="4" s="1"/>
  <c r="EU15" i="4" s="1"/>
  <c r="BJ15" i="4"/>
  <c r="BO15" i="4" s="1"/>
  <c r="BT15" i="4" s="1"/>
  <c r="BK15" i="4"/>
  <c r="BP15" i="4" s="1"/>
  <c r="BU15" i="4" s="1"/>
  <c r="CH11" i="1"/>
  <c r="CV11" i="1" s="1"/>
  <c r="DU11" i="1"/>
  <c r="CO11" i="1"/>
  <c r="DA11" i="1" s="1"/>
  <c r="DZ11" i="1"/>
  <c r="CJ11" i="1"/>
  <c r="CX11" i="1" s="1"/>
  <c r="DH11" i="1" s="1"/>
  <c r="DW11" i="1"/>
  <c r="EG11" i="1" s="1"/>
  <c r="EL11" i="1" s="1"/>
  <c r="CP11" i="1"/>
  <c r="DB11" i="1" s="1"/>
  <c r="EA11" i="1"/>
  <c r="DT11" i="1"/>
  <c r="ED11" i="1" s="1"/>
  <c r="CG11" i="1"/>
  <c r="CU11" i="1"/>
  <c r="DE11" i="1" s="1"/>
  <c r="CI11" i="1"/>
  <c r="CW11" i="1" s="1"/>
  <c r="DG11" i="1" s="1"/>
  <c r="DV11" i="1"/>
  <c r="EB11" i="1"/>
  <c r="CQ11" i="1"/>
  <c r="DC11" i="1" s="1"/>
  <c r="DY11" i="1"/>
  <c r="CN11" i="1"/>
  <c r="CZ11" i="1"/>
  <c r="ES12" i="5" l="1"/>
  <c r="ET12" i="5"/>
  <c r="CL15" i="4"/>
  <c r="CB15" i="4"/>
  <c r="CQ15" i="4" s="1"/>
  <c r="EN15" i="4" s="1"/>
  <c r="EX15" i="4" s="1"/>
  <c r="BR15" i="4"/>
  <c r="CO15" i="4"/>
  <c r="CE15" i="4"/>
  <c r="CT15" i="4" s="1"/>
  <c r="EQ15" i="4" s="1"/>
  <c r="FA15" i="4" s="1"/>
  <c r="CN15" i="4"/>
  <c r="CD15" i="4"/>
  <c r="CM15" i="4"/>
  <c r="CC15" i="4"/>
  <c r="DJ11" i="1"/>
  <c r="EU11" i="1"/>
  <c r="CL11" i="1"/>
  <c r="EI11" i="1"/>
  <c r="CS11" i="1"/>
  <c r="DM11" i="1"/>
  <c r="EX11" i="1"/>
  <c r="FC11" i="1" s="1"/>
  <c r="EE11" i="1"/>
  <c r="EJ11" i="1" s="1"/>
  <c r="DL11" i="1"/>
  <c r="EF11" i="1"/>
  <c r="EK11" i="1" s="1"/>
  <c r="DF11" i="1"/>
  <c r="CS15" i="4" l="1"/>
  <c r="EP15" i="4" s="1"/>
  <c r="EZ15" i="4" s="1"/>
  <c r="FI12" i="5"/>
  <c r="AL13" i="5" s="1"/>
  <c r="FH12" i="5"/>
  <c r="AK13" i="5" s="1"/>
  <c r="AO13" i="5" s="1"/>
  <c r="AQ13" i="5" s="1"/>
  <c r="FY15" i="4"/>
  <c r="GD15" i="4" s="1"/>
  <c r="CR15" i="4"/>
  <c r="EO15" i="4" s="1"/>
  <c r="EY15" i="4" s="1"/>
  <c r="FV15" i="4"/>
  <c r="GA15" i="4" s="1"/>
  <c r="FC15" i="4"/>
  <c r="FX15" i="4"/>
  <c r="GC15" i="4" s="1"/>
  <c r="EW11" i="1"/>
  <c r="FB11" i="1" s="1"/>
  <c r="EN11" i="1"/>
  <c r="EZ11" i="1"/>
  <c r="DK11" i="1"/>
  <c r="EV11" i="1"/>
  <c r="FA11" i="1" s="1"/>
  <c r="FF15" i="4" l="1"/>
  <c r="FN15" i="4" s="1"/>
  <c r="FL12" i="5"/>
  <c r="FO12" i="5"/>
  <c r="AS13" i="5" s="1"/>
  <c r="FH15" i="4"/>
  <c r="FW15" i="4"/>
  <c r="GB15" i="4" s="1"/>
  <c r="FI15" i="4"/>
  <c r="FK15" i="4"/>
  <c r="FJ15" i="4"/>
  <c r="FE11" i="1"/>
  <c r="FG11" i="1" s="1"/>
  <c r="FO15" i="4" l="1"/>
  <c r="J16" i="10" s="1"/>
  <c r="K16" i="10" s="1"/>
  <c r="I16" i="10"/>
  <c r="N16" i="10"/>
  <c r="L16" i="10"/>
  <c r="O16" i="10" s="1"/>
  <c r="AU13" i="5"/>
  <c r="BN13" i="5" s="1"/>
  <c r="AX13" i="5"/>
  <c r="BQ13" i="5" s="1"/>
  <c r="AW13" i="5"/>
  <c r="BP13" i="5" s="1"/>
  <c r="DD13" i="5" s="1"/>
  <c r="DN13" i="5" s="1"/>
  <c r="EY13" i="5" s="1"/>
  <c r="AV13" i="5"/>
  <c r="BO13" i="5" s="1"/>
  <c r="BD13" i="5"/>
  <c r="BS13" i="5" s="1"/>
  <c r="BX13" i="5" s="1"/>
  <c r="CW13" i="5" s="1"/>
  <c r="BF13" i="5"/>
  <c r="BU13" i="5" s="1"/>
  <c r="BZ13" i="5" s="1"/>
  <c r="CY13" i="5" s="1"/>
  <c r="BG13" i="5"/>
  <c r="BV13" i="5" s="1"/>
  <c r="CA13" i="5" s="1"/>
  <c r="CZ13" i="5" s="1"/>
  <c r="DE13" i="5"/>
  <c r="DO13" i="5" s="1"/>
  <c r="EZ13" i="5" s="1"/>
  <c r="BE13" i="5"/>
  <c r="BT13" i="5" s="1"/>
  <c r="BY13" i="5" s="1"/>
  <c r="CX13" i="5" s="1"/>
  <c r="DC13" i="5"/>
  <c r="DM13" i="5" s="1"/>
  <c r="EX13" i="5" s="1"/>
  <c r="BL13" i="5"/>
  <c r="DT13" i="5" s="1"/>
  <c r="ED13" i="5" s="1"/>
  <c r="EI13" i="5" s="1"/>
  <c r="EN13" i="5" s="1"/>
  <c r="FE13" i="5" s="1"/>
  <c r="BJ13" i="5"/>
  <c r="DB13" i="5"/>
  <c r="DL13" i="5" s="1"/>
  <c r="EW13" i="5" s="1"/>
  <c r="BI13" i="5"/>
  <c r="BA16" i="4"/>
  <c r="AV16" i="4"/>
  <c r="AU16" i="4"/>
  <c r="AZ16" i="4"/>
  <c r="AT16" i="4"/>
  <c r="AY16" i="4"/>
  <c r="AS16" i="4"/>
  <c r="AX16" i="4"/>
  <c r="FI11" i="1"/>
  <c r="FJ11" i="1" s="1"/>
  <c r="AX12" i="1"/>
  <c r="AZ13" i="5" l="1"/>
  <c r="BK13" i="5"/>
  <c r="DQ13" i="5"/>
  <c r="EA13" i="5" s="1"/>
  <c r="EF13" i="5" s="1"/>
  <c r="EK13" i="5" s="1"/>
  <c r="CF13" i="5"/>
  <c r="BA13" i="5"/>
  <c r="DR13" i="5" s="1"/>
  <c r="EB13" i="5" s="1"/>
  <c r="EG13" i="5" s="1"/>
  <c r="EL13" i="5" s="1"/>
  <c r="FC13" i="5" s="1"/>
  <c r="BH16" i="4"/>
  <c r="BM16" i="4" s="1"/>
  <c r="BR16" i="4" s="1"/>
  <c r="BJ16" i="4"/>
  <c r="BO16" i="4" s="1"/>
  <c r="BT16" i="4" s="1"/>
  <c r="DM16" i="4"/>
  <c r="DW16" i="4" s="1"/>
  <c r="EB16" i="4" s="1"/>
  <c r="CW16" i="4"/>
  <c r="DG16" i="4" s="1"/>
  <c r="ES16" i="4" s="1"/>
  <c r="DN16" i="4"/>
  <c r="DX16" i="4" s="1"/>
  <c r="EC16" i="4" s="1"/>
  <c r="CX16" i="4"/>
  <c r="DH16" i="4" s="1"/>
  <c r="ET16" i="4" s="1"/>
  <c r="BI16" i="4"/>
  <c r="BN16" i="4" s="1"/>
  <c r="BS16" i="4" s="1"/>
  <c r="DO16" i="4"/>
  <c r="DY16" i="4" s="1"/>
  <c r="ED16" i="4" s="1"/>
  <c r="CY16" i="4"/>
  <c r="DI16" i="4" s="1"/>
  <c r="EU16" i="4" s="1"/>
  <c r="BK16" i="4"/>
  <c r="BP16" i="4" s="1"/>
  <c r="BU16" i="4" s="1"/>
  <c r="DP16" i="4"/>
  <c r="DZ16" i="4" s="1"/>
  <c r="EE16" i="4" s="1"/>
  <c r="CZ16" i="4"/>
  <c r="DJ16" i="4" s="1"/>
  <c r="EV16" i="4" s="1"/>
  <c r="BB12" i="1"/>
  <c r="BC12" i="1"/>
  <c r="BA12" i="1"/>
  <c r="AZ12" i="1"/>
  <c r="FB13" i="5" l="1"/>
  <c r="FM13" i="5"/>
  <c r="AP14" i="5" s="1"/>
  <c r="BB13" i="5"/>
  <c r="CC13" i="5"/>
  <c r="CM16" i="4"/>
  <c r="CC16" i="4"/>
  <c r="CR16" i="4" s="1"/>
  <c r="EO16" i="4" s="1"/>
  <c r="EY16" i="4" s="1"/>
  <c r="CN16" i="4"/>
  <c r="CD16" i="4"/>
  <c r="CO16" i="4"/>
  <c r="CE16" i="4"/>
  <c r="CL16" i="4"/>
  <c r="CB16" i="4"/>
  <c r="BM12" i="1"/>
  <c r="EP12" i="1"/>
  <c r="BE12" i="1"/>
  <c r="BF12" i="1" s="1"/>
  <c r="FF12" i="1" s="1"/>
  <c r="BN12" i="1"/>
  <c r="EQ12" i="1"/>
  <c r="BP12" i="1"/>
  <c r="ES12" i="1"/>
  <c r="BO12" i="1"/>
  <c r="ER12" i="1"/>
  <c r="CS16" i="4" l="1"/>
  <c r="EP16" i="4" s="1"/>
  <c r="EZ16" i="4" s="1"/>
  <c r="DS13" i="5"/>
  <c r="EC13" i="5" s="1"/>
  <c r="EH13" i="5" s="1"/>
  <c r="EM13" i="5" s="1"/>
  <c r="EU13" i="5"/>
  <c r="CE13" i="5"/>
  <c r="ET13" i="5"/>
  <c r="FI13" i="5" s="1"/>
  <c r="ER13" i="5"/>
  <c r="FG13" i="5" s="1"/>
  <c r="CD13" i="5"/>
  <c r="CQ16" i="4"/>
  <c r="EN16" i="4" s="1"/>
  <c r="CT16" i="4"/>
  <c r="EQ16" i="4" s="1"/>
  <c r="FW16" i="4"/>
  <c r="GB16" i="4" s="1"/>
  <c r="FX16" i="4"/>
  <c r="GC16" i="4" s="1"/>
  <c r="BU12" i="1"/>
  <c r="BZ12" i="1"/>
  <c r="CE12" i="1"/>
  <c r="CD12" i="1"/>
  <c r="BT12" i="1"/>
  <c r="BY12" i="1"/>
  <c r="BX12" i="1"/>
  <c r="BS12" i="1"/>
  <c r="CC12" i="1"/>
  <c r="BR12" i="1"/>
  <c r="CB12" i="1"/>
  <c r="BW12" i="1"/>
  <c r="FA16" i="4" l="1"/>
  <c r="EX16" i="4"/>
  <c r="FC16" i="4" s="1"/>
  <c r="FF16" i="4" s="1"/>
  <c r="FJ13" i="5"/>
  <c r="AM14" i="5" s="1"/>
  <c r="FD13" i="5"/>
  <c r="EP13" i="5"/>
  <c r="FN13" i="5" s="1"/>
  <c r="ES13" i="5"/>
  <c r="AJ14" i="5"/>
  <c r="FY16" i="4"/>
  <c r="GD16" i="4" s="1"/>
  <c r="CH12" i="1"/>
  <c r="CV12" i="1" s="1"/>
  <c r="DU12" i="1"/>
  <c r="CQ12" i="1"/>
  <c r="DC12" i="1" s="1"/>
  <c r="EB12" i="1"/>
  <c r="CP12" i="1"/>
  <c r="DB12" i="1" s="1"/>
  <c r="EA12" i="1"/>
  <c r="DT12" i="1"/>
  <c r="CG12" i="1"/>
  <c r="CL12" i="1" s="1"/>
  <c r="CN12" i="1"/>
  <c r="CS12" i="1" s="1"/>
  <c r="DY12" i="1"/>
  <c r="CZ12" i="1"/>
  <c r="CJ12" i="1"/>
  <c r="CX12" i="1" s="1"/>
  <c r="DW12" i="1"/>
  <c r="EG12" i="1" s="1"/>
  <c r="EL12" i="1" s="1"/>
  <c r="CO12" i="1"/>
  <c r="DA12" i="1" s="1"/>
  <c r="DZ12" i="1"/>
  <c r="CI12" i="1"/>
  <c r="CW12" i="1" s="1"/>
  <c r="DV12" i="1"/>
  <c r="EF12" i="1" s="1"/>
  <c r="EK12" i="1" s="1"/>
  <c r="FI16" i="4" l="1"/>
  <c r="FH16" i="4"/>
  <c r="FJ16" i="4"/>
  <c r="FK16" i="4"/>
  <c r="FN16" i="4"/>
  <c r="FV16" i="4"/>
  <c r="GA16" i="4" s="1"/>
  <c r="FO16" i="4"/>
  <c r="J17" i="10" s="1"/>
  <c r="K17" i="10" s="1"/>
  <c r="I17" i="10"/>
  <c r="FH13" i="5"/>
  <c r="AK14" i="5" s="1"/>
  <c r="AL14" i="5"/>
  <c r="FL13" i="5"/>
  <c r="AU17" i="4"/>
  <c r="AZ17" i="4"/>
  <c r="AV17" i="4"/>
  <c r="BA17" i="4"/>
  <c r="AX17" i="4"/>
  <c r="AS17" i="4"/>
  <c r="AY17" i="4"/>
  <c r="AT17" i="4"/>
  <c r="ED12" i="1"/>
  <c r="EE12" i="1"/>
  <c r="EJ12" i="1" s="1"/>
  <c r="CU12" i="1"/>
  <c r="DE12" i="1" s="1"/>
  <c r="DG12" i="1"/>
  <c r="DH12" i="1"/>
  <c r="DF12" i="1"/>
  <c r="L17" i="10" l="1"/>
  <c r="O17" i="10" s="1"/>
  <c r="N17" i="10"/>
  <c r="FO13" i="5"/>
  <c r="AS14" i="5" s="1"/>
  <c r="AO14" i="5"/>
  <c r="AQ14" i="5" s="1"/>
  <c r="BI17" i="4"/>
  <c r="BN17" i="4" s="1"/>
  <c r="BS17" i="4"/>
  <c r="BH17" i="4"/>
  <c r="BM17" i="4" s="1"/>
  <c r="BR17" i="4" s="1"/>
  <c r="DP17" i="4"/>
  <c r="DZ17" i="4" s="1"/>
  <c r="EE17" i="4" s="1"/>
  <c r="CZ17" i="4"/>
  <c r="DJ17" i="4" s="1"/>
  <c r="EV17" i="4" s="1"/>
  <c r="BJ17" i="4"/>
  <c r="BO17" i="4" s="1"/>
  <c r="BT17" i="4" s="1"/>
  <c r="DN17" i="4"/>
  <c r="DX17" i="4" s="1"/>
  <c r="EC17" i="4" s="1"/>
  <c r="CX17" i="4"/>
  <c r="DH17" i="4" s="1"/>
  <c r="ET17" i="4" s="1"/>
  <c r="DM17" i="4"/>
  <c r="DW17" i="4" s="1"/>
  <c r="EB17" i="4" s="1"/>
  <c r="CW17" i="4"/>
  <c r="DG17" i="4" s="1"/>
  <c r="ES17" i="4" s="1"/>
  <c r="BK17" i="4"/>
  <c r="BP17" i="4" s="1"/>
  <c r="BU17" i="4" s="1"/>
  <c r="DO17" i="4"/>
  <c r="DY17" i="4" s="1"/>
  <c r="ED17" i="4" s="1"/>
  <c r="CY17" i="4"/>
  <c r="DI17" i="4" s="1"/>
  <c r="EU17" i="4" s="1"/>
  <c r="DL12" i="1"/>
  <c r="EW12" i="1"/>
  <c r="FB12" i="1" s="1"/>
  <c r="EU12" i="1"/>
  <c r="DJ12" i="1"/>
  <c r="DK12" i="1"/>
  <c r="EV12" i="1"/>
  <c r="FA12" i="1" s="1"/>
  <c r="DM12" i="1"/>
  <c r="EX12" i="1"/>
  <c r="FC12" i="1" s="1"/>
  <c r="EI12" i="1"/>
  <c r="EN12" i="1"/>
  <c r="AU14" i="5" l="1"/>
  <c r="AW14" i="5"/>
  <c r="AV14" i="5"/>
  <c r="AX14" i="5"/>
  <c r="CN17" i="4"/>
  <c r="CD17" i="4"/>
  <c r="CS17" i="4" s="1"/>
  <c r="EP17" i="4" s="1"/>
  <c r="EZ17" i="4" s="1"/>
  <c r="CL17" i="4"/>
  <c r="CB17" i="4"/>
  <c r="CQ17" i="4" s="1"/>
  <c r="EN17" i="4" s="1"/>
  <c r="EX17" i="4" s="1"/>
  <c r="CO17" i="4"/>
  <c r="CE17" i="4"/>
  <c r="CM17" i="4"/>
  <c r="CC17" i="4"/>
  <c r="CR17" i="4" s="1"/>
  <c r="EO17" i="4" s="1"/>
  <c r="EY17" i="4" s="1"/>
  <c r="EZ12" i="1"/>
  <c r="FE12" i="1"/>
  <c r="FG12" i="1" s="1"/>
  <c r="CT17" i="4" l="1"/>
  <c r="EQ17" i="4" s="1"/>
  <c r="FA17" i="4" s="1"/>
  <c r="BP14" i="5"/>
  <c r="DD14" i="5" s="1"/>
  <c r="DN14" i="5" s="1"/>
  <c r="EY14" i="5" s="1"/>
  <c r="BF14" i="5"/>
  <c r="BU14" i="5" s="1"/>
  <c r="BZ14" i="5" s="1"/>
  <c r="CY14" i="5" s="1"/>
  <c r="BK14" i="5"/>
  <c r="BQ14" i="5"/>
  <c r="DE14" i="5" s="1"/>
  <c r="DO14" i="5" s="1"/>
  <c r="EZ14" i="5" s="1"/>
  <c r="BG14" i="5"/>
  <c r="BV14" i="5" s="1"/>
  <c r="BL14" i="5"/>
  <c r="DT14" i="5" s="1"/>
  <c r="ED14" i="5" s="1"/>
  <c r="EI14" i="5" s="1"/>
  <c r="EN14" i="5" s="1"/>
  <c r="FE14" i="5" s="1"/>
  <c r="BJ14" i="5"/>
  <c r="BE14" i="5"/>
  <c r="BT14" i="5" s="1"/>
  <c r="BY14" i="5" s="1"/>
  <c r="CX14" i="5" s="1"/>
  <c r="BO14" i="5"/>
  <c r="DC14" i="5" s="1"/>
  <c r="DM14" i="5" s="1"/>
  <c r="EX14" i="5" s="1"/>
  <c r="BD14" i="5"/>
  <c r="BS14" i="5" s="1"/>
  <c r="BX14" i="5" s="1"/>
  <c r="CW14" i="5" s="1"/>
  <c r="ER14" i="5" s="1"/>
  <c r="FG14" i="5" s="1"/>
  <c r="BI14" i="5"/>
  <c r="DQ14" i="5" s="1"/>
  <c r="EA14" i="5" s="1"/>
  <c r="EF14" i="5" s="1"/>
  <c r="EK14" i="5" s="1"/>
  <c r="FB14" i="5" s="1"/>
  <c r="AZ14" i="5"/>
  <c r="BA14" i="5" s="1"/>
  <c r="DR14" i="5" s="1"/>
  <c r="EB14" i="5" s="1"/>
  <c r="EG14" i="5" s="1"/>
  <c r="EL14" i="5" s="1"/>
  <c r="FC14" i="5" s="1"/>
  <c r="BN14" i="5"/>
  <c r="DB14" i="5" s="1"/>
  <c r="DL14" i="5" s="1"/>
  <c r="EW14" i="5" s="1"/>
  <c r="FW17" i="4"/>
  <c r="GB17" i="4" s="1"/>
  <c r="FV17" i="4"/>
  <c r="GA17" i="4" s="1"/>
  <c r="FC17" i="4"/>
  <c r="FY17" i="4"/>
  <c r="GD17" i="4" s="1"/>
  <c r="FX17" i="4"/>
  <c r="GC17" i="4" s="1"/>
  <c r="AX13" i="1"/>
  <c r="FI12" i="1"/>
  <c r="FJ12" i="1" s="1"/>
  <c r="FF17" i="4" l="1"/>
  <c r="FN17" i="4" s="1"/>
  <c r="FJ17" i="4"/>
  <c r="FM14" i="5"/>
  <c r="AP15" i="5" s="1"/>
  <c r="CA14" i="5"/>
  <c r="CZ14" i="5" s="1"/>
  <c r="EU14" i="5" s="1"/>
  <c r="CF14" i="5"/>
  <c r="BB14" i="5"/>
  <c r="CC14" i="5"/>
  <c r="FJ14" i="5"/>
  <c r="AM15" i="5" s="1"/>
  <c r="DS14" i="5"/>
  <c r="EC14" i="5" s="1"/>
  <c r="EH14" i="5" s="1"/>
  <c r="EM14" i="5" s="1"/>
  <c r="AJ15" i="5"/>
  <c r="CE14" i="5"/>
  <c r="CD14" i="5"/>
  <c r="FK17" i="4"/>
  <c r="AV18" i="4"/>
  <c r="BA18" i="4"/>
  <c r="AZ18" i="4"/>
  <c r="AU18" i="4"/>
  <c r="FI17" i="4"/>
  <c r="FH17" i="4"/>
  <c r="BB13" i="1"/>
  <c r="BA13" i="1"/>
  <c r="BC13" i="1"/>
  <c r="AZ13" i="1"/>
  <c r="FO17" i="4" l="1"/>
  <c r="J18" i="10" s="1"/>
  <c r="K18" i="10" s="1"/>
  <c r="I18" i="10"/>
  <c r="L18" i="10"/>
  <c r="O18" i="10" s="1"/>
  <c r="N18" i="10"/>
  <c r="FD14" i="5"/>
  <c r="EP14" i="5"/>
  <c r="FN14" i="5" s="1"/>
  <c r="ES14" i="5"/>
  <c r="ET14" i="5"/>
  <c r="AY18" i="4"/>
  <c r="AT18" i="4"/>
  <c r="BJ18" i="4"/>
  <c r="BO18" i="4" s="1"/>
  <c r="BT18" i="4" s="1"/>
  <c r="DP18" i="4"/>
  <c r="DZ18" i="4" s="1"/>
  <c r="EE18" i="4" s="1"/>
  <c r="CZ18" i="4"/>
  <c r="DJ18" i="4" s="1"/>
  <c r="EV18" i="4" s="1"/>
  <c r="AS18" i="4"/>
  <c r="AX18" i="4"/>
  <c r="DO18" i="4"/>
  <c r="DY18" i="4" s="1"/>
  <c r="ED18" i="4" s="1"/>
  <c r="CY18" i="4"/>
  <c r="DI18" i="4" s="1"/>
  <c r="EU18" i="4" s="1"/>
  <c r="BK18" i="4"/>
  <c r="BP18" i="4" s="1"/>
  <c r="BU18" i="4" s="1"/>
  <c r="BP13" i="1"/>
  <c r="ES13" i="1"/>
  <c r="BM13" i="1"/>
  <c r="EP13" i="1"/>
  <c r="BE13" i="1"/>
  <c r="BF13" i="1" s="1"/>
  <c r="FF13" i="1" s="1"/>
  <c r="BN13" i="1"/>
  <c r="EQ13" i="1"/>
  <c r="BO13" i="1"/>
  <c r="ER13" i="1"/>
  <c r="FI14" i="5" l="1"/>
  <c r="AL15" i="5" s="1"/>
  <c r="FH14" i="5"/>
  <c r="AK15" i="5" s="1"/>
  <c r="AO15" i="5" s="1"/>
  <c r="AQ15" i="5" s="1"/>
  <c r="FL14" i="5"/>
  <c r="DM18" i="4"/>
  <c r="DW18" i="4" s="1"/>
  <c r="EB18" i="4" s="1"/>
  <c r="CW18" i="4"/>
  <c r="DG18" i="4" s="1"/>
  <c r="ES18" i="4" s="1"/>
  <c r="CO18" i="4"/>
  <c r="CE18" i="4"/>
  <c r="BH18" i="4"/>
  <c r="BM18" i="4" s="1"/>
  <c r="BR18" i="4" s="1"/>
  <c r="BI18" i="4"/>
  <c r="BN18" i="4" s="1"/>
  <c r="CN18" i="4"/>
  <c r="CD18" i="4"/>
  <c r="CS18" i="4" s="1"/>
  <c r="EP18" i="4" s="1"/>
  <c r="EZ18" i="4" s="1"/>
  <c r="DN18" i="4"/>
  <c r="DX18" i="4" s="1"/>
  <c r="EC18" i="4" s="1"/>
  <c r="CX18" i="4"/>
  <c r="DH18" i="4" s="1"/>
  <c r="ET18" i="4" s="1"/>
  <c r="BX13" i="1"/>
  <c r="BS13" i="1"/>
  <c r="CC13" i="1"/>
  <c r="BY13" i="1"/>
  <c r="CD13" i="1"/>
  <c r="BT13" i="1"/>
  <c r="CB13" i="1"/>
  <c r="BR13" i="1"/>
  <c r="BW13" i="1"/>
  <c r="BU13" i="1"/>
  <c r="BZ13" i="1"/>
  <c r="CE13" i="1"/>
  <c r="FO14" i="5" l="1"/>
  <c r="AS15" i="5" s="1"/>
  <c r="CT18" i="4"/>
  <c r="EQ18" i="4" s="1"/>
  <c r="FA18" i="4" s="1"/>
  <c r="CM18" i="4"/>
  <c r="CC18" i="4"/>
  <c r="CR18" i="4" s="1"/>
  <c r="EO18" i="4" s="1"/>
  <c r="EY18" i="4" s="1"/>
  <c r="FX18" i="4"/>
  <c r="GC18" i="4" s="1"/>
  <c r="FY18" i="4"/>
  <c r="GD18" i="4" s="1"/>
  <c r="BS18" i="4"/>
  <c r="CL18" i="4"/>
  <c r="CB18" i="4"/>
  <c r="CQ18" i="4" s="1"/>
  <c r="EN18" i="4" s="1"/>
  <c r="EX18" i="4" s="1"/>
  <c r="CG13" i="1"/>
  <c r="DT13" i="1"/>
  <c r="CU13" i="1"/>
  <c r="EA13" i="1"/>
  <c r="CP13" i="1"/>
  <c r="DB13" i="1" s="1"/>
  <c r="CN13" i="1"/>
  <c r="DY13" i="1"/>
  <c r="CZ13" i="1"/>
  <c r="CI13" i="1"/>
  <c r="CW13" i="1" s="1"/>
  <c r="DG13" i="1" s="1"/>
  <c r="DV13" i="1"/>
  <c r="EF13" i="1" s="1"/>
  <c r="EK13" i="1" s="1"/>
  <c r="CQ13" i="1"/>
  <c r="DC13" i="1" s="1"/>
  <c r="EB13" i="1"/>
  <c r="DZ13" i="1"/>
  <c r="CO13" i="1"/>
  <c r="DA13" i="1" s="1"/>
  <c r="CJ13" i="1"/>
  <c r="CX13" i="1" s="1"/>
  <c r="DW13" i="1"/>
  <c r="DU13" i="1"/>
  <c r="EE13" i="1" s="1"/>
  <c r="EJ13" i="1" s="1"/>
  <c r="CH13" i="1"/>
  <c r="CV13" i="1" s="1"/>
  <c r="DF13" i="1" s="1"/>
  <c r="AU15" i="5" l="1"/>
  <c r="AX15" i="5"/>
  <c r="BQ15" i="5" s="1"/>
  <c r="AW15" i="5"/>
  <c r="BP15" i="5" s="1"/>
  <c r="AV15" i="5"/>
  <c r="BO15" i="5" s="1"/>
  <c r="DC15" i="5" s="1"/>
  <c r="DM15" i="5" s="1"/>
  <c r="EX15" i="5" s="1"/>
  <c r="BE15" i="5"/>
  <c r="BT15" i="5" s="1"/>
  <c r="BY15" i="5" s="1"/>
  <c r="CX15" i="5" s="1"/>
  <c r="BF15" i="5"/>
  <c r="BU15" i="5" s="1"/>
  <c r="BZ15" i="5" s="1"/>
  <c r="CY15" i="5" s="1"/>
  <c r="DD15" i="5"/>
  <c r="DN15" i="5" s="1"/>
  <c r="EY15" i="5" s="1"/>
  <c r="BG15" i="5"/>
  <c r="BV15" i="5" s="1"/>
  <c r="CA15" i="5" s="1"/>
  <c r="CZ15" i="5" s="1"/>
  <c r="DE15" i="5"/>
  <c r="DO15" i="5" s="1"/>
  <c r="EZ15" i="5" s="1"/>
  <c r="AZ15" i="5"/>
  <c r="BA15" i="5" s="1"/>
  <c r="BK15" i="5"/>
  <c r="BJ15" i="5"/>
  <c r="FV18" i="4"/>
  <c r="GA18" i="4" s="1"/>
  <c r="FC18" i="4"/>
  <c r="FW18" i="4"/>
  <c r="GB18" i="4" s="1"/>
  <c r="DE13" i="1"/>
  <c r="DK13" i="1"/>
  <c r="EV13" i="1"/>
  <c r="FA13" i="1" s="1"/>
  <c r="EG13" i="1"/>
  <c r="EL13" i="1" s="1"/>
  <c r="ED13" i="1"/>
  <c r="DL13" i="1"/>
  <c r="EW13" i="1"/>
  <c r="FB13" i="1" s="1"/>
  <c r="CS13" i="1"/>
  <c r="DH13" i="1"/>
  <c r="CL13" i="1"/>
  <c r="FF18" i="4" l="1"/>
  <c r="FI18" i="4" s="1"/>
  <c r="BL15" i="5"/>
  <c r="DT15" i="5" s="1"/>
  <c r="ED15" i="5" s="1"/>
  <c r="EI15" i="5" s="1"/>
  <c r="EN15" i="5" s="1"/>
  <c r="FE15" i="5" s="1"/>
  <c r="BN15" i="5"/>
  <c r="DB15" i="5" s="1"/>
  <c r="DL15" i="5" s="1"/>
  <c r="EW15" i="5" s="1"/>
  <c r="BI15" i="5"/>
  <c r="DQ15" i="5" s="1"/>
  <c r="EA15" i="5" s="1"/>
  <c r="EF15" i="5" s="1"/>
  <c r="EK15" i="5" s="1"/>
  <c r="FB15" i="5" s="1"/>
  <c r="BD15" i="5"/>
  <c r="BS15" i="5" s="1"/>
  <c r="BX15" i="5" s="1"/>
  <c r="CW15" i="5" s="1"/>
  <c r="CF15" i="5"/>
  <c r="DR15" i="5"/>
  <c r="EB15" i="5" s="1"/>
  <c r="EG15" i="5" s="1"/>
  <c r="EL15" i="5" s="1"/>
  <c r="FC15" i="5" s="1"/>
  <c r="EU15" i="5"/>
  <c r="FM15" i="5"/>
  <c r="AP16" i="5" s="1"/>
  <c r="BB15" i="5"/>
  <c r="CC15" i="5"/>
  <c r="AX19" i="4"/>
  <c r="AS19" i="4"/>
  <c r="AY19" i="4"/>
  <c r="AT19" i="4"/>
  <c r="FN18" i="4"/>
  <c r="FK18" i="4"/>
  <c r="FJ18" i="4"/>
  <c r="DM13" i="1"/>
  <c r="EX13" i="1"/>
  <c r="FC13" i="1" s="1"/>
  <c r="EI13" i="1"/>
  <c r="EN13" i="1"/>
  <c r="EU13" i="1"/>
  <c r="DJ13" i="1"/>
  <c r="FH18" i="4" l="1"/>
  <c r="FO18" i="4"/>
  <c r="J19" i="10" s="1"/>
  <c r="K19" i="10" s="1"/>
  <c r="I19" i="10"/>
  <c r="FJ15" i="5"/>
  <c r="AM16" i="5" s="1"/>
  <c r="CE15" i="5"/>
  <c r="DS15" i="5"/>
  <c r="EC15" i="5" s="1"/>
  <c r="EH15" i="5" s="1"/>
  <c r="EM15" i="5" s="1"/>
  <c r="FD15" i="5" s="1"/>
  <c r="CD15" i="5"/>
  <c r="ER15" i="5"/>
  <c r="FG15" i="5" s="1"/>
  <c r="AV19" i="4"/>
  <c r="BA19" i="4"/>
  <c r="AZ19" i="4"/>
  <c r="AU19" i="4"/>
  <c r="BI19" i="4"/>
  <c r="BN19" i="4" s="1"/>
  <c r="BS19" i="4" s="1"/>
  <c r="DN19" i="4"/>
  <c r="DX19" i="4" s="1"/>
  <c r="EC19" i="4" s="1"/>
  <c r="CX19" i="4"/>
  <c r="DH19" i="4" s="1"/>
  <c r="ET19" i="4" s="1"/>
  <c r="BH19" i="4"/>
  <c r="BM19" i="4" s="1"/>
  <c r="BR19" i="4" s="1"/>
  <c r="DM19" i="4"/>
  <c r="DW19" i="4" s="1"/>
  <c r="EB19" i="4" s="1"/>
  <c r="CW19" i="4"/>
  <c r="DG19" i="4" s="1"/>
  <c r="ES19" i="4" s="1"/>
  <c r="FE13" i="1"/>
  <c r="FG13" i="1" s="1"/>
  <c r="EZ13" i="1"/>
  <c r="N19" i="10" l="1"/>
  <c r="L19" i="10"/>
  <c r="O19" i="10" s="1"/>
  <c r="EP15" i="5"/>
  <c r="FN15" i="5" s="1"/>
  <c r="AJ16" i="5"/>
  <c r="ES15" i="5"/>
  <c r="ET15" i="5"/>
  <c r="DO19" i="4"/>
  <c r="DY19" i="4" s="1"/>
  <c r="ED19" i="4" s="1"/>
  <c r="CY19" i="4"/>
  <c r="DI19" i="4" s="1"/>
  <c r="EU19" i="4" s="1"/>
  <c r="BJ19" i="4"/>
  <c r="BO19" i="4" s="1"/>
  <c r="BT19" i="4" s="1"/>
  <c r="DP19" i="4"/>
  <c r="DZ19" i="4" s="1"/>
  <c r="EE19" i="4" s="1"/>
  <c r="CZ19" i="4"/>
  <c r="DJ19" i="4" s="1"/>
  <c r="EV19" i="4" s="1"/>
  <c r="CL19" i="4"/>
  <c r="CB19" i="4"/>
  <c r="CM19" i="4"/>
  <c r="CC19" i="4"/>
  <c r="BK19" i="4"/>
  <c r="BP19" i="4" s="1"/>
  <c r="BU19" i="4" s="1"/>
  <c r="FI13" i="1"/>
  <c r="FJ13" i="1" s="1"/>
  <c r="AX14" i="1"/>
  <c r="CR19" i="4" l="1"/>
  <c r="EO19" i="4" s="1"/>
  <c r="EY19" i="4" s="1"/>
  <c r="FI15" i="5"/>
  <c r="AL16" i="5" s="1"/>
  <c r="FH15" i="5"/>
  <c r="AK16" i="5" s="1"/>
  <c r="FW19" i="4"/>
  <c r="GB19" i="4" s="1"/>
  <c r="CQ19" i="4"/>
  <c r="EN19" i="4" s="1"/>
  <c r="EX19" i="4" s="1"/>
  <c r="CO19" i="4"/>
  <c r="CE19" i="4"/>
  <c r="CN19" i="4"/>
  <c r="CD19" i="4"/>
  <c r="CS19" i="4" s="1"/>
  <c r="EP19" i="4" s="1"/>
  <c r="EZ19" i="4" s="1"/>
  <c r="BA14" i="1"/>
  <c r="BB14" i="1"/>
  <c r="BC14" i="1"/>
  <c r="AZ14" i="1"/>
  <c r="FL15" i="5" l="1"/>
  <c r="AO16" i="5"/>
  <c r="AQ16" i="5" s="1"/>
  <c r="FO15" i="5"/>
  <c r="AS16" i="5" s="1"/>
  <c r="FX19" i="4"/>
  <c r="GC19" i="4" s="1"/>
  <c r="CT19" i="4"/>
  <c r="EQ19" i="4" s="1"/>
  <c r="FA19" i="4" s="1"/>
  <c r="FV19" i="4"/>
  <c r="GA19" i="4" s="1"/>
  <c r="BM14" i="1"/>
  <c r="EP14" i="1"/>
  <c r="BE14" i="1"/>
  <c r="BF14" i="1" s="1"/>
  <c r="FF14" i="1" s="1"/>
  <c r="ES14" i="1"/>
  <c r="BP14" i="1"/>
  <c r="BO14" i="1"/>
  <c r="ER14" i="1"/>
  <c r="BN14" i="1"/>
  <c r="EQ14" i="1"/>
  <c r="AV16" i="5" l="1"/>
  <c r="BO16" i="5" s="1"/>
  <c r="AX16" i="5"/>
  <c r="BQ16" i="5" s="1"/>
  <c r="AU16" i="5"/>
  <c r="BN16" i="5" s="1"/>
  <c r="DB16" i="5" s="1"/>
  <c r="DL16" i="5" s="1"/>
  <c r="EW16" i="5" s="1"/>
  <c r="AW16" i="5"/>
  <c r="BP16" i="5" s="1"/>
  <c r="BD16" i="5"/>
  <c r="BS16" i="5" s="1"/>
  <c r="BX16" i="5" s="1"/>
  <c r="CW16" i="5" s="1"/>
  <c r="BF16" i="5"/>
  <c r="BU16" i="5" s="1"/>
  <c r="BZ16" i="5" s="1"/>
  <c r="CY16" i="5" s="1"/>
  <c r="DD16" i="5"/>
  <c r="DN16" i="5" s="1"/>
  <c r="EY16" i="5" s="1"/>
  <c r="BG16" i="5"/>
  <c r="BV16" i="5" s="1"/>
  <c r="CA16" i="5" s="1"/>
  <c r="CZ16" i="5" s="1"/>
  <c r="BE16" i="5"/>
  <c r="BT16" i="5" s="1"/>
  <c r="BY16" i="5" s="1"/>
  <c r="CX16" i="5" s="1"/>
  <c r="DC16" i="5"/>
  <c r="DM16" i="5" s="1"/>
  <c r="EX16" i="5" s="1"/>
  <c r="BK16" i="5"/>
  <c r="BL16" i="5"/>
  <c r="DT16" i="5" s="1"/>
  <c r="ED16" i="5" s="1"/>
  <c r="EI16" i="5" s="1"/>
  <c r="EN16" i="5" s="1"/>
  <c r="FE16" i="5" s="1"/>
  <c r="BJ16" i="5"/>
  <c r="DE16" i="5"/>
  <c r="DO16" i="5" s="1"/>
  <c r="EZ16" i="5" s="1"/>
  <c r="FY19" i="4"/>
  <c r="GD19" i="4" s="1"/>
  <c r="FC19" i="4"/>
  <c r="FF19" i="4" s="1"/>
  <c r="BZ14" i="1"/>
  <c r="CE14" i="1"/>
  <c r="BU14" i="1"/>
  <c r="BS14" i="1"/>
  <c r="CC14" i="1"/>
  <c r="BX14" i="1"/>
  <c r="CD14" i="1"/>
  <c r="BT14" i="1"/>
  <c r="BY14" i="1"/>
  <c r="CB14" i="1"/>
  <c r="BR14" i="1"/>
  <c r="BW14" i="1"/>
  <c r="AZ16" i="5" l="1"/>
  <c r="BI16" i="5"/>
  <c r="DQ16" i="5"/>
  <c r="EA16" i="5" s="1"/>
  <c r="EF16" i="5" s="1"/>
  <c r="EK16" i="5" s="1"/>
  <c r="CF16" i="5"/>
  <c r="BA16" i="5"/>
  <c r="FN19" i="4"/>
  <c r="FI19" i="4"/>
  <c r="FH19" i="4"/>
  <c r="FJ19" i="4"/>
  <c r="FK19" i="4"/>
  <c r="CH14" i="1"/>
  <c r="CV14" i="1" s="1"/>
  <c r="DU14" i="1"/>
  <c r="DY14" i="1"/>
  <c r="CN14" i="1"/>
  <c r="CZ14" i="1"/>
  <c r="EA14" i="1"/>
  <c r="CP14" i="1"/>
  <c r="DB14" i="1" s="1"/>
  <c r="DZ14" i="1"/>
  <c r="CO14" i="1"/>
  <c r="DA14" i="1" s="1"/>
  <c r="CQ14" i="1"/>
  <c r="DC14" i="1" s="1"/>
  <c r="EB14" i="1"/>
  <c r="DT14" i="1"/>
  <c r="ED14" i="1" s="1"/>
  <c r="CG14" i="1"/>
  <c r="CU14" i="1"/>
  <c r="DW14" i="1"/>
  <c r="CJ14" i="1"/>
  <c r="CX14" i="1" s="1"/>
  <c r="DV14" i="1"/>
  <c r="EF14" i="1" s="1"/>
  <c r="EK14" i="1" s="1"/>
  <c r="CI14" i="1"/>
  <c r="CW14" i="1" s="1"/>
  <c r="DG14" i="1" s="1"/>
  <c r="FO19" i="4" l="1"/>
  <c r="J20" i="10" s="1"/>
  <c r="K20" i="10" s="1"/>
  <c r="I20" i="10"/>
  <c r="FB16" i="5"/>
  <c r="EU16" i="5"/>
  <c r="BB16" i="5"/>
  <c r="DR16" i="5"/>
  <c r="EB16" i="5" s="1"/>
  <c r="EG16" i="5" s="1"/>
  <c r="EL16" i="5" s="1"/>
  <c r="FC16" i="5" s="1"/>
  <c r="CC16" i="5"/>
  <c r="FM16" i="5"/>
  <c r="AP17" i="5" s="1"/>
  <c r="AS20" i="4"/>
  <c r="AX20" i="4"/>
  <c r="BA20" i="4"/>
  <c r="AV20" i="4"/>
  <c r="AY20" i="4"/>
  <c r="AT20" i="4"/>
  <c r="AZ20" i="4"/>
  <c r="AU20" i="4"/>
  <c r="EI14" i="1"/>
  <c r="EW14" i="1"/>
  <c r="FB14" i="1" s="1"/>
  <c r="DL14" i="1"/>
  <c r="CS14" i="1"/>
  <c r="EG14" i="1"/>
  <c r="EL14" i="1" s="1"/>
  <c r="DE14" i="1"/>
  <c r="EE14" i="1"/>
  <c r="EJ14" i="1" s="1"/>
  <c r="DH14" i="1"/>
  <c r="CL14" i="1"/>
  <c r="DF14" i="1"/>
  <c r="N20" i="10" l="1"/>
  <c r="L20" i="10"/>
  <c r="O20" i="10" s="1"/>
  <c r="FJ16" i="5"/>
  <c r="AM17" i="5" s="1"/>
  <c r="DS16" i="5"/>
  <c r="EC16" i="5" s="1"/>
  <c r="EH16" i="5" s="1"/>
  <c r="EM16" i="5" s="1"/>
  <c r="FD16" i="5" s="1"/>
  <c r="CD16" i="5"/>
  <c r="BJ20" i="4"/>
  <c r="BO20" i="4" s="1"/>
  <c r="BT20" i="4" s="1"/>
  <c r="DP20" i="4"/>
  <c r="DZ20" i="4" s="1"/>
  <c r="EE20" i="4" s="1"/>
  <c r="CZ20" i="4"/>
  <c r="DJ20" i="4" s="1"/>
  <c r="EV20" i="4" s="1"/>
  <c r="DO20" i="4"/>
  <c r="DY20" i="4" s="1"/>
  <c r="ED20" i="4" s="1"/>
  <c r="CY20" i="4"/>
  <c r="DI20" i="4" s="1"/>
  <c r="EU20" i="4" s="1"/>
  <c r="BI20" i="4"/>
  <c r="BN20" i="4" s="1"/>
  <c r="BS20" i="4" s="1"/>
  <c r="BK20" i="4"/>
  <c r="BP20" i="4" s="1"/>
  <c r="DM20" i="4"/>
  <c r="DW20" i="4" s="1"/>
  <c r="EB20" i="4" s="1"/>
  <c r="CW20" i="4"/>
  <c r="DG20" i="4" s="1"/>
  <c r="ES20" i="4" s="1"/>
  <c r="DN20" i="4"/>
  <c r="DX20" i="4" s="1"/>
  <c r="EC20" i="4" s="1"/>
  <c r="CX20" i="4"/>
  <c r="DH20" i="4" s="1"/>
  <c r="ET20" i="4" s="1"/>
  <c r="BH20" i="4"/>
  <c r="BM20" i="4" s="1"/>
  <c r="BR20" i="4" s="1"/>
  <c r="DM14" i="1"/>
  <c r="EX14" i="1"/>
  <c r="FC14" i="1" s="1"/>
  <c r="DK14" i="1"/>
  <c r="EV14" i="1"/>
  <c r="FA14" i="1" s="1"/>
  <c r="EU14" i="1"/>
  <c r="DJ14" i="1"/>
  <c r="EN14" i="1"/>
  <c r="EP16" i="5" l="1"/>
  <c r="FN16" i="5" s="1"/>
  <c r="ER16" i="5"/>
  <c r="CE16" i="5"/>
  <c r="CO20" i="4"/>
  <c r="CE20" i="4"/>
  <c r="CT20" i="4" s="1"/>
  <c r="EQ20" i="4" s="1"/>
  <c r="FA20" i="4" s="1"/>
  <c r="CM20" i="4"/>
  <c r="CC20" i="4"/>
  <c r="CR20" i="4" s="1"/>
  <c r="EO20" i="4" s="1"/>
  <c r="EY20" i="4" s="1"/>
  <c r="BU20" i="4"/>
  <c r="CL20" i="4"/>
  <c r="CB20" i="4"/>
  <c r="CN20" i="4"/>
  <c r="CD20" i="4"/>
  <c r="CS20" i="4" s="1"/>
  <c r="EP20" i="4" s="1"/>
  <c r="EZ20" i="4" s="1"/>
  <c r="EZ14" i="1"/>
  <c r="FE14" i="1"/>
  <c r="FG14" i="1" s="1"/>
  <c r="FG16" i="5" l="1"/>
  <c r="AJ17" i="5" s="1"/>
  <c r="ES16" i="5"/>
  <c r="CQ20" i="4"/>
  <c r="EN20" i="4" s="1"/>
  <c r="EX20" i="4" s="1"/>
  <c r="FV20" i="4" s="1"/>
  <c r="GA20" i="4" s="1"/>
  <c r="FC20" i="4"/>
  <c r="FX20" i="4"/>
  <c r="GC20" i="4" s="1"/>
  <c r="FW20" i="4"/>
  <c r="GB20" i="4" s="1"/>
  <c r="FY20" i="4"/>
  <c r="GD20" i="4" s="1"/>
  <c r="AX15" i="1"/>
  <c r="FI14" i="1"/>
  <c r="FJ14" i="1" s="1"/>
  <c r="FF20" i="4" l="1"/>
  <c r="FK20" i="4" s="1"/>
  <c r="FH16" i="5"/>
  <c r="AK17" i="5" s="1"/>
  <c r="ET16" i="5"/>
  <c r="AY21" i="4"/>
  <c r="AT21" i="4"/>
  <c r="AV21" i="4"/>
  <c r="BA21" i="4"/>
  <c r="AZ21" i="4"/>
  <c r="AU21" i="4"/>
  <c r="BC15" i="1"/>
  <c r="AZ15" i="1"/>
  <c r="BB15" i="1"/>
  <c r="BA15" i="1"/>
  <c r="FJ20" i="4" l="1"/>
  <c r="FH20" i="4"/>
  <c r="FI20" i="4"/>
  <c r="FN20" i="4"/>
  <c r="FI16" i="5"/>
  <c r="AL17" i="5" s="1"/>
  <c r="AO17" i="5" s="1"/>
  <c r="AQ17" i="5" s="1"/>
  <c r="FL16" i="5"/>
  <c r="BJ21" i="4"/>
  <c r="BO21" i="4" s="1"/>
  <c r="BT21" i="4" s="1"/>
  <c r="AS21" i="4"/>
  <c r="AX21" i="4"/>
  <c r="DP21" i="4"/>
  <c r="DZ21" i="4" s="1"/>
  <c r="EE21" i="4" s="1"/>
  <c r="CZ21" i="4"/>
  <c r="DJ21" i="4" s="1"/>
  <c r="EV21" i="4" s="1"/>
  <c r="BI21" i="4"/>
  <c r="BN21" i="4" s="1"/>
  <c r="BS21" i="4" s="1"/>
  <c r="DO21" i="4"/>
  <c r="DY21" i="4" s="1"/>
  <c r="ED21" i="4" s="1"/>
  <c r="CY21" i="4"/>
  <c r="DI21" i="4" s="1"/>
  <c r="EU21" i="4" s="1"/>
  <c r="BK21" i="4"/>
  <c r="BP21" i="4" s="1"/>
  <c r="BU21" i="4" s="1"/>
  <c r="DN21" i="4"/>
  <c r="DX21" i="4" s="1"/>
  <c r="EC21" i="4" s="1"/>
  <c r="CX21" i="4"/>
  <c r="DH21" i="4" s="1"/>
  <c r="ET21" i="4" s="1"/>
  <c r="EQ15" i="1"/>
  <c r="BN15" i="1"/>
  <c r="BM15" i="1"/>
  <c r="EP15" i="1"/>
  <c r="BE15" i="1"/>
  <c r="BF15" i="1" s="1"/>
  <c r="FF15" i="1" s="1"/>
  <c r="BO15" i="1"/>
  <c r="ER15" i="1"/>
  <c r="BP15" i="1"/>
  <c r="ES15" i="1"/>
  <c r="FO20" i="4" l="1"/>
  <c r="J21" i="10" s="1"/>
  <c r="K21" i="10" s="1"/>
  <c r="I21" i="10"/>
  <c r="FO16" i="5"/>
  <c r="AS17" i="5" s="1"/>
  <c r="BH21" i="4"/>
  <c r="BM21" i="4" s="1"/>
  <c r="BR21" i="4"/>
  <c r="CM21" i="4"/>
  <c r="CC21" i="4"/>
  <c r="DM21" i="4"/>
  <c r="DW21" i="4" s="1"/>
  <c r="EB21" i="4" s="1"/>
  <c r="CW21" i="4"/>
  <c r="DG21" i="4" s="1"/>
  <c r="ES21" i="4" s="1"/>
  <c r="CO21" i="4"/>
  <c r="CE21" i="4"/>
  <c r="CT21" i="4" s="1"/>
  <c r="EQ21" i="4" s="1"/>
  <c r="FA21" i="4" s="1"/>
  <c r="CN21" i="4"/>
  <c r="CD21" i="4"/>
  <c r="BY15" i="1"/>
  <c r="CD15" i="1"/>
  <c r="BT15" i="1"/>
  <c r="CE15" i="1"/>
  <c r="BZ15" i="1"/>
  <c r="BU15" i="1"/>
  <c r="CB15" i="1"/>
  <c r="BR15" i="1"/>
  <c r="BW15" i="1"/>
  <c r="BX15" i="1"/>
  <c r="BS15" i="1"/>
  <c r="CC15" i="1"/>
  <c r="N21" i="10" l="1"/>
  <c r="L21" i="10"/>
  <c r="O21" i="10" s="1"/>
  <c r="CS21" i="4"/>
  <c r="EP21" i="4" s="1"/>
  <c r="EZ21" i="4" s="1"/>
  <c r="AW17" i="5"/>
  <c r="AV17" i="5"/>
  <c r="AU17" i="5"/>
  <c r="AX17" i="5"/>
  <c r="CR21" i="4"/>
  <c r="EO21" i="4" s="1"/>
  <c r="EY21" i="4" s="1"/>
  <c r="FX21" i="4"/>
  <c r="GC21" i="4" s="1"/>
  <c r="FY21" i="4"/>
  <c r="GD21" i="4" s="1"/>
  <c r="FW21" i="4"/>
  <c r="GB21" i="4" s="1"/>
  <c r="CL21" i="4"/>
  <c r="CB21" i="4"/>
  <c r="CQ21" i="4" s="1"/>
  <c r="EN21" i="4" s="1"/>
  <c r="EX21" i="4" s="1"/>
  <c r="DU15" i="1"/>
  <c r="CH15" i="1"/>
  <c r="CV15" i="1" s="1"/>
  <c r="DF15" i="1" s="1"/>
  <c r="CG15" i="1"/>
  <c r="DT15" i="1"/>
  <c r="CU15" i="1"/>
  <c r="CN15" i="1"/>
  <c r="DY15" i="1"/>
  <c r="CZ15" i="1"/>
  <c r="CQ15" i="1"/>
  <c r="DC15" i="1" s="1"/>
  <c r="EB15" i="1"/>
  <c r="EA15" i="1"/>
  <c r="CP15" i="1"/>
  <c r="DB15" i="1" s="1"/>
  <c r="CO15" i="1"/>
  <c r="DA15" i="1" s="1"/>
  <c r="DZ15" i="1"/>
  <c r="CI15" i="1"/>
  <c r="CW15" i="1" s="1"/>
  <c r="DV15" i="1"/>
  <c r="CJ15" i="1"/>
  <c r="CX15" i="1" s="1"/>
  <c r="DW15" i="1"/>
  <c r="BQ17" i="5" l="1"/>
  <c r="DE17" i="5" s="1"/>
  <c r="DO17" i="5" s="1"/>
  <c r="EZ17" i="5" s="1"/>
  <c r="BG17" i="5"/>
  <c r="BV17" i="5" s="1"/>
  <c r="BL17" i="5"/>
  <c r="DT17" i="5" s="1"/>
  <c r="ED17" i="5" s="1"/>
  <c r="EI17" i="5" s="1"/>
  <c r="EN17" i="5" s="1"/>
  <c r="FE17" i="5" s="1"/>
  <c r="BO17" i="5"/>
  <c r="DC17" i="5" s="1"/>
  <c r="DM17" i="5" s="1"/>
  <c r="EX17" i="5" s="1"/>
  <c r="BE17" i="5"/>
  <c r="BT17" i="5" s="1"/>
  <c r="BY17" i="5" s="1"/>
  <c r="CX17" i="5" s="1"/>
  <c r="BJ17" i="5"/>
  <c r="BN17" i="5"/>
  <c r="DB17" i="5" s="1"/>
  <c r="DL17" i="5" s="1"/>
  <c r="EW17" i="5" s="1"/>
  <c r="AZ17" i="5"/>
  <c r="BD17" i="5"/>
  <c r="BS17" i="5" s="1"/>
  <c r="BI17" i="5"/>
  <c r="DQ17" i="5" s="1"/>
  <c r="EA17" i="5" s="1"/>
  <c r="EF17" i="5" s="1"/>
  <c r="EK17" i="5" s="1"/>
  <c r="FB17" i="5" s="1"/>
  <c r="BK17" i="5"/>
  <c r="DS17" i="5" s="1"/>
  <c r="EC17" i="5" s="1"/>
  <c r="EH17" i="5" s="1"/>
  <c r="EM17" i="5" s="1"/>
  <c r="BP17" i="5"/>
  <c r="DD17" i="5" s="1"/>
  <c r="DN17" i="5" s="1"/>
  <c r="EY17" i="5" s="1"/>
  <c r="BF17" i="5"/>
  <c r="BU17" i="5" s="1"/>
  <c r="BZ17" i="5" s="1"/>
  <c r="CY17" i="5" s="1"/>
  <c r="ET17" i="5" s="1"/>
  <c r="FV21" i="4"/>
  <c r="GA21" i="4" s="1"/>
  <c r="FC21" i="4"/>
  <c r="FF21" i="4" s="1"/>
  <c r="CS15" i="1"/>
  <c r="DE15" i="1"/>
  <c r="ED15" i="1"/>
  <c r="DG15" i="1"/>
  <c r="CL15" i="1"/>
  <c r="EG15" i="1"/>
  <c r="EL15" i="1" s="1"/>
  <c r="EF15" i="1"/>
  <c r="EK15" i="1" s="1"/>
  <c r="DK15" i="1"/>
  <c r="DH15" i="1"/>
  <c r="EE15" i="1"/>
  <c r="EJ15" i="1" s="1"/>
  <c r="CD17" i="5" l="1"/>
  <c r="CE17" i="5"/>
  <c r="BA17" i="5"/>
  <c r="BB17" i="5"/>
  <c r="FI17" i="5"/>
  <c r="AL18" i="5" s="1"/>
  <c r="BX17" i="5"/>
  <c r="CW17" i="5" s="1"/>
  <c r="ER17" i="5" s="1"/>
  <c r="FG17" i="5" s="1"/>
  <c r="AJ18" i="5" s="1"/>
  <c r="CA17" i="5"/>
  <c r="CZ17" i="5" s="1"/>
  <c r="EU17" i="5" s="1"/>
  <c r="FJ17" i="5" s="1"/>
  <c r="AM18" i="5" s="1"/>
  <c r="FD17" i="5"/>
  <c r="ES17" i="5"/>
  <c r="FN21" i="4"/>
  <c r="FJ21" i="4"/>
  <c r="FK21" i="4"/>
  <c r="FI21" i="4"/>
  <c r="FH21" i="4"/>
  <c r="DM15" i="1"/>
  <c r="EX15" i="1"/>
  <c r="FC15" i="1" s="1"/>
  <c r="DL15" i="1"/>
  <c r="EW15" i="1"/>
  <c r="FB15" i="1" s="1"/>
  <c r="EV15" i="1"/>
  <c r="FA15" i="1" s="1"/>
  <c r="EI15" i="1"/>
  <c r="EN15" i="1"/>
  <c r="DJ15" i="1"/>
  <c r="EU15" i="1"/>
  <c r="FO21" i="4" l="1"/>
  <c r="J22" i="10" s="1"/>
  <c r="K22" i="10" s="1"/>
  <c r="I22" i="10"/>
  <c r="CF17" i="5"/>
  <c r="CC17" i="5"/>
  <c r="DR17" i="5"/>
  <c r="EB17" i="5" s="1"/>
  <c r="EG17" i="5" s="1"/>
  <c r="EL17" i="5" s="1"/>
  <c r="FM17" i="5"/>
  <c r="AP18" i="5" s="1"/>
  <c r="FH17" i="5"/>
  <c r="AK18" i="5" s="1"/>
  <c r="AO18" i="5" s="1"/>
  <c r="AQ18" i="5" s="1"/>
  <c r="FL17" i="5"/>
  <c r="BA22" i="4"/>
  <c r="AV22" i="4"/>
  <c r="AY22" i="4"/>
  <c r="AT22" i="4"/>
  <c r="AZ22" i="4"/>
  <c r="AU22" i="4"/>
  <c r="AS22" i="4"/>
  <c r="AX22" i="4"/>
  <c r="EZ15" i="1"/>
  <c r="FE15" i="1"/>
  <c r="FG15" i="1" s="1"/>
  <c r="N22" i="10" l="1"/>
  <c r="L22" i="10"/>
  <c r="O22" i="10" s="1"/>
  <c r="FC17" i="5"/>
  <c r="EP17" i="5"/>
  <c r="FN17" i="5" s="1"/>
  <c r="FO17" i="5" s="1"/>
  <c r="AS18" i="5" s="1"/>
  <c r="BH22" i="4"/>
  <c r="BM22" i="4" s="1"/>
  <c r="BR22" i="4" s="1"/>
  <c r="DM22" i="4"/>
  <c r="DW22" i="4" s="1"/>
  <c r="EB22" i="4" s="1"/>
  <c r="CW22" i="4"/>
  <c r="DG22" i="4" s="1"/>
  <c r="ES22" i="4" s="1"/>
  <c r="DO22" i="4"/>
  <c r="DY22" i="4" s="1"/>
  <c r="ED22" i="4" s="1"/>
  <c r="CY22" i="4"/>
  <c r="DI22" i="4" s="1"/>
  <c r="EU22" i="4" s="1"/>
  <c r="BK22" i="4"/>
  <c r="BP22" i="4" s="1"/>
  <c r="BU22" i="4" s="1"/>
  <c r="BJ22" i="4"/>
  <c r="BO22" i="4" s="1"/>
  <c r="BT22" i="4" s="1"/>
  <c r="BI22" i="4"/>
  <c r="BN22" i="4" s="1"/>
  <c r="DN22" i="4"/>
  <c r="DX22" i="4" s="1"/>
  <c r="EC22" i="4" s="1"/>
  <c r="CX22" i="4"/>
  <c r="DH22" i="4" s="1"/>
  <c r="ET22" i="4" s="1"/>
  <c r="DP22" i="4"/>
  <c r="DZ22" i="4" s="1"/>
  <c r="EE22" i="4" s="1"/>
  <c r="CZ22" i="4"/>
  <c r="DJ22" i="4" s="1"/>
  <c r="EV22" i="4" s="1"/>
  <c r="FI15" i="1"/>
  <c r="FJ15" i="1" s="1"/>
  <c r="AX16" i="1"/>
  <c r="AV18" i="5" l="1"/>
  <c r="AU18" i="5"/>
  <c r="AX18" i="5"/>
  <c r="AW18" i="5"/>
  <c r="BK18" i="5" s="1"/>
  <c r="AZ18" i="5"/>
  <c r="BA18" i="5" s="1"/>
  <c r="BF18" i="5"/>
  <c r="BU18" i="5" s="1"/>
  <c r="BZ18" i="5" s="1"/>
  <c r="CY18" i="5" s="1"/>
  <c r="BP18" i="5"/>
  <c r="DD18" i="5" s="1"/>
  <c r="DN18" i="5" s="1"/>
  <c r="EY18" i="5" s="1"/>
  <c r="CM22" i="4"/>
  <c r="CC22" i="4"/>
  <c r="CR22" i="4" s="1"/>
  <c r="EO22" i="4" s="1"/>
  <c r="EY22" i="4" s="1"/>
  <c r="BS22" i="4"/>
  <c r="CN22" i="4"/>
  <c r="CD22" i="4"/>
  <c r="CO22" i="4"/>
  <c r="CE22" i="4"/>
  <c r="CL22" i="4"/>
  <c r="CB22" i="4"/>
  <c r="BA16" i="1"/>
  <c r="BC16" i="1"/>
  <c r="AZ16" i="1"/>
  <c r="BB16" i="1"/>
  <c r="CQ22" i="4" l="1"/>
  <c r="EN22" i="4" s="1"/>
  <c r="EX22" i="4" s="1"/>
  <c r="BN18" i="5"/>
  <c r="DB18" i="5" s="1"/>
  <c r="DL18" i="5" s="1"/>
  <c r="EW18" i="5" s="1"/>
  <c r="BI18" i="5"/>
  <c r="DQ18" i="5" s="1"/>
  <c r="EA18" i="5" s="1"/>
  <c r="EF18" i="5" s="1"/>
  <c r="EK18" i="5" s="1"/>
  <c r="BD18" i="5"/>
  <c r="BS18" i="5" s="1"/>
  <c r="BX18" i="5" s="1"/>
  <c r="CW18" i="5" s="1"/>
  <c r="BQ18" i="5"/>
  <c r="DE18" i="5" s="1"/>
  <c r="DO18" i="5" s="1"/>
  <c r="EZ18" i="5" s="1"/>
  <c r="BL18" i="5"/>
  <c r="DT18" i="5" s="1"/>
  <c r="ED18" i="5" s="1"/>
  <c r="EI18" i="5" s="1"/>
  <c r="EN18" i="5" s="1"/>
  <c r="FE18" i="5" s="1"/>
  <c r="BG18" i="5"/>
  <c r="BV18" i="5" s="1"/>
  <c r="BJ18" i="5"/>
  <c r="DR18" i="5" s="1"/>
  <c r="EB18" i="5" s="1"/>
  <c r="EG18" i="5" s="1"/>
  <c r="EL18" i="5" s="1"/>
  <c r="FC18" i="5" s="1"/>
  <c r="BO18" i="5"/>
  <c r="DC18" i="5" s="1"/>
  <c r="DM18" i="5" s="1"/>
  <c r="EX18" i="5" s="1"/>
  <c r="BE18" i="5"/>
  <c r="BT18" i="5" s="1"/>
  <c r="BY18" i="5" s="1"/>
  <c r="CX18" i="5" s="1"/>
  <c r="FB18" i="5"/>
  <c r="FM18" i="5"/>
  <c r="AP19" i="5" s="1"/>
  <c r="BB18" i="5"/>
  <c r="CT22" i="4"/>
  <c r="EQ22" i="4" s="1"/>
  <c r="FA22" i="4" s="1"/>
  <c r="CS22" i="4"/>
  <c r="EP22" i="4" s="1"/>
  <c r="EZ22" i="4" s="1"/>
  <c r="FY22" i="4"/>
  <c r="GD22" i="4" s="1"/>
  <c r="FV22" i="4"/>
  <c r="GA22" i="4" s="1"/>
  <c r="FC22" i="4"/>
  <c r="FW22" i="4"/>
  <c r="GB22" i="4" s="1"/>
  <c r="FX22" i="4"/>
  <c r="GC22" i="4" s="1"/>
  <c r="BM16" i="1"/>
  <c r="BE16" i="1"/>
  <c r="BF16" i="1" s="1"/>
  <c r="FF16" i="1" s="1"/>
  <c r="EP16" i="1"/>
  <c r="BO16" i="1"/>
  <c r="ER16" i="1"/>
  <c r="ES16" i="1"/>
  <c r="BP16" i="1"/>
  <c r="EQ16" i="1"/>
  <c r="BN16" i="1"/>
  <c r="FF22" i="4" l="1"/>
  <c r="FN22" i="4" s="1"/>
  <c r="FJ22" i="4"/>
  <c r="CA18" i="5"/>
  <c r="CZ18" i="5" s="1"/>
  <c r="EU18" i="5" s="1"/>
  <c r="CF18" i="5"/>
  <c r="CC18" i="5"/>
  <c r="FJ18" i="5"/>
  <c r="AM19" i="5" s="1"/>
  <c r="ER18" i="5"/>
  <c r="CE18" i="5"/>
  <c r="DS18" i="5"/>
  <c r="EC18" i="5" s="1"/>
  <c r="EH18" i="5" s="1"/>
  <c r="EM18" i="5" s="1"/>
  <c r="CD18" i="5"/>
  <c r="AZ23" i="4"/>
  <c r="AU23" i="4"/>
  <c r="FI22" i="4"/>
  <c r="FK22" i="4"/>
  <c r="FH22" i="4"/>
  <c r="CE16" i="1"/>
  <c r="BU16" i="1"/>
  <c r="BZ16" i="1"/>
  <c r="BS16" i="1"/>
  <c r="BX16" i="1"/>
  <c r="CC16" i="1"/>
  <c r="CD16" i="1"/>
  <c r="BT16" i="1"/>
  <c r="BY16" i="1"/>
  <c r="CB16" i="1"/>
  <c r="BR16" i="1"/>
  <c r="BW16" i="1"/>
  <c r="FO22" i="4" l="1"/>
  <c r="J23" i="10" s="1"/>
  <c r="K23" i="10" s="1"/>
  <c r="I23" i="10"/>
  <c r="L23" i="10"/>
  <c r="O23" i="10" s="1"/>
  <c r="N23" i="10"/>
  <c r="FG18" i="5"/>
  <c r="AJ19" i="5" s="1"/>
  <c r="FD18" i="5"/>
  <c r="EP18" i="5"/>
  <c r="FN18" i="5" s="1"/>
  <c r="ES18" i="5"/>
  <c r="AS23" i="4"/>
  <c r="AX23" i="4"/>
  <c r="AV23" i="4"/>
  <c r="BA23" i="4"/>
  <c r="BJ23" i="4"/>
  <c r="BO23" i="4" s="1"/>
  <c r="BT23" i="4" s="1"/>
  <c r="AY23" i="4"/>
  <c r="AT23" i="4"/>
  <c r="DO23" i="4"/>
  <c r="DY23" i="4" s="1"/>
  <c r="ED23" i="4" s="1"/>
  <c r="CY23" i="4"/>
  <c r="DI23" i="4" s="1"/>
  <c r="EU23" i="4" s="1"/>
  <c r="CO16" i="1"/>
  <c r="DA16" i="1" s="1"/>
  <c r="DZ16" i="1"/>
  <c r="DT16" i="1"/>
  <c r="CG16" i="1"/>
  <c r="CU16" i="1"/>
  <c r="DE16" i="1" s="1"/>
  <c r="DW16" i="1"/>
  <c r="CJ16" i="1"/>
  <c r="CX16" i="1" s="1"/>
  <c r="DH16" i="1" s="1"/>
  <c r="CI16" i="1"/>
  <c r="CW16" i="1" s="1"/>
  <c r="DG16" i="1" s="1"/>
  <c r="DV16" i="1"/>
  <c r="DU16" i="1"/>
  <c r="EE16" i="1" s="1"/>
  <c r="EJ16" i="1" s="1"/>
  <c r="CH16" i="1"/>
  <c r="CV16" i="1" s="1"/>
  <c r="DF16" i="1" s="1"/>
  <c r="EA16" i="1"/>
  <c r="CP16" i="1"/>
  <c r="DB16" i="1" s="1"/>
  <c r="CN16" i="1"/>
  <c r="DY16" i="1"/>
  <c r="CZ16" i="1"/>
  <c r="CQ16" i="1"/>
  <c r="DC16" i="1" s="1"/>
  <c r="EB16" i="1"/>
  <c r="FH18" i="5" l="1"/>
  <c r="AK19" i="5" s="1"/>
  <c r="ET18" i="5"/>
  <c r="BK23" i="4"/>
  <c r="BP23" i="4" s="1"/>
  <c r="BU23" i="4"/>
  <c r="DN23" i="4"/>
  <c r="DX23" i="4" s="1"/>
  <c r="EC23" i="4" s="1"/>
  <c r="CX23" i="4"/>
  <c r="DH23" i="4" s="1"/>
  <c r="ET23" i="4" s="1"/>
  <c r="DP23" i="4"/>
  <c r="DZ23" i="4" s="1"/>
  <c r="EE23" i="4" s="1"/>
  <c r="CZ23" i="4"/>
  <c r="DJ23" i="4" s="1"/>
  <c r="EV23" i="4" s="1"/>
  <c r="DM23" i="4"/>
  <c r="DW23" i="4" s="1"/>
  <c r="EB23" i="4" s="1"/>
  <c r="CW23" i="4"/>
  <c r="DG23" i="4" s="1"/>
  <c r="ES23" i="4" s="1"/>
  <c r="BI23" i="4"/>
  <c r="BN23" i="4" s="1"/>
  <c r="CN23" i="4"/>
  <c r="CD23" i="4"/>
  <c r="BH23" i="4"/>
  <c r="BM23" i="4" s="1"/>
  <c r="BR23" i="4" s="1"/>
  <c r="EF16" i="1"/>
  <c r="EK16" i="1" s="1"/>
  <c r="DJ16" i="1"/>
  <c r="CL16" i="1"/>
  <c r="DK16" i="1"/>
  <c r="EV16" i="1"/>
  <c r="FA16" i="1" s="1"/>
  <c r="DL16" i="1"/>
  <c r="EW16" i="1"/>
  <c r="FB16" i="1" s="1"/>
  <c r="ED16" i="1"/>
  <c r="EG16" i="1"/>
  <c r="EL16" i="1" s="1"/>
  <c r="CS16" i="1"/>
  <c r="DM16" i="1"/>
  <c r="FI18" i="5" l="1"/>
  <c r="AL19" i="5" s="1"/>
  <c r="AO19" i="5" s="1"/>
  <c r="AQ19" i="5" s="1"/>
  <c r="FL18" i="5"/>
  <c r="CM23" i="4"/>
  <c r="CC23" i="4"/>
  <c r="BS23" i="4"/>
  <c r="CS23" i="4"/>
  <c r="EP23" i="4" s="1"/>
  <c r="EZ23" i="4" s="1"/>
  <c r="CL23" i="4"/>
  <c r="CB23" i="4"/>
  <c r="CO23" i="4"/>
  <c r="CE23" i="4"/>
  <c r="EN16" i="1"/>
  <c r="EI16" i="1"/>
  <c r="EU16" i="1"/>
  <c r="EX16" i="1"/>
  <c r="FC16" i="1" s="1"/>
  <c r="CT23" i="4" l="1"/>
  <c r="EQ23" i="4" s="1"/>
  <c r="FA23" i="4" s="1"/>
  <c r="FO18" i="5"/>
  <c r="AS19" i="5" s="1"/>
  <c r="FY23" i="4"/>
  <c r="GD23" i="4" s="1"/>
  <c r="CQ23" i="4"/>
  <c r="EN23" i="4" s="1"/>
  <c r="EX23" i="4" s="1"/>
  <c r="FX23" i="4"/>
  <c r="GC23" i="4" s="1"/>
  <c r="CR23" i="4"/>
  <c r="EO23" i="4" s="1"/>
  <c r="EY23" i="4" s="1"/>
  <c r="EZ16" i="1"/>
  <c r="FE16" i="1"/>
  <c r="FG16" i="1" s="1"/>
  <c r="AW19" i="5" l="1"/>
  <c r="AV19" i="5"/>
  <c r="BO19" i="5" s="1"/>
  <c r="DC19" i="5" s="1"/>
  <c r="DM19" i="5" s="1"/>
  <c r="EX19" i="5" s="1"/>
  <c r="AU19" i="5"/>
  <c r="BN19" i="5" s="1"/>
  <c r="AX19" i="5"/>
  <c r="BQ19" i="5" s="1"/>
  <c r="BD19" i="5"/>
  <c r="BS19" i="5" s="1"/>
  <c r="BX19" i="5" s="1"/>
  <c r="CW19" i="5" s="1"/>
  <c r="BG19" i="5"/>
  <c r="BV19" i="5" s="1"/>
  <c r="CA19" i="5" s="1"/>
  <c r="CZ19" i="5" s="1"/>
  <c r="DE19" i="5"/>
  <c r="DO19" i="5" s="1"/>
  <c r="EZ19" i="5" s="1"/>
  <c r="BE19" i="5"/>
  <c r="BT19" i="5" s="1"/>
  <c r="BY19" i="5" s="1"/>
  <c r="CX19" i="5" s="1"/>
  <c r="BL19" i="5"/>
  <c r="DT19" i="5" s="1"/>
  <c r="ED19" i="5" s="1"/>
  <c r="EI19" i="5" s="1"/>
  <c r="EN19" i="5" s="1"/>
  <c r="FE19" i="5" s="1"/>
  <c r="BJ19" i="5"/>
  <c r="DB19" i="5"/>
  <c r="DL19" i="5" s="1"/>
  <c r="EW19" i="5" s="1"/>
  <c r="AZ19" i="5"/>
  <c r="BA19" i="5" s="1"/>
  <c r="FW23" i="4"/>
  <c r="GB23" i="4" s="1"/>
  <c r="FV23" i="4"/>
  <c r="GA23" i="4" s="1"/>
  <c r="FC23" i="4"/>
  <c r="AX17" i="1"/>
  <c r="FI16" i="1"/>
  <c r="FJ16" i="1" s="1"/>
  <c r="FF23" i="4" l="1"/>
  <c r="FH23" i="4" s="1"/>
  <c r="CF19" i="5"/>
  <c r="BI19" i="5"/>
  <c r="DQ19" i="5" s="1"/>
  <c r="EA19" i="5" s="1"/>
  <c r="EF19" i="5" s="1"/>
  <c r="EK19" i="5" s="1"/>
  <c r="BF19" i="5"/>
  <c r="BU19" i="5" s="1"/>
  <c r="BZ19" i="5" s="1"/>
  <c r="CY19" i="5" s="1"/>
  <c r="BP19" i="5"/>
  <c r="DD19" i="5" s="1"/>
  <c r="DN19" i="5" s="1"/>
  <c r="EY19" i="5" s="1"/>
  <c r="BK19" i="5"/>
  <c r="FB19" i="5"/>
  <c r="BB19" i="5"/>
  <c r="DR19" i="5"/>
  <c r="EB19" i="5" s="1"/>
  <c r="EG19" i="5" s="1"/>
  <c r="EL19" i="5" s="1"/>
  <c r="FC19" i="5" s="1"/>
  <c r="FM19" i="5"/>
  <c r="AP20" i="5" s="1"/>
  <c r="CC19" i="5"/>
  <c r="AS24" i="4"/>
  <c r="AX24" i="4"/>
  <c r="FN23" i="4"/>
  <c r="FJ23" i="4"/>
  <c r="FK23" i="4"/>
  <c r="FI23" i="4"/>
  <c r="AZ17" i="1"/>
  <c r="BA17" i="1"/>
  <c r="BB17" i="1"/>
  <c r="BC17" i="1"/>
  <c r="FO23" i="4" l="1"/>
  <c r="J24" i="10" s="1"/>
  <c r="K24" i="10" s="1"/>
  <c r="I24" i="10"/>
  <c r="DS19" i="5"/>
  <c r="EC19" i="5" s="1"/>
  <c r="EH19" i="5" s="1"/>
  <c r="EM19" i="5" s="1"/>
  <c r="FD19" i="5" s="1"/>
  <c r="EU19" i="5"/>
  <c r="CD19" i="5"/>
  <c r="AV24" i="4"/>
  <c r="BA24" i="4"/>
  <c r="AU24" i="4"/>
  <c r="AZ24" i="4"/>
  <c r="DM24" i="4"/>
  <c r="DW24" i="4" s="1"/>
  <c r="EB24" i="4" s="1"/>
  <c r="CW24" i="4"/>
  <c r="DG24" i="4" s="1"/>
  <c r="ES24" i="4" s="1"/>
  <c r="AT24" i="4"/>
  <c r="AY24" i="4"/>
  <c r="BH24" i="4"/>
  <c r="BM24" i="4" s="1"/>
  <c r="ES17" i="1"/>
  <c r="BP17" i="1"/>
  <c r="EQ17" i="1"/>
  <c r="BN17" i="1"/>
  <c r="ER17" i="1"/>
  <c r="BO17" i="1"/>
  <c r="BM17" i="1"/>
  <c r="BE17" i="1"/>
  <c r="BF17" i="1" s="1"/>
  <c r="FF17" i="1" s="1"/>
  <c r="EP17" i="1"/>
  <c r="L24" i="10" l="1"/>
  <c r="O24" i="10" s="1"/>
  <c r="N24" i="10"/>
  <c r="FJ19" i="5"/>
  <c r="AM20" i="5" s="1"/>
  <c r="EP19" i="5"/>
  <c r="FN19" i="5" s="1"/>
  <c r="CE19" i="5"/>
  <c r="ES19" i="5"/>
  <c r="ER19" i="5"/>
  <c r="FG19" i="5" s="1"/>
  <c r="CL24" i="4"/>
  <c r="CB24" i="4"/>
  <c r="CQ24" i="4" s="1"/>
  <c r="EN24" i="4" s="1"/>
  <c r="EX24" i="4" s="1"/>
  <c r="BR24" i="4"/>
  <c r="DN24" i="4"/>
  <c r="DX24" i="4" s="1"/>
  <c r="EC24" i="4" s="1"/>
  <c r="CX24" i="4"/>
  <c r="DH24" i="4" s="1"/>
  <c r="ET24" i="4" s="1"/>
  <c r="BI24" i="4"/>
  <c r="BN24" i="4" s="1"/>
  <c r="BS24" i="4" s="1"/>
  <c r="DP24" i="4"/>
  <c r="DZ24" i="4" s="1"/>
  <c r="EE24" i="4" s="1"/>
  <c r="CZ24" i="4"/>
  <c r="DJ24" i="4" s="1"/>
  <c r="EV24" i="4" s="1"/>
  <c r="DO24" i="4"/>
  <c r="DY24" i="4" s="1"/>
  <c r="ED24" i="4" s="1"/>
  <c r="CY24" i="4"/>
  <c r="DI24" i="4" s="1"/>
  <c r="EU24" i="4" s="1"/>
  <c r="BJ24" i="4"/>
  <c r="BO24" i="4" s="1"/>
  <c r="BK24" i="4"/>
  <c r="BP24" i="4" s="1"/>
  <c r="BU24" i="4" s="1"/>
  <c r="BW17" i="1"/>
  <c r="BR17" i="1"/>
  <c r="CB17" i="1"/>
  <c r="BX17" i="1"/>
  <c r="BS17" i="1"/>
  <c r="CC17" i="1"/>
  <c r="BU17" i="1"/>
  <c r="BZ17" i="1"/>
  <c r="CE17" i="1"/>
  <c r="CD17" i="1"/>
  <c r="BT17" i="1"/>
  <c r="BY17" i="1"/>
  <c r="FH19" i="5" l="1"/>
  <c r="AK20" i="5" s="1"/>
  <c r="AJ20" i="5"/>
  <c r="CN24" i="4"/>
  <c r="CD24" i="4"/>
  <c r="CS24" i="4" s="1"/>
  <c r="EP24" i="4" s="1"/>
  <c r="EZ24" i="4" s="1"/>
  <c r="FV24" i="4"/>
  <c r="GA24" i="4" s="1"/>
  <c r="CM24" i="4"/>
  <c r="CC24" i="4"/>
  <c r="CR24" i="4" s="1"/>
  <c r="EO24" i="4" s="1"/>
  <c r="EY24" i="4" s="1"/>
  <c r="CO24" i="4"/>
  <c r="CE24" i="4"/>
  <c r="BT24" i="4"/>
  <c r="CP17" i="1"/>
  <c r="DB17" i="1" s="1"/>
  <c r="EA17" i="1"/>
  <c r="CJ17" i="1"/>
  <c r="CX17" i="1" s="1"/>
  <c r="DW17" i="1"/>
  <c r="DU17" i="1"/>
  <c r="CH17" i="1"/>
  <c r="CV17" i="1" s="1"/>
  <c r="EB17" i="1"/>
  <c r="CQ17" i="1"/>
  <c r="DC17" i="1" s="1"/>
  <c r="DZ17" i="1"/>
  <c r="EE17" i="1" s="1"/>
  <c r="EJ17" i="1" s="1"/>
  <c r="CO17" i="1"/>
  <c r="DA17" i="1" s="1"/>
  <c r="DY17" i="1"/>
  <c r="CN17" i="1"/>
  <c r="CS17" i="1" s="1"/>
  <c r="DV17" i="1"/>
  <c r="EF17" i="1" s="1"/>
  <c r="EK17" i="1" s="1"/>
  <c r="CI17" i="1"/>
  <c r="CW17" i="1" s="1"/>
  <c r="DG17" i="1" s="1"/>
  <c r="CG17" i="1"/>
  <c r="DT17" i="1"/>
  <c r="CU17" i="1"/>
  <c r="CT24" i="4" l="1"/>
  <c r="EQ24" i="4" s="1"/>
  <c r="FA24" i="4" s="1"/>
  <c r="ET19" i="5"/>
  <c r="FI19" i="5" s="1"/>
  <c r="FC24" i="4"/>
  <c r="FY24" i="4"/>
  <c r="GD24" i="4" s="1"/>
  <c r="FX24" i="4"/>
  <c r="GC24" i="4" s="1"/>
  <c r="FW24" i="4"/>
  <c r="GB24" i="4" s="1"/>
  <c r="ED17" i="1"/>
  <c r="EG17" i="1"/>
  <c r="EL17" i="1" s="1"/>
  <c r="DF17" i="1"/>
  <c r="DH17" i="1"/>
  <c r="CL17" i="1"/>
  <c r="DL17" i="1"/>
  <c r="EW17" i="1"/>
  <c r="FB17" i="1" s="1"/>
  <c r="CZ17" i="1"/>
  <c r="DE17" i="1" s="1"/>
  <c r="FF24" i="4" l="1"/>
  <c r="FK24" i="4"/>
  <c r="AL20" i="5"/>
  <c r="FL19" i="5"/>
  <c r="AT25" i="4"/>
  <c r="AY25" i="4"/>
  <c r="AX25" i="4"/>
  <c r="AS25" i="4"/>
  <c r="AZ25" i="4"/>
  <c r="AU25" i="4"/>
  <c r="BA25" i="4"/>
  <c r="AV25" i="4"/>
  <c r="EU17" i="1"/>
  <c r="DJ17" i="1"/>
  <c r="DM17" i="1"/>
  <c r="EX17" i="1"/>
  <c r="FC17" i="1" s="1"/>
  <c r="EI17" i="1"/>
  <c r="EN17" i="1"/>
  <c r="EV17" i="1"/>
  <c r="FA17" i="1" s="1"/>
  <c r="DK17" i="1"/>
  <c r="FJ24" i="4" l="1"/>
  <c r="FI24" i="4"/>
  <c r="FH24" i="4"/>
  <c r="FN24" i="4"/>
  <c r="FO19" i="5"/>
  <c r="AS20" i="5" s="1"/>
  <c r="AO20" i="5"/>
  <c r="AQ20" i="5" s="1"/>
  <c r="DP25" i="4"/>
  <c r="DZ25" i="4" s="1"/>
  <c r="EE25" i="4" s="1"/>
  <c r="CZ25" i="4"/>
  <c r="DJ25" i="4" s="1"/>
  <c r="EV25" i="4" s="1"/>
  <c r="BK25" i="4"/>
  <c r="BP25" i="4" s="1"/>
  <c r="BU25" i="4" s="1"/>
  <c r="DM25" i="4"/>
  <c r="DW25" i="4" s="1"/>
  <c r="EB25" i="4" s="1"/>
  <c r="CW25" i="4"/>
  <c r="DG25" i="4" s="1"/>
  <c r="ES25" i="4" s="1"/>
  <c r="BJ25" i="4"/>
  <c r="BO25" i="4" s="1"/>
  <c r="BT25" i="4" s="1"/>
  <c r="DO25" i="4"/>
  <c r="DY25" i="4" s="1"/>
  <c r="ED25" i="4" s="1"/>
  <c r="CY25" i="4"/>
  <c r="DI25" i="4" s="1"/>
  <c r="EU25" i="4" s="1"/>
  <c r="DN25" i="4"/>
  <c r="DX25" i="4" s="1"/>
  <c r="EC25" i="4" s="1"/>
  <c r="CX25" i="4"/>
  <c r="DH25" i="4" s="1"/>
  <c r="ET25" i="4" s="1"/>
  <c r="BH25" i="4"/>
  <c r="BM25" i="4" s="1"/>
  <c r="BR25" i="4" s="1"/>
  <c r="BI25" i="4"/>
  <c r="BN25" i="4" s="1"/>
  <c r="BS25" i="4" s="1"/>
  <c r="FE17" i="1"/>
  <c r="FG17" i="1" s="1"/>
  <c r="EZ17" i="1"/>
  <c r="FO24" i="4" l="1"/>
  <c r="J25" i="10" s="1"/>
  <c r="K25" i="10" s="1"/>
  <c r="I25" i="10"/>
  <c r="AV20" i="5"/>
  <c r="BO20" i="5" s="1"/>
  <c r="AU20" i="5"/>
  <c r="BN20" i="5" s="1"/>
  <c r="AW20" i="5"/>
  <c r="BF20" i="5" s="1"/>
  <c r="BU20" i="5" s="1"/>
  <c r="BZ20" i="5" s="1"/>
  <c r="CY20" i="5" s="1"/>
  <c r="AX20" i="5"/>
  <c r="BQ20" i="5" s="1"/>
  <c r="BP20" i="5"/>
  <c r="BD20" i="5"/>
  <c r="BS20" i="5" s="1"/>
  <c r="BX20" i="5" s="1"/>
  <c r="CW20" i="5" s="1"/>
  <c r="BE20" i="5"/>
  <c r="BT20" i="5" s="1"/>
  <c r="BY20" i="5" s="1"/>
  <c r="CX20" i="5" s="1"/>
  <c r="BG20" i="5"/>
  <c r="BV20" i="5" s="1"/>
  <c r="CA20" i="5" s="1"/>
  <c r="CZ20" i="5" s="1"/>
  <c r="DE20" i="5"/>
  <c r="DO20" i="5" s="1"/>
  <c r="EZ20" i="5" s="1"/>
  <c r="DD20" i="5"/>
  <c r="DN20" i="5" s="1"/>
  <c r="EY20" i="5" s="1"/>
  <c r="BK20" i="5"/>
  <c r="BL20" i="5"/>
  <c r="DT20" i="5" s="1"/>
  <c r="ED20" i="5" s="1"/>
  <c r="EI20" i="5" s="1"/>
  <c r="EN20" i="5" s="1"/>
  <c r="FE20" i="5" s="1"/>
  <c r="BJ20" i="5"/>
  <c r="DB20" i="5"/>
  <c r="DL20" i="5" s="1"/>
  <c r="EW20" i="5" s="1"/>
  <c r="BI20" i="5"/>
  <c r="DC20" i="5"/>
  <c r="DM20" i="5" s="1"/>
  <c r="EX20" i="5" s="1"/>
  <c r="AZ20" i="5"/>
  <c r="CO25" i="4"/>
  <c r="CE25" i="4"/>
  <c r="CN25" i="4"/>
  <c r="CD25" i="4"/>
  <c r="CS25" i="4" s="1"/>
  <c r="EP25" i="4" s="1"/>
  <c r="EZ25" i="4" s="1"/>
  <c r="CM25" i="4"/>
  <c r="CC25" i="4"/>
  <c r="CL25" i="4"/>
  <c r="CB25" i="4"/>
  <c r="AX18" i="1"/>
  <c r="FI17" i="1"/>
  <c r="FJ17" i="1" s="1"/>
  <c r="L25" i="10" l="1"/>
  <c r="O25" i="10" s="1"/>
  <c r="N25" i="10"/>
  <c r="CT25" i="4"/>
  <c r="EQ25" i="4" s="1"/>
  <c r="FA25" i="4" s="1"/>
  <c r="CQ25" i="4"/>
  <c r="EN25" i="4" s="1"/>
  <c r="EX25" i="4" s="1"/>
  <c r="CF20" i="5"/>
  <c r="DQ20" i="5"/>
  <c r="EA20" i="5" s="1"/>
  <c r="EF20" i="5" s="1"/>
  <c r="EK20" i="5" s="1"/>
  <c r="BA20" i="5"/>
  <c r="CR25" i="4"/>
  <c r="EO25" i="4" s="1"/>
  <c r="FY25" i="4"/>
  <c r="GD25" i="4" s="1"/>
  <c r="FV25" i="4"/>
  <c r="GA25" i="4" s="1"/>
  <c r="FX25" i="4"/>
  <c r="GC25" i="4" s="1"/>
  <c r="BB18" i="1"/>
  <c r="AZ18" i="1"/>
  <c r="BA18" i="1"/>
  <c r="BC18" i="1"/>
  <c r="EY25" i="4" l="1"/>
  <c r="FC25" i="4" s="1"/>
  <c r="FB20" i="5"/>
  <c r="EU20" i="5"/>
  <c r="DR20" i="5"/>
  <c r="EB20" i="5" s="1"/>
  <c r="EG20" i="5" s="1"/>
  <c r="EL20" i="5" s="1"/>
  <c r="FC20" i="5" s="1"/>
  <c r="FM20" i="5"/>
  <c r="AP21" i="5" s="1"/>
  <c r="BB20" i="5"/>
  <c r="CC20" i="5"/>
  <c r="CD20" i="5"/>
  <c r="BP18" i="1"/>
  <c r="ES18" i="1"/>
  <c r="BM18" i="1"/>
  <c r="EP18" i="1"/>
  <c r="BE18" i="1"/>
  <c r="BF18" i="1" s="1"/>
  <c r="FF18" i="1" s="1"/>
  <c r="BN18" i="1"/>
  <c r="EQ18" i="1"/>
  <c r="BO18" i="1"/>
  <c r="ER18" i="1"/>
  <c r="FF25" i="4" l="1"/>
  <c r="FJ25" i="4"/>
  <c r="FK25" i="4"/>
  <c r="FW25" i="4"/>
  <c r="GB25" i="4" s="1"/>
  <c r="FJ20" i="5"/>
  <c r="AM21" i="5" s="1"/>
  <c r="ES20" i="5"/>
  <c r="FH20" i="5" s="1"/>
  <c r="DS20" i="5"/>
  <c r="EC20" i="5" s="1"/>
  <c r="EH20" i="5" s="1"/>
  <c r="EM20" i="5" s="1"/>
  <c r="FD20" i="5" s="1"/>
  <c r="AK21" i="5"/>
  <c r="AV26" i="4"/>
  <c r="BA26" i="4"/>
  <c r="AY26" i="4"/>
  <c r="AT26" i="4"/>
  <c r="AX26" i="4"/>
  <c r="AS26" i="4"/>
  <c r="AU26" i="4"/>
  <c r="AZ26" i="4"/>
  <c r="BT18" i="1"/>
  <c r="BY18" i="1"/>
  <c r="CD18" i="1"/>
  <c r="BS18" i="1"/>
  <c r="BX18" i="1"/>
  <c r="CC18" i="1"/>
  <c r="BR18" i="1"/>
  <c r="BW18" i="1"/>
  <c r="CB18" i="1"/>
  <c r="BZ18" i="1"/>
  <c r="CE18" i="1"/>
  <c r="BU18" i="1"/>
  <c r="FH25" i="4" l="1"/>
  <c r="FI25" i="4"/>
  <c r="FN25" i="4"/>
  <c r="EP20" i="5"/>
  <c r="FN20" i="5" s="1"/>
  <c r="ER20" i="5"/>
  <c r="CE20" i="5"/>
  <c r="BJ26" i="4"/>
  <c r="BO26" i="4" s="1"/>
  <c r="BT26" i="4"/>
  <c r="DO26" i="4"/>
  <c r="DY26" i="4" s="1"/>
  <c r="ED26" i="4" s="1"/>
  <c r="CY26" i="4"/>
  <c r="DI26" i="4" s="1"/>
  <c r="EU26" i="4" s="1"/>
  <c r="DM26" i="4"/>
  <c r="DW26" i="4" s="1"/>
  <c r="EB26" i="4" s="1"/>
  <c r="CW26" i="4"/>
  <c r="DG26" i="4" s="1"/>
  <c r="ES26" i="4" s="1"/>
  <c r="DP26" i="4"/>
  <c r="DZ26" i="4" s="1"/>
  <c r="EE26" i="4" s="1"/>
  <c r="CZ26" i="4"/>
  <c r="DJ26" i="4" s="1"/>
  <c r="EV26" i="4" s="1"/>
  <c r="BH26" i="4"/>
  <c r="BM26" i="4" s="1"/>
  <c r="BR26" i="4" s="1"/>
  <c r="BI26" i="4"/>
  <c r="BN26" i="4" s="1"/>
  <c r="BS26" i="4" s="1"/>
  <c r="DN26" i="4"/>
  <c r="DX26" i="4" s="1"/>
  <c r="EC26" i="4" s="1"/>
  <c r="CX26" i="4"/>
  <c r="DH26" i="4" s="1"/>
  <c r="ET26" i="4" s="1"/>
  <c r="BK26" i="4"/>
  <c r="BP26" i="4" s="1"/>
  <c r="BU26" i="4" s="1"/>
  <c r="CN18" i="1"/>
  <c r="DY18" i="1"/>
  <c r="CZ18" i="1"/>
  <c r="DZ18" i="1"/>
  <c r="CO18" i="1"/>
  <c r="DA18" i="1" s="1"/>
  <c r="DW18" i="1"/>
  <c r="EG18" i="1" s="1"/>
  <c r="EL18" i="1" s="1"/>
  <c r="CJ18" i="1"/>
  <c r="CX18" i="1" s="1"/>
  <c r="DH18" i="1" s="1"/>
  <c r="CI18" i="1"/>
  <c r="CW18" i="1" s="1"/>
  <c r="DV18" i="1"/>
  <c r="EF18" i="1" s="1"/>
  <c r="EK18" i="1" s="1"/>
  <c r="CH18" i="1"/>
  <c r="CV18" i="1" s="1"/>
  <c r="DF18" i="1" s="1"/>
  <c r="DU18" i="1"/>
  <c r="EE18" i="1" s="1"/>
  <c r="EJ18" i="1" s="1"/>
  <c r="CP18" i="1"/>
  <c r="DB18" i="1" s="1"/>
  <c r="EA18" i="1"/>
  <c r="CG18" i="1"/>
  <c r="DT18" i="1"/>
  <c r="ED18" i="1" s="1"/>
  <c r="CU18" i="1"/>
  <c r="DE18" i="1" s="1"/>
  <c r="CQ18" i="1"/>
  <c r="DC18" i="1" s="1"/>
  <c r="EB18" i="1"/>
  <c r="FO25" i="4" l="1"/>
  <c r="J26" i="10" s="1"/>
  <c r="K26" i="10" s="1"/>
  <c r="I26" i="10"/>
  <c r="FG20" i="5"/>
  <c r="AJ21" i="5" s="1"/>
  <c r="ET20" i="5"/>
  <c r="FI20" i="5" s="1"/>
  <c r="CL26" i="4"/>
  <c r="CB26" i="4"/>
  <c r="CQ26" i="4" s="1"/>
  <c r="EN26" i="4" s="1"/>
  <c r="EX26" i="4" s="1"/>
  <c r="CO26" i="4"/>
  <c r="CE26" i="4"/>
  <c r="CT26" i="4" s="1"/>
  <c r="EQ26" i="4" s="1"/>
  <c r="FA26" i="4" s="1"/>
  <c r="CM26" i="4"/>
  <c r="CC26" i="4"/>
  <c r="CR26" i="4" s="1"/>
  <c r="EO26" i="4" s="1"/>
  <c r="EY26" i="4" s="1"/>
  <c r="CN26" i="4"/>
  <c r="CD26" i="4"/>
  <c r="EV18" i="1"/>
  <c r="FA18" i="1" s="1"/>
  <c r="DK18" i="1"/>
  <c r="DM18" i="1"/>
  <c r="EX18" i="1"/>
  <c r="FC18" i="1" s="1"/>
  <c r="DG18" i="1"/>
  <c r="EU18" i="1"/>
  <c r="DJ18" i="1"/>
  <c r="CL18" i="1"/>
  <c r="EI18" i="1"/>
  <c r="EN18" i="1"/>
  <c r="CS18" i="1"/>
  <c r="L26" i="10" l="1"/>
  <c r="O26" i="10" s="1"/>
  <c r="N26" i="10"/>
  <c r="AL21" i="5"/>
  <c r="FL20" i="5"/>
  <c r="CS26" i="4"/>
  <c r="EP26" i="4" s="1"/>
  <c r="FW26" i="4"/>
  <c r="GB26" i="4" s="1"/>
  <c r="FV26" i="4"/>
  <c r="GA26" i="4" s="1"/>
  <c r="FY26" i="4"/>
  <c r="GD26" i="4" s="1"/>
  <c r="DL18" i="1"/>
  <c r="EW18" i="1"/>
  <c r="FB18" i="1" s="1"/>
  <c r="EZ18" i="1"/>
  <c r="FE18" i="1"/>
  <c r="FG18" i="1" s="1"/>
  <c r="EZ26" i="4" l="1"/>
  <c r="FC26" i="4" s="1"/>
  <c r="FO20" i="5"/>
  <c r="AS21" i="5" s="1"/>
  <c r="AO21" i="5"/>
  <c r="AQ21" i="5" s="1"/>
  <c r="BA27" i="4"/>
  <c r="AV27" i="4"/>
  <c r="FI18" i="1"/>
  <c r="FJ18" i="1" s="1"/>
  <c r="AX19" i="1"/>
  <c r="FF26" i="4" l="1"/>
  <c r="FK26" i="4" s="1"/>
  <c r="FX26" i="4"/>
  <c r="GC26" i="4" s="1"/>
  <c r="AW21" i="5"/>
  <c r="BF21" i="5" s="1"/>
  <c r="BU21" i="5" s="1"/>
  <c r="BZ21" i="5" s="1"/>
  <c r="CY21" i="5" s="1"/>
  <c r="AX21" i="5"/>
  <c r="BQ21" i="5" s="1"/>
  <c r="AV21" i="5"/>
  <c r="BO21" i="5" s="1"/>
  <c r="AU21" i="5"/>
  <c r="BN21" i="5" s="1"/>
  <c r="DB21" i="5" s="1"/>
  <c r="DL21" i="5" s="1"/>
  <c r="EW21" i="5" s="1"/>
  <c r="BP21" i="5"/>
  <c r="BD21" i="5"/>
  <c r="BS21" i="5" s="1"/>
  <c r="BX21" i="5" s="1"/>
  <c r="CW21" i="5" s="1"/>
  <c r="BG21" i="5"/>
  <c r="BV21" i="5" s="1"/>
  <c r="CA21" i="5" s="1"/>
  <c r="CZ21" i="5" s="1"/>
  <c r="DE21" i="5"/>
  <c r="DO21" i="5" s="1"/>
  <c r="EZ21" i="5" s="1"/>
  <c r="BE21" i="5"/>
  <c r="BT21" i="5" s="1"/>
  <c r="BY21" i="5" s="1"/>
  <c r="CX21" i="5" s="1"/>
  <c r="DC21" i="5"/>
  <c r="DM21" i="5" s="1"/>
  <c r="EX21" i="5" s="1"/>
  <c r="DD21" i="5"/>
  <c r="DN21" i="5" s="1"/>
  <c r="EY21" i="5" s="1"/>
  <c r="BK21" i="5"/>
  <c r="BL21" i="5"/>
  <c r="DT21" i="5" s="1"/>
  <c r="ED21" i="5" s="1"/>
  <c r="EI21" i="5" s="1"/>
  <c r="EN21" i="5" s="1"/>
  <c r="FE21" i="5" s="1"/>
  <c r="AS27" i="4"/>
  <c r="AX27" i="4"/>
  <c r="BK27" i="4"/>
  <c r="BP27" i="4" s="1"/>
  <c r="AT27" i="4"/>
  <c r="AY27" i="4"/>
  <c r="AU27" i="4"/>
  <c r="AZ27" i="4"/>
  <c r="DP27" i="4"/>
  <c r="DZ27" i="4" s="1"/>
  <c r="EE27" i="4" s="1"/>
  <c r="CZ27" i="4"/>
  <c r="DJ27" i="4" s="1"/>
  <c r="EV27" i="4" s="1"/>
  <c r="AZ19" i="1"/>
  <c r="BC19" i="1"/>
  <c r="BA19" i="1"/>
  <c r="BB19" i="1"/>
  <c r="FJ26" i="4" l="1"/>
  <c r="FH26" i="4"/>
  <c r="FI26" i="4"/>
  <c r="FN26" i="4"/>
  <c r="AZ21" i="5"/>
  <c r="BJ21" i="5"/>
  <c r="BI21" i="5"/>
  <c r="CD21" i="5"/>
  <c r="CF21" i="5"/>
  <c r="DQ21" i="5"/>
  <c r="EA21" i="5" s="1"/>
  <c r="EF21" i="5" s="1"/>
  <c r="EK21" i="5" s="1"/>
  <c r="BA21" i="5"/>
  <c r="BB21" i="5" s="1"/>
  <c r="BI27" i="4"/>
  <c r="BN27" i="4" s="1"/>
  <c r="BS27" i="4" s="1"/>
  <c r="DO27" i="4"/>
  <c r="DY27" i="4" s="1"/>
  <c r="ED27" i="4" s="1"/>
  <c r="CY27" i="4"/>
  <c r="DI27" i="4" s="1"/>
  <c r="EU27" i="4" s="1"/>
  <c r="DN27" i="4"/>
  <c r="DX27" i="4" s="1"/>
  <c r="EC27" i="4" s="1"/>
  <c r="CX27" i="4"/>
  <c r="DH27" i="4" s="1"/>
  <c r="ET27" i="4" s="1"/>
  <c r="CO27" i="4"/>
  <c r="CE27" i="4"/>
  <c r="DM27" i="4"/>
  <c r="DW27" i="4" s="1"/>
  <c r="EB27" i="4" s="1"/>
  <c r="CW27" i="4"/>
  <c r="DG27" i="4" s="1"/>
  <c r="ES27" i="4" s="1"/>
  <c r="BJ27" i="4"/>
  <c r="BO27" i="4" s="1"/>
  <c r="BU27" i="4"/>
  <c r="BH27" i="4"/>
  <c r="BM27" i="4" s="1"/>
  <c r="BR27" i="4" s="1"/>
  <c r="BN19" i="1"/>
  <c r="EQ19" i="1"/>
  <c r="ES19" i="1"/>
  <c r="BP19" i="1"/>
  <c r="BO19" i="1"/>
  <c r="ER19" i="1"/>
  <c r="EP19" i="1"/>
  <c r="BE19" i="1"/>
  <c r="BF19" i="1" s="1"/>
  <c r="FF19" i="1" s="1"/>
  <c r="BM19" i="1"/>
  <c r="FO26" i="4" l="1"/>
  <c r="J27" i="10" s="1"/>
  <c r="K27" i="10" s="1"/>
  <c r="I27" i="10"/>
  <c r="FB21" i="5"/>
  <c r="EU21" i="5"/>
  <c r="ES21" i="5"/>
  <c r="FH21" i="5" s="1"/>
  <c r="DS21" i="5"/>
  <c r="EC21" i="5" s="1"/>
  <c r="EH21" i="5" s="1"/>
  <c r="EM21" i="5" s="1"/>
  <c r="FD21" i="5" s="1"/>
  <c r="CC21" i="5"/>
  <c r="DR21" i="5"/>
  <c r="EB21" i="5" s="1"/>
  <c r="EG21" i="5" s="1"/>
  <c r="EL21" i="5" s="1"/>
  <c r="FC21" i="5" s="1"/>
  <c r="AK22" i="5" s="1"/>
  <c r="FM21" i="5"/>
  <c r="AP22" i="5" s="1"/>
  <c r="CT27" i="4"/>
  <c r="EQ27" i="4" s="1"/>
  <c r="CN27" i="4"/>
  <c r="CD27" i="4"/>
  <c r="CS27" i="4" s="1"/>
  <c r="EP27" i="4" s="1"/>
  <c r="EZ27" i="4" s="1"/>
  <c r="BT27" i="4"/>
  <c r="CL27" i="4"/>
  <c r="CB27" i="4"/>
  <c r="CM27" i="4"/>
  <c r="CC27" i="4"/>
  <c r="BW19" i="1"/>
  <c r="BR19" i="1"/>
  <c r="CB19" i="1"/>
  <c r="BT19" i="1"/>
  <c r="BY19" i="1"/>
  <c r="CD19" i="1"/>
  <c r="BU19" i="1"/>
  <c r="BZ19" i="1"/>
  <c r="CE19" i="1"/>
  <c r="CC19" i="1"/>
  <c r="BS19" i="1"/>
  <c r="BX19" i="1"/>
  <c r="L27" i="10" l="1"/>
  <c r="O27" i="10" s="1"/>
  <c r="N27" i="10"/>
  <c r="FA27" i="4"/>
  <c r="FY27" i="4" s="1"/>
  <c r="GD27" i="4" s="1"/>
  <c r="CR27" i="4"/>
  <c r="EO27" i="4" s="1"/>
  <c r="EY27" i="4" s="1"/>
  <c r="FJ21" i="5"/>
  <c r="AM22" i="5" s="1"/>
  <c r="EP21" i="5"/>
  <c r="FN21" i="5" s="1"/>
  <c r="FX27" i="4"/>
  <c r="GC27" i="4" s="1"/>
  <c r="FW27" i="4"/>
  <c r="GB27" i="4" s="1"/>
  <c r="CQ27" i="4"/>
  <c r="EN27" i="4" s="1"/>
  <c r="EX27" i="4" s="1"/>
  <c r="EB19" i="1"/>
  <c r="CQ19" i="1"/>
  <c r="DC19" i="1" s="1"/>
  <c r="EA19" i="1"/>
  <c r="CP19" i="1"/>
  <c r="DB19" i="1" s="1"/>
  <c r="DV19" i="1"/>
  <c r="EF19" i="1" s="1"/>
  <c r="EK19" i="1" s="1"/>
  <c r="CI19" i="1"/>
  <c r="CW19" i="1" s="1"/>
  <c r="DG19" i="1" s="1"/>
  <c r="CN19" i="1"/>
  <c r="DY19" i="1"/>
  <c r="CZ19" i="1"/>
  <c r="DU19" i="1"/>
  <c r="EE19" i="1" s="1"/>
  <c r="EJ19" i="1" s="1"/>
  <c r="CH19" i="1"/>
  <c r="CV19" i="1" s="1"/>
  <c r="DF19" i="1" s="1"/>
  <c r="CO19" i="1"/>
  <c r="DA19" i="1" s="1"/>
  <c r="DZ19" i="1"/>
  <c r="DW19" i="1"/>
  <c r="EG19" i="1" s="1"/>
  <c r="EL19" i="1" s="1"/>
  <c r="CJ19" i="1"/>
  <c r="CX19" i="1" s="1"/>
  <c r="DH19" i="1" s="1"/>
  <c r="CG19" i="1"/>
  <c r="DT19" i="1"/>
  <c r="CU19" i="1"/>
  <c r="ER21" i="5" l="1"/>
  <c r="CE21" i="5"/>
  <c r="FV27" i="4"/>
  <c r="GA27" i="4" s="1"/>
  <c r="FC27" i="4"/>
  <c r="FF27" i="4" s="1"/>
  <c r="CS19" i="1"/>
  <c r="ED19" i="1"/>
  <c r="EX19" i="1"/>
  <c r="FC19" i="1" s="1"/>
  <c r="DM19" i="1"/>
  <c r="DE19" i="1"/>
  <c r="DK19" i="1"/>
  <c r="EV19" i="1"/>
  <c r="FA19" i="1" s="1"/>
  <c r="DL19" i="1"/>
  <c r="EW19" i="1"/>
  <c r="FB19" i="1" s="1"/>
  <c r="CL19" i="1"/>
  <c r="FG21" i="5" l="1"/>
  <c r="AJ22" i="5" s="1"/>
  <c r="ET21" i="5"/>
  <c r="FI21" i="5" s="1"/>
  <c r="FN27" i="4"/>
  <c r="FK27" i="4"/>
  <c r="FI27" i="4"/>
  <c r="FJ27" i="4"/>
  <c r="FH27" i="4"/>
  <c r="EU19" i="1"/>
  <c r="DJ19" i="1"/>
  <c r="EI19" i="1"/>
  <c r="EN19" i="1"/>
  <c r="FO27" i="4" l="1"/>
  <c r="J28" i="10" s="1"/>
  <c r="K28" i="10" s="1"/>
  <c r="I28" i="10"/>
  <c r="AL22" i="5"/>
  <c r="FL21" i="5"/>
  <c r="AX28" i="4"/>
  <c r="AS28" i="4"/>
  <c r="AU28" i="4"/>
  <c r="AZ28" i="4"/>
  <c r="AV28" i="4"/>
  <c r="BA28" i="4"/>
  <c r="AT28" i="4"/>
  <c r="AY28" i="4"/>
  <c r="EZ19" i="1"/>
  <c r="FE19" i="1"/>
  <c r="FG19" i="1" s="1"/>
  <c r="N28" i="10" l="1"/>
  <c r="L28" i="10"/>
  <c r="O28" i="10" s="1"/>
  <c r="FO21" i="5"/>
  <c r="AS22" i="5" s="1"/>
  <c r="AO22" i="5"/>
  <c r="AQ22" i="5" s="1"/>
  <c r="BI28" i="4"/>
  <c r="BN28" i="4" s="1"/>
  <c r="BS28" i="4"/>
  <c r="DP28" i="4"/>
  <c r="DZ28" i="4" s="1"/>
  <c r="EE28" i="4" s="1"/>
  <c r="CZ28" i="4"/>
  <c r="DJ28" i="4" s="1"/>
  <c r="EV28" i="4" s="1"/>
  <c r="BH28" i="4"/>
  <c r="BM28" i="4" s="1"/>
  <c r="DN28" i="4"/>
  <c r="DX28" i="4" s="1"/>
  <c r="EC28" i="4" s="1"/>
  <c r="CX28" i="4"/>
  <c r="DH28" i="4" s="1"/>
  <c r="ET28" i="4" s="1"/>
  <c r="BK28" i="4"/>
  <c r="BP28" i="4" s="1"/>
  <c r="BU28" i="4" s="1"/>
  <c r="DO28" i="4"/>
  <c r="DY28" i="4" s="1"/>
  <c r="ED28" i="4" s="1"/>
  <c r="CY28" i="4"/>
  <c r="DI28" i="4" s="1"/>
  <c r="EU28" i="4" s="1"/>
  <c r="BJ28" i="4"/>
  <c r="BO28" i="4" s="1"/>
  <c r="BT28" i="4" s="1"/>
  <c r="DM28" i="4"/>
  <c r="DW28" i="4" s="1"/>
  <c r="EB28" i="4" s="1"/>
  <c r="CW28" i="4"/>
  <c r="DG28" i="4" s="1"/>
  <c r="ES28" i="4" s="1"/>
  <c r="FI19" i="1"/>
  <c r="FJ19" i="1" s="1"/>
  <c r="AX20" i="1"/>
  <c r="AU22" i="5" l="1"/>
  <c r="BN22" i="5" s="1"/>
  <c r="AX22" i="5"/>
  <c r="BQ22" i="5" s="1"/>
  <c r="AW22" i="5"/>
  <c r="BF22" i="5" s="1"/>
  <c r="BU22" i="5" s="1"/>
  <c r="BZ22" i="5" s="1"/>
  <c r="CY22" i="5" s="1"/>
  <c r="AV22" i="5"/>
  <c r="BO22" i="5" s="1"/>
  <c r="BP22" i="5"/>
  <c r="BD22" i="5"/>
  <c r="BS22" i="5" s="1"/>
  <c r="BX22" i="5" s="1"/>
  <c r="CW22" i="5" s="1"/>
  <c r="BG22" i="5"/>
  <c r="BV22" i="5" s="1"/>
  <c r="CA22" i="5" s="1"/>
  <c r="CZ22" i="5" s="1"/>
  <c r="BE22" i="5"/>
  <c r="BT22" i="5" s="1"/>
  <c r="BY22" i="5" s="1"/>
  <c r="CX22" i="5" s="1"/>
  <c r="DC22" i="5"/>
  <c r="DM22" i="5" s="1"/>
  <c r="EX22" i="5" s="1"/>
  <c r="DD22" i="5"/>
  <c r="DN22" i="5" s="1"/>
  <c r="EY22" i="5" s="1"/>
  <c r="BL22" i="5"/>
  <c r="DT22" i="5" s="1"/>
  <c r="ED22" i="5" s="1"/>
  <c r="EI22" i="5" s="1"/>
  <c r="EN22" i="5" s="1"/>
  <c r="FE22" i="5" s="1"/>
  <c r="BK22" i="5"/>
  <c r="DB22" i="5"/>
  <c r="DL22" i="5" s="1"/>
  <c r="EW22" i="5" s="1"/>
  <c r="BI22" i="5"/>
  <c r="DE22" i="5"/>
  <c r="DO22" i="5" s="1"/>
  <c r="EZ22" i="5" s="1"/>
  <c r="AZ22" i="5"/>
  <c r="CL28" i="4"/>
  <c r="CB28" i="4"/>
  <c r="CO28" i="4"/>
  <c r="CE28" i="4"/>
  <c r="BR28" i="4"/>
  <c r="CN28" i="4"/>
  <c r="CD28" i="4"/>
  <c r="CS28" i="4" s="1"/>
  <c r="EP28" i="4" s="1"/>
  <c r="EZ28" i="4" s="1"/>
  <c r="CM28" i="4"/>
  <c r="CC28" i="4"/>
  <c r="AZ20" i="1"/>
  <c r="BB20" i="1"/>
  <c r="BA20" i="1"/>
  <c r="BC20" i="1"/>
  <c r="CT28" i="4" l="1"/>
  <c r="EQ28" i="4" s="1"/>
  <c r="FA28" i="4" s="1"/>
  <c r="CQ28" i="4"/>
  <c r="EN28" i="4" s="1"/>
  <c r="EX28" i="4" s="1"/>
  <c r="CR28" i="4"/>
  <c r="EO28" i="4" s="1"/>
  <c r="EY28" i="4" s="1"/>
  <c r="BJ22" i="5"/>
  <c r="CD22" i="5"/>
  <c r="CF22" i="5"/>
  <c r="DQ22" i="5"/>
  <c r="EA22" i="5" s="1"/>
  <c r="EF22" i="5" s="1"/>
  <c r="EK22" i="5" s="1"/>
  <c r="BA22" i="5"/>
  <c r="FW28" i="4"/>
  <c r="GB28" i="4" s="1"/>
  <c r="FV28" i="4"/>
  <c r="GA28" i="4" s="1"/>
  <c r="FC28" i="4"/>
  <c r="FX28" i="4"/>
  <c r="GC28" i="4" s="1"/>
  <c r="FY28" i="4"/>
  <c r="GD28" i="4" s="1"/>
  <c r="BO20" i="1"/>
  <c r="ER20" i="1"/>
  <c r="ES20" i="1"/>
  <c r="BP20" i="1"/>
  <c r="EQ20" i="1"/>
  <c r="BN20" i="1"/>
  <c r="EP20" i="1"/>
  <c r="BE20" i="1"/>
  <c r="BF20" i="1" s="1"/>
  <c r="FF20" i="1" s="1"/>
  <c r="BM20" i="1"/>
  <c r="FF28" i="4" l="1"/>
  <c r="FN28" i="4" s="1"/>
  <c r="FK28" i="4"/>
  <c r="FB22" i="5"/>
  <c r="DR22" i="5"/>
  <c r="EB22" i="5" s="1"/>
  <c r="EG22" i="5" s="1"/>
  <c r="EL22" i="5" s="1"/>
  <c r="FC22" i="5" s="1"/>
  <c r="FM22" i="5"/>
  <c r="AP23" i="5" s="1"/>
  <c r="BB22" i="5"/>
  <c r="EU22" i="5"/>
  <c r="CC22" i="5"/>
  <c r="ES22" i="5"/>
  <c r="AU29" i="4"/>
  <c r="AZ29" i="4"/>
  <c r="FI28" i="4"/>
  <c r="AV29" i="4"/>
  <c r="BA29" i="4"/>
  <c r="FH28" i="4"/>
  <c r="BW20" i="1"/>
  <c r="BR20" i="1"/>
  <c r="CB20" i="1"/>
  <c r="BS20" i="1"/>
  <c r="BX20" i="1"/>
  <c r="CC20" i="1"/>
  <c r="BU20" i="1"/>
  <c r="CE20" i="1"/>
  <c r="BZ20" i="1"/>
  <c r="CD20" i="1"/>
  <c r="BT20" i="1"/>
  <c r="BY20" i="1"/>
  <c r="FO28" i="4" l="1"/>
  <c r="J29" i="10" s="1"/>
  <c r="K29" i="10" s="1"/>
  <c r="I29" i="10"/>
  <c r="FJ28" i="4"/>
  <c r="L29" i="10"/>
  <c r="O29" i="10" s="1"/>
  <c r="N29" i="10"/>
  <c r="FJ22" i="5"/>
  <c r="AM23" i="5" s="1"/>
  <c r="FH22" i="5"/>
  <c r="AK23" i="5" s="1"/>
  <c r="DS22" i="5"/>
  <c r="EC22" i="5" s="1"/>
  <c r="EH22" i="5" s="1"/>
  <c r="EM22" i="5" s="1"/>
  <c r="FD22" i="5" s="1"/>
  <c r="ER22" i="5"/>
  <c r="FG22" i="5" s="1"/>
  <c r="DP29" i="4"/>
  <c r="DZ29" i="4" s="1"/>
  <c r="EE29" i="4" s="1"/>
  <c r="CZ29" i="4"/>
  <c r="DJ29" i="4" s="1"/>
  <c r="EV29" i="4" s="1"/>
  <c r="AX29" i="4"/>
  <c r="AS29" i="4"/>
  <c r="AY29" i="4"/>
  <c r="AT29" i="4"/>
  <c r="BJ29" i="4"/>
  <c r="BO29" i="4" s="1"/>
  <c r="BK29" i="4"/>
  <c r="BP29" i="4" s="1"/>
  <c r="DO29" i="4"/>
  <c r="DY29" i="4" s="1"/>
  <c r="ED29" i="4" s="1"/>
  <c r="CY29" i="4"/>
  <c r="DI29" i="4" s="1"/>
  <c r="EU29" i="4" s="1"/>
  <c r="EA20" i="1"/>
  <c r="CP20" i="1"/>
  <c r="DB20" i="1" s="1"/>
  <c r="CQ20" i="1"/>
  <c r="DC20" i="1" s="1"/>
  <c r="EB20" i="1"/>
  <c r="CO20" i="1"/>
  <c r="DA20" i="1" s="1"/>
  <c r="DZ20" i="1"/>
  <c r="CJ20" i="1"/>
  <c r="CX20" i="1" s="1"/>
  <c r="DH20" i="1" s="1"/>
  <c r="DW20" i="1"/>
  <c r="EG20" i="1" s="1"/>
  <c r="EL20" i="1" s="1"/>
  <c r="DU20" i="1"/>
  <c r="EE20" i="1" s="1"/>
  <c r="EJ20" i="1" s="1"/>
  <c r="CH20" i="1"/>
  <c r="CV20" i="1" s="1"/>
  <c r="DF20" i="1" s="1"/>
  <c r="DY20" i="1"/>
  <c r="CN20" i="1"/>
  <c r="CS20" i="1" s="1"/>
  <c r="CI20" i="1"/>
  <c r="CW20" i="1" s="1"/>
  <c r="DG20" i="1" s="1"/>
  <c r="DV20" i="1"/>
  <c r="EF20" i="1" s="1"/>
  <c r="EK20" i="1" s="1"/>
  <c r="CG20" i="1"/>
  <c r="DT20" i="1"/>
  <c r="EP22" i="5" l="1"/>
  <c r="FN22" i="5" s="1"/>
  <c r="AJ23" i="5"/>
  <c r="CE22" i="5"/>
  <c r="BI29" i="4"/>
  <c r="BN29" i="4" s="1"/>
  <c r="BS29" i="4"/>
  <c r="CN29" i="4"/>
  <c r="CD29" i="4"/>
  <c r="CS29" i="4" s="1"/>
  <c r="EP29" i="4" s="1"/>
  <c r="EZ29" i="4" s="1"/>
  <c r="DM29" i="4"/>
  <c r="DW29" i="4" s="1"/>
  <c r="EB29" i="4" s="1"/>
  <c r="CW29" i="4"/>
  <c r="DG29" i="4" s="1"/>
  <c r="ES29" i="4" s="1"/>
  <c r="CO29" i="4"/>
  <c r="CE29" i="4"/>
  <c r="DN29" i="4"/>
  <c r="DX29" i="4" s="1"/>
  <c r="EC29" i="4" s="1"/>
  <c r="CX29" i="4"/>
  <c r="DH29" i="4" s="1"/>
  <c r="ET29" i="4" s="1"/>
  <c r="BU29" i="4"/>
  <c r="BT29" i="4"/>
  <c r="BH29" i="4"/>
  <c r="BM29" i="4" s="1"/>
  <c r="BR29" i="4" s="1"/>
  <c r="EX20" i="1"/>
  <c r="FC20" i="1" s="1"/>
  <c r="DM20" i="1"/>
  <c r="CL20" i="1"/>
  <c r="ED20" i="1"/>
  <c r="EV20" i="1"/>
  <c r="FA20" i="1" s="1"/>
  <c r="DK20" i="1"/>
  <c r="CU20" i="1"/>
  <c r="DL20" i="1"/>
  <c r="EW20" i="1"/>
  <c r="FB20" i="1" s="1"/>
  <c r="CZ20" i="1"/>
  <c r="FX29" i="4" l="1"/>
  <c r="GC29" i="4" s="1"/>
  <c r="CT29" i="4"/>
  <c r="EQ29" i="4" s="1"/>
  <c r="FA29" i="4" s="1"/>
  <c r="CL29" i="4"/>
  <c r="CB29" i="4"/>
  <c r="CM29" i="4"/>
  <c r="CC29" i="4"/>
  <c r="CR29" i="4" s="1"/>
  <c r="EO29" i="4" s="1"/>
  <c r="EY29" i="4" s="1"/>
  <c r="EI20" i="1"/>
  <c r="EN20" i="1"/>
  <c r="DE20" i="1"/>
  <c r="ET22" i="5" l="1"/>
  <c r="FI22" i="5" s="1"/>
  <c r="AL23" i="5"/>
  <c r="FL22" i="5"/>
  <c r="FW29" i="4"/>
  <c r="GB29" i="4" s="1"/>
  <c r="FY29" i="4"/>
  <c r="GD29" i="4" s="1"/>
  <c r="CQ29" i="4"/>
  <c r="EN29" i="4" s="1"/>
  <c r="EX29" i="4" s="1"/>
  <c r="EU20" i="1"/>
  <c r="DJ20" i="1"/>
  <c r="FO22" i="5" l="1"/>
  <c r="AS23" i="5" s="1"/>
  <c r="AO23" i="5"/>
  <c r="AQ23" i="5" s="1"/>
  <c r="FV29" i="4"/>
  <c r="GA29" i="4" s="1"/>
  <c r="FC29" i="4"/>
  <c r="EZ20" i="1"/>
  <c r="FE20" i="1"/>
  <c r="FG20" i="1" s="1"/>
  <c r="FF29" i="4" l="1"/>
  <c r="FH29" i="4" s="1"/>
  <c r="AX23" i="5"/>
  <c r="BQ23" i="5" s="1"/>
  <c r="AW23" i="5"/>
  <c r="BF23" i="5" s="1"/>
  <c r="BU23" i="5" s="1"/>
  <c r="BZ23" i="5" s="1"/>
  <c r="CY23" i="5" s="1"/>
  <c r="AV23" i="5"/>
  <c r="BO23" i="5" s="1"/>
  <c r="AU23" i="5"/>
  <c r="BN23" i="5" s="1"/>
  <c r="DB23" i="5" s="1"/>
  <c r="DL23" i="5" s="1"/>
  <c r="EW23" i="5" s="1"/>
  <c r="BP23" i="5"/>
  <c r="BD23" i="5"/>
  <c r="BS23" i="5" s="1"/>
  <c r="BX23" i="5" s="1"/>
  <c r="CW23" i="5" s="1"/>
  <c r="DD23" i="5"/>
  <c r="DN23" i="5" s="1"/>
  <c r="EY23" i="5" s="1"/>
  <c r="BE23" i="5"/>
  <c r="BT23" i="5" s="1"/>
  <c r="BY23" i="5" s="1"/>
  <c r="CX23" i="5" s="1"/>
  <c r="DC23" i="5"/>
  <c r="DM23" i="5" s="1"/>
  <c r="EX23" i="5" s="1"/>
  <c r="BG23" i="5"/>
  <c r="BV23" i="5" s="1"/>
  <c r="CA23" i="5" s="1"/>
  <c r="CZ23" i="5" s="1"/>
  <c r="BJ23" i="5"/>
  <c r="BK23" i="5"/>
  <c r="BL23" i="5"/>
  <c r="DT23" i="5" s="1"/>
  <c r="ED23" i="5" s="1"/>
  <c r="EI23" i="5" s="1"/>
  <c r="EN23" i="5" s="1"/>
  <c r="FE23" i="5" s="1"/>
  <c r="DE23" i="5"/>
  <c r="DO23" i="5" s="1"/>
  <c r="EZ23" i="5" s="1"/>
  <c r="AZ23" i="5"/>
  <c r="AS30" i="4"/>
  <c r="AX30" i="4"/>
  <c r="FN29" i="4"/>
  <c r="FJ29" i="4"/>
  <c r="FI29" i="4"/>
  <c r="FK29" i="4"/>
  <c r="FI20" i="1"/>
  <c r="FJ20" i="1" s="1"/>
  <c r="AX21" i="1"/>
  <c r="FO29" i="4" l="1"/>
  <c r="J30" i="10" s="1"/>
  <c r="K30" i="10" s="1"/>
  <c r="I30" i="10"/>
  <c r="BI23" i="5"/>
  <c r="CF23" i="5"/>
  <c r="DQ23" i="5"/>
  <c r="EA23" i="5" s="1"/>
  <c r="EF23" i="5" s="1"/>
  <c r="EK23" i="5" s="1"/>
  <c r="BA23" i="5"/>
  <c r="AV30" i="4"/>
  <c r="BA30" i="4"/>
  <c r="AY30" i="4"/>
  <c r="AT30" i="4"/>
  <c r="AZ30" i="4"/>
  <c r="AU30" i="4"/>
  <c r="DM30" i="4"/>
  <c r="DW30" i="4" s="1"/>
  <c r="EB30" i="4" s="1"/>
  <c r="CW30" i="4"/>
  <c r="DG30" i="4" s="1"/>
  <c r="ES30" i="4" s="1"/>
  <c r="BH30" i="4"/>
  <c r="BM30" i="4" s="1"/>
  <c r="BR30" i="4" s="1"/>
  <c r="AZ21" i="1"/>
  <c r="BC21" i="1"/>
  <c r="BB21" i="1"/>
  <c r="BA21" i="1"/>
  <c r="L30" i="10" l="1"/>
  <c r="O30" i="10" s="1"/>
  <c r="N30" i="10"/>
  <c r="FB23" i="5"/>
  <c r="ES23" i="5"/>
  <c r="FH23" i="5" s="1"/>
  <c r="CD23" i="5"/>
  <c r="DR23" i="5"/>
  <c r="EB23" i="5" s="1"/>
  <c r="EG23" i="5" s="1"/>
  <c r="EL23" i="5" s="1"/>
  <c r="FC23" i="5" s="1"/>
  <c r="AK24" i="5" s="1"/>
  <c r="FM23" i="5"/>
  <c r="AP24" i="5" s="1"/>
  <c r="BB23" i="5"/>
  <c r="CC23" i="5"/>
  <c r="EU23" i="5"/>
  <c r="BJ30" i="4"/>
  <c r="BO30" i="4" s="1"/>
  <c r="BT30" i="4" s="1"/>
  <c r="CL30" i="4"/>
  <c r="CB30" i="4"/>
  <c r="DO30" i="4"/>
  <c r="DY30" i="4" s="1"/>
  <c r="ED30" i="4" s="1"/>
  <c r="CY30" i="4"/>
  <c r="DI30" i="4" s="1"/>
  <c r="EU30" i="4" s="1"/>
  <c r="DN30" i="4"/>
  <c r="DX30" i="4" s="1"/>
  <c r="EC30" i="4" s="1"/>
  <c r="CX30" i="4"/>
  <c r="DH30" i="4" s="1"/>
  <c r="ET30" i="4" s="1"/>
  <c r="DP30" i="4"/>
  <c r="DZ30" i="4" s="1"/>
  <c r="EE30" i="4" s="1"/>
  <c r="CZ30" i="4"/>
  <c r="DJ30" i="4" s="1"/>
  <c r="EV30" i="4" s="1"/>
  <c r="BI30" i="4"/>
  <c r="BN30" i="4" s="1"/>
  <c r="BK30" i="4"/>
  <c r="BP30" i="4" s="1"/>
  <c r="BU30" i="4" s="1"/>
  <c r="BP21" i="1"/>
  <c r="ES21" i="1"/>
  <c r="EQ21" i="1"/>
  <c r="BN21" i="1"/>
  <c r="ER21" i="1"/>
  <c r="BO21" i="1"/>
  <c r="BM21" i="1"/>
  <c r="BE21" i="1"/>
  <c r="BF21" i="1" s="1"/>
  <c r="FF21" i="1" s="1"/>
  <c r="EP21" i="1"/>
  <c r="CQ30" i="4" l="1"/>
  <c r="EN30" i="4" s="1"/>
  <c r="EX30" i="4" s="1"/>
  <c r="FV30" i="4" s="1"/>
  <c r="GA30" i="4" s="1"/>
  <c r="FJ23" i="5"/>
  <c r="AM24" i="5" s="1"/>
  <c r="DS23" i="5"/>
  <c r="EC23" i="5" s="1"/>
  <c r="EH23" i="5" s="1"/>
  <c r="EM23" i="5" s="1"/>
  <c r="FD23" i="5" s="1"/>
  <c r="CM30" i="4"/>
  <c r="CC30" i="4"/>
  <c r="BS30" i="4"/>
  <c r="CO30" i="4"/>
  <c r="CE30" i="4"/>
  <c r="CT30" i="4" s="1"/>
  <c r="EQ30" i="4" s="1"/>
  <c r="FA30" i="4" s="1"/>
  <c r="CN30" i="4"/>
  <c r="CD30" i="4"/>
  <c r="BW21" i="1"/>
  <c r="BR21" i="1"/>
  <c r="CB21" i="1"/>
  <c r="CC21" i="1"/>
  <c r="BX21" i="1"/>
  <c r="BS21" i="1"/>
  <c r="BY21" i="1"/>
  <c r="BT21" i="1"/>
  <c r="CD21" i="1"/>
  <c r="BZ21" i="1"/>
  <c r="BU21" i="1"/>
  <c r="CE21" i="1"/>
  <c r="CS30" i="4" l="1"/>
  <c r="EP30" i="4" s="1"/>
  <c r="EZ30" i="4" s="1"/>
  <c r="EP23" i="5"/>
  <c r="FN23" i="5" s="1"/>
  <c r="ER23" i="5"/>
  <c r="CE23" i="5"/>
  <c r="FX30" i="4"/>
  <c r="GC30" i="4" s="1"/>
  <c r="FY30" i="4"/>
  <c r="GD30" i="4" s="1"/>
  <c r="CR30" i="4"/>
  <c r="EO30" i="4" s="1"/>
  <c r="EY30" i="4" s="1"/>
  <c r="DW21" i="1"/>
  <c r="CJ21" i="1"/>
  <c r="CX21" i="1" s="1"/>
  <c r="CI21" i="1"/>
  <c r="CW21" i="1" s="1"/>
  <c r="DV21" i="1"/>
  <c r="DY21" i="1"/>
  <c r="CN21" i="1"/>
  <c r="CZ21" i="1"/>
  <c r="EA21" i="1"/>
  <c r="CP21" i="1"/>
  <c r="DB21" i="1" s="1"/>
  <c r="DU21" i="1"/>
  <c r="EE21" i="1" s="1"/>
  <c r="EJ21" i="1" s="1"/>
  <c r="CH21" i="1"/>
  <c r="CV21" i="1" s="1"/>
  <c r="DF21" i="1" s="1"/>
  <c r="DZ21" i="1"/>
  <c r="CO21" i="1"/>
  <c r="DA21" i="1" s="1"/>
  <c r="CQ21" i="1"/>
  <c r="DC21" i="1" s="1"/>
  <c r="EB21" i="1"/>
  <c r="CG21" i="1"/>
  <c r="DT21" i="1"/>
  <c r="ED21" i="1" s="1"/>
  <c r="FG23" i="5" l="1"/>
  <c r="AJ24" i="5" s="1"/>
  <c r="FW30" i="4"/>
  <c r="GB30" i="4" s="1"/>
  <c r="FC30" i="4"/>
  <c r="FF30" i="4" s="1"/>
  <c r="DK21" i="1"/>
  <c r="EV21" i="1"/>
  <c r="FA21" i="1" s="1"/>
  <c r="CL21" i="1"/>
  <c r="CU21" i="1"/>
  <c r="DE21" i="1" s="1"/>
  <c r="DG21" i="1"/>
  <c r="EI21" i="1"/>
  <c r="DH21" i="1"/>
  <c r="CS21" i="1"/>
  <c r="EF21" i="1"/>
  <c r="EK21" i="1" s="1"/>
  <c r="EG21" i="1"/>
  <c r="EL21" i="1" s="1"/>
  <c r="ET23" i="5" l="1"/>
  <c r="FI23" i="5" s="1"/>
  <c r="FN30" i="4"/>
  <c r="FH30" i="4"/>
  <c r="FK30" i="4"/>
  <c r="FJ30" i="4"/>
  <c r="FI30" i="4"/>
  <c r="EX21" i="1"/>
  <c r="FC21" i="1" s="1"/>
  <c r="DM21" i="1"/>
  <c r="EN21" i="1"/>
  <c r="EW21" i="1"/>
  <c r="FB21" i="1" s="1"/>
  <c r="DL21" i="1"/>
  <c r="DJ21" i="1"/>
  <c r="EU21" i="1"/>
  <c r="FO30" i="4" l="1"/>
  <c r="J31" i="10" s="1"/>
  <c r="K31" i="10" s="1"/>
  <c r="I31" i="10"/>
  <c r="AL24" i="5"/>
  <c r="FL23" i="5"/>
  <c r="AU31" i="4"/>
  <c r="AZ31" i="4"/>
  <c r="AV31" i="4"/>
  <c r="BA31" i="4"/>
  <c r="AY31" i="4"/>
  <c r="AT31" i="4"/>
  <c r="AX31" i="4"/>
  <c r="AS31" i="4"/>
  <c r="FE21" i="1"/>
  <c r="FG21" i="1" s="1"/>
  <c r="EZ21" i="1"/>
  <c r="N31" i="10" l="1"/>
  <c r="L31" i="10"/>
  <c r="O31" i="10" s="1"/>
  <c r="FO23" i="5"/>
  <c r="AS24" i="5" s="1"/>
  <c r="AO24" i="5"/>
  <c r="AQ24" i="5" s="1"/>
  <c r="BI31" i="4"/>
  <c r="BN31" i="4" s="1"/>
  <c r="BS31" i="4" s="1"/>
  <c r="BH31" i="4"/>
  <c r="BM31" i="4" s="1"/>
  <c r="BR31" i="4" s="1"/>
  <c r="DN31" i="4"/>
  <c r="DX31" i="4" s="1"/>
  <c r="EC31" i="4" s="1"/>
  <c r="CX31" i="4"/>
  <c r="DH31" i="4" s="1"/>
  <c r="ET31" i="4" s="1"/>
  <c r="BK31" i="4"/>
  <c r="BP31" i="4" s="1"/>
  <c r="BU31" i="4" s="1"/>
  <c r="DM31" i="4"/>
  <c r="DW31" i="4" s="1"/>
  <c r="EB31" i="4" s="1"/>
  <c r="CW31" i="4"/>
  <c r="DG31" i="4" s="1"/>
  <c r="ES31" i="4" s="1"/>
  <c r="DP31" i="4"/>
  <c r="DZ31" i="4" s="1"/>
  <c r="EE31" i="4" s="1"/>
  <c r="CZ31" i="4"/>
  <c r="DJ31" i="4" s="1"/>
  <c r="EV31" i="4" s="1"/>
  <c r="DO31" i="4"/>
  <c r="DY31" i="4" s="1"/>
  <c r="ED31" i="4" s="1"/>
  <c r="CY31" i="4"/>
  <c r="DI31" i="4" s="1"/>
  <c r="EU31" i="4" s="1"/>
  <c r="BJ31" i="4"/>
  <c r="BO31" i="4" s="1"/>
  <c r="BT31" i="4" s="1"/>
  <c r="AX22" i="1"/>
  <c r="FI21" i="1"/>
  <c r="FJ21" i="1" s="1"/>
  <c r="AV24" i="5" l="1"/>
  <c r="BO24" i="5" s="1"/>
  <c r="AX24" i="5"/>
  <c r="BQ24" i="5" s="1"/>
  <c r="DE24" i="5" s="1"/>
  <c r="DO24" i="5" s="1"/>
  <c r="EZ24" i="5" s="1"/>
  <c r="AU24" i="5"/>
  <c r="BN24" i="5" s="1"/>
  <c r="DB24" i="5" s="1"/>
  <c r="DL24" i="5" s="1"/>
  <c r="EW24" i="5" s="1"/>
  <c r="AW24" i="5"/>
  <c r="BF24" i="5" s="1"/>
  <c r="BU24" i="5" s="1"/>
  <c r="BZ24" i="5" s="1"/>
  <c r="CY24" i="5" s="1"/>
  <c r="BD24" i="5"/>
  <c r="BS24" i="5" s="1"/>
  <c r="BX24" i="5" s="1"/>
  <c r="CW24" i="5" s="1"/>
  <c r="BG24" i="5"/>
  <c r="BV24" i="5" s="1"/>
  <c r="CA24" i="5" s="1"/>
  <c r="CZ24" i="5" s="1"/>
  <c r="BE24" i="5"/>
  <c r="BT24" i="5" s="1"/>
  <c r="BY24" i="5" s="1"/>
  <c r="CX24" i="5" s="1"/>
  <c r="DC24" i="5"/>
  <c r="DM24" i="5" s="1"/>
  <c r="EX24" i="5" s="1"/>
  <c r="BL24" i="5"/>
  <c r="DT24" i="5" s="1"/>
  <c r="ED24" i="5" s="1"/>
  <c r="EI24" i="5" s="1"/>
  <c r="EN24" i="5" s="1"/>
  <c r="FE24" i="5" s="1"/>
  <c r="BK24" i="5"/>
  <c r="BJ24" i="5"/>
  <c r="CL31" i="4"/>
  <c r="CB31" i="4"/>
  <c r="CO31" i="4"/>
  <c r="CE31" i="4"/>
  <c r="CN31" i="4"/>
  <c r="CD31" i="4"/>
  <c r="CS31" i="4" s="1"/>
  <c r="EP31" i="4" s="1"/>
  <c r="EZ31" i="4" s="1"/>
  <c r="CM31" i="4"/>
  <c r="CC31" i="4"/>
  <c r="CR31" i="4" s="1"/>
  <c r="EO31" i="4" s="1"/>
  <c r="EY31" i="4" s="1"/>
  <c r="BC22" i="1"/>
  <c r="BB22" i="1"/>
  <c r="BA22" i="1"/>
  <c r="AZ22" i="1"/>
  <c r="BP24" i="5" l="1"/>
  <c r="DD24" i="5" s="1"/>
  <c r="DN24" i="5" s="1"/>
  <c r="EY24" i="5" s="1"/>
  <c r="AZ24" i="5"/>
  <c r="BI24" i="5"/>
  <c r="CD24" i="5"/>
  <c r="DQ24" i="5"/>
  <c r="EA24" i="5" s="1"/>
  <c r="EF24" i="5" s="1"/>
  <c r="EK24" i="5" s="1"/>
  <c r="BA24" i="5"/>
  <c r="CF24" i="5"/>
  <c r="FW31" i="4"/>
  <c r="GB31" i="4" s="1"/>
  <c r="FX31" i="4"/>
  <c r="GC31" i="4" s="1"/>
  <c r="CT31" i="4"/>
  <c r="EQ31" i="4" s="1"/>
  <c r="FA31" i="4" s="1"/>
  <c r="CQ31" i="4"/>
  <c r="EN31" i="4" s="1"/>
  <c r="EX31" i="4" s="1"/>
  <c r="BN22" i="1"/>
  <c r="EQ22" i="1"/>
  <c r="ER22" i="1"/>
  <c r="BO22" i="1"/>
  <c r="EP22" i="1"/>
  <c r="BM22" i="1"/>
  <c r="BE22" i="1"/>
  <c r="BF22" i="1" s="1"/>
  <c r="FF22" i="1" s="1"/>
  <c r="ES22" i="1"/>
  <c r="BP22" i="1"/>
  <c r="FB24" i="5" l="1"/>
  <c r="ES24" i="5"/>
  <c r="FH24" i="5" s="1"/>
  <c r="DR24" i="5"/>
  <c r="EB24" i="5" s="1"/>
  <c r="EG24" i="5" s="1"/>
  <c r="EL24" i="5" s="1"/>
  <c r="FC24" i="5" s="1"/>
  <c r="AK25" i="5" s="1"/>
  <c r="FM24" i="5"/>
  <c r="AP25" i="5" s="1"/>
  <c r="CC24" i="5"/>
  <c r="BB24" i="5"/>
  <c r="EU24" i="5"/>
  <c r="FV31" i="4"/>
  <c r="GA31" i="4" s="1"/>
  <c r="FC31" i="4"/>
  <c r="FF31" i="4" s="1"/>
  <c r="FY31" i="4"/>
  <c r="GD31" i="4" s="1"/>
  <c r="BZ22" i="1"/>
  <c r="CE22" i="1"/>
  <c r="BU22" i="1"/>
  <c r="CD22" i="1"/>
  <c r="BY22" i="1"/>
  <c r="BT22" i="1"/>
  <c r="BR22" i="1"/>
  <c r="BW22" i="1"/>
  <c r="CB22" i="1"/>
  <c r="CC22" i="1"/>
  <c r="BS22" i="1"/>
  <c r="BX22" i="1"/>
  <c r="FJ24" i="5" l="1"/>
  <c r="AM25" i="5" s="1"/>
  <c r="DS24" i="5"/>
  <c r="EC24" i="5" s="1"/>
  <c r="EH24" i="5" s="1"/>
  <c r="EM24" i="5" s="1"/>
  <c r="FD24" i="5" s="1"/>
  <c r="FN31" i="4"/>
  <c r="FI31" i="4"/>
  <c r="FJ31" i="4"/>
  <c r="FH31" i="4"/>
  <c r="FK31" i="4"/>
  <c r="DY22" i="1"/>
  <c r="CN22" i="1"/>
  <c r="CZ22" i="1"/>
  <c r="CO22" i="1"/>
  <c r="DA22" i="1" s="1"/>
  <c r="DZ22" i="1"/>
  <c r="DT22" i="1"/>
  <c r="ED22" i="1" s="1"/>
  <c r="CG22" i="1"/>
  <c r="CU22" i="1"/>
  <c r="DE22" i="1" s="1"/>
  <c r="DV22" i="1"/>
  <c r="CI22" i="1"/>
  <c r="CW22" i="1" s="1"/>
  <c r="CP22" i="1"/>
  <c r="DB22" i="1" s="1"/>
  <c r="EA22" i="1"/>
  <c r="CH22" i="1"/>
  <c r="CV22" i="1" s="1"/>
  <c r="DU22" i="1"/>
  <c r="CQ22" i="1"/>
  <c r="DC22" i="1" s="1"/>
  <c r="EB22" i="1"/>
  <c r="CJ22" i="1"/>
  <c r="CX22" i="1" s="1"/>
  <c r="DH22" i="1" s="1"/>
  <c r="DW22" i="1"/>
  <c r="EG22" i="1" s="1"/>
  <c r="EL22" i="1" s="1"/>
  <c r="FO31" i="4" l="1"/>
  <c r="J32" i="10" s="1"/>
  <c r="K32" i="10" s="1"/>
  <c r="I32" i="10"/>
  <c r="EP24" i="5"/>
  <c r="FN24" i="5" s="1"/>
  <c r="ER24" i="5"/>
  <c r="FG24" i="5" s="1"/>
  <c r="CE24" i="5"/>
  <c r="AU32" i="4"/>
  <c r="AZ32" i="4"/>
  <c r="AS32" i="4"/>
  <c r="AX32" i="4"/>
  <c r="AT32" i="4"/>
  <c r="AY32" i="4"/>
  <c r="BA32" i="4"/>
  <c r="AV32" i="4"/>
  <c r="EU22" i="1"/>
  <c r="DJ22" i="1"/>
  <c r="EF22" i="1"/>
  <c r="EK22" i="1" s="1"/>
  <c r="EI22" i="1"/>
  <c r="EE22" i="1"/>
  <c r="EJ22" i="1" s="1"/>
  <c r="CS22" i="1"/>
  <c r="DG22" i="1"/>
  <c r="CL22" i="1"/>
  <c r="EX22" i="1"/>
  <c r="FC22" i="1" s="1"/>
  <c r="DM22" i="1"/>
  <c r="DF22" i="1"/>
  <c r="N32" i="10" l="1"/>
  <c r="L32" i="10"/>
  <c r="O32" i="10" s="1"/>
  <c r="AJ25" i="5"/>
  <c r="BK32" i="4"/>
  <c r="BP32" i="4" s="1"/>
  <c r="BU32" i="4" s="1"/>
  <c r="BI32" i="4"/>
  <c r="BN32" i="4" s="1"/>
  <c r="BS32" i="4" s="1"/>
  <c r="DN32" i="4"/>
  <c r="DX32" i="4" s="1"/>
  <c r="EC32" i="4" s="1"/>
  <c r="CX32" i="4"/>
  <c r="DH32" i="4" s="1"/>
  <c r="ET32" i="4" s="1"/>
  <c r="DO32" i="4"/>
  <c r="DY32" i="4" s="1"/>
  <c r="ED32" i="4" s="1"/>
  <c r="CY32" i="4"/>
  <c r="DI32" i="4" s="1"/>
  <c r="EU32" i="4" s="1"/>
  <c r="DP32" i="4"/>
  <c r="DZ32" i="4" s="1"/>
  <c r="EE32" i="4" s="1"/>
  <c r="CZ32" i="4"/>
  <c r="DJ32" i="4" s="1"/>
  <c r="EV32" i="4" s="1"/>
  <c r="DM32" i="4"/>
  <c r="DW32" i="4" s="1"/>
  <c r="EB32" i="4" s="1"/>
  <c r="CW32" i="4"/>
  <c r="DG32" i="4" s="1"/>
  <c r="ES32" i="4" s="1"/>
  <c r="BH32" i="4"/>
  <c r="BM32" i="4" s="1"/>
  <c r="BR32" i="4" s="1"/>
  <c r="BJ32" i="4"/>
  <c r="BO32" i="4" s="1"/>
  <c r="BT32" i="4" s="1"/>
  <c r="DK22" i="1"/>
  <c r="EV22" i="1"/>
  <c r="FA22" i="1" s="1"/>
  <c r="DL22" i="1"/>
  <c r="EW22" i="1"/>
  <c r="FB22" i="1" s="1"/>
  <c r="EN22" i="1"/>
  <c r="EZ22" i="1"/>
  <c r="FE22" i="1"/>
  <c r="FG22" i="1" s="1"/>
  <c r="ET24" i="5" l="1"/>
  <c r="FI24" i="5" s="1"/>
  <c r="CM32" i="4"/>
  <c r="CC32" i="4"/>
  <c r="CR32" i="4" s="1"/>
  <c r="EO32" i="4" s="1"/>
  <c r="EY32" i="4" s="1"/>
  <c r="CN32" i="4"/>
  <c r="CD32" i="4"/>
  <c r="CS32" i="4" s="1"/>
  <c r="EP32" i="4" s="1"/>
  <c r="EZ32" i="4" s="1"/>
  <c r="CL32" i="4"/>
  <c r="CB32" i="4"/>
  <c r="CQ32" i="4" s="1"/>
  <c r="EN32" i="4" s="1"/>
  <c r="EX32" i="4" s="1"/>
  <c r="CO32" i="4"/>
  <c r="CE32" i="4"/>
  <c r="CT32" i="4" s="1"/>
  <c r="EQ32" i="4" s="1"/>
  <c r="FA32" i="4" s="1"/>
  <c r="FI22" i="1"/>
  <c r="FJ22" i="1" s="1"/>
  <c r="AX23" i="1"/>
  <c r="AL25" i="5" l="1"/>
  <c r="FL24" i="5"/>
  <c r="FY32" i="4"/>
  <c r="GD32" i="4" s="1"/>
  <c r="FX32" i="4"/>
  <c r="GC32" i="4" s="1"/>
  <c r="FV32" i="4"/>
  <c r="GA32" i="4" s="1"/>
  <c r="FC32" i="4"/>
  <c r="FW32" i="4"/>
  <c r="GB32" i="4" s="1"/>
  <c r="BB23" i="1"/>
  <c r="BA23" i="1"/>
  <c r="AZ23" i="1"/>
  <c r="BC23" i="1"/>
  <c r="FF32" i="4" l="1"/>
  <c r="FN32" i="4" s="1"/>
  <c r="FO24" i="5"/>
  <c r="AS25" i="5" s="1"/>
  <c r="AO25" i="5"/>
  <c r="AQ25" i="5" s="1"/>
  <c r="FI32" i="4"/>
  <c r="FH32" i="4"/>
  <c r="FJ32" i="4"/>
  <c r="FK32" i="4"/>
  <c r="BE23" i="1"/>
  <c r="BF23" i="1" s="1"/>
  <c r="FF23" i="1" s="1"/>
  <c r="BM23" i="1"/>
  <c r="EP23" i="1"/>
  <c r="BN23" i="1"/>
  <c r="EQ23" i="1"/>
  <c r="BP23" i="1"/>
  <c r="ES23" i="1"/>
  <c r="ER23" i="1"/>
  <c r="BO23" i="1"/>
  <c r="FO32" i="4" l="1"/>
  <c r="J33" i="10" s="1"/>
  <c r="K33" i="10" s="1"/>
  <c r="N33" i="10" s="1"/>
  <c r="I33" i="10"/>
  <c r="AU25" i="5"/>
  <c r="BN25" i="5" s="1"/>
  <c r="AX25" i="5"/>
  <c r="BQ25" i="5" s="1"/>
  <c r="AW25" i="5"/>
  <c r="BF25" i="5" s="1"/>
  <c r="BU25" i="5" s="1"/>
  <c r="BZ25" i="5" s="1"/>
  <c r="CY25" i="5" s="1"/>
  <c r="AV25" i="5"/>
  <c r="BO25" i="5" s="1"/>
  <c r="BP25" i="5"/>
  <c r="DD25" i="5" s="1"/>
  <c r="DN25" i="5" s="1"/>
  <c r="EY25" i="5" s="1"/>
  <c r="BD25" i="5"/>
  <c r="BS25" i="5" s="1"/>
  <c r="BX25" i="5" s="1"/>
  <c r="CW25" i="5" s="1"/>
  <c r="DB25" i="5"/>
  <c r="DL25" i="5" s="1"/>
  <c r="EW25" i="5" s="1"/>
  <c r="BG25" i="5"/>
  <c r="BV25" i="5" s="1"/>
  <c r="CA25" i="5" s="1"/>
  <c r="CZ25" i="5" s="1"/>
  <c r="BE25" i="5"/>
  <c r="BT25" i="5" s="1"/>
  <c r="BY25" i="5" s="1"/>
  <c r="CX25" i="5" s="1"/>
  <c r="DC25" i="5"/>
  <c r="DM25" i="5" s="1"/>
  <c r="EX25" i="5" s="1"/>
  <c r="BJ25" i="5"/>
  <c r="DR25" i="5" s="1"/>
  <c r="EB25" i="5" s="1"/>
  <c r="EG25" i="5" s="1"/>
  <c r="EL25" i="5" s="1"/>
  <c r="FC25" i="5" s="1"/>
  <c r="DE25" i="5"/>
  <c r="DO25" i="5" s="1"/>
  <c r="EZ25" i="5" s="1"/>
  <c r="BL25" i="5"/>
  <c r="DT25" i="5" s="1"/>
  <c r="ED25" i="5" s="1"/>
  <c r="EI25" i="5" s="1"/>
  <c r="EN25" i="5" s="1"/>
  <c r="FE25" i="5" s="1"/>
  <c r="BI25" i="5"/>
  <c r="DQ25" i="5" s="1"/>
  <c r="EA25" i="5" s="1"/>
  <c r="EF25" i="5" s="1"/>
  <c r="EK25" i="5" s="1"/>
  <c r="AZ25" i="5"/>
  <c r="BA25" i="5" s="1"/>
  <c r="FM25" i="5" s="1"/>
  <c r="AP26" i="5" s="1"/>
  <c r="AX33" i="4"/>
  <c r="AS33" i="4"/>
  <c r="AZ33" i="4"/>
  <c r="AU33" i="4"/>
  <c r="AV33" i="4"/>
  <c r="BA33" i="4"/>
  <c r="AT33" i="4"/>
  <c r="AY33" i="4"/>
  <c r="BW23" i="1"/>
  <c r="BR23" i="1"/>
  <c r="CB23" i="1"/>
  <c r="CD23" i="1"/>
  <c r="BY23" i="1"/>
  <c r="BT23" i="1"/>
  <c r="BZ23" i="1"/>
  <c r="CE23" i="1"/>
  <c r="BU23" i="1"/>
  <c r="BS23" i="1"/>
  <c r="BX23" i="1"/>
  <c r="CC23" i="1"/>
  <c r="L33" i="10" l="1"/>
  <c r="O33" i="10" s="1"/>
  <c r="BK25" i="5"/>
  <c r="FB25" i="5"/>
  <c r="BB25" i="5"/>
  <c r="ER25" i="5"/>
  <c r="FG25" i="5" s="1"/>
  <c r="CC25" i="5"/>
  <c r="CF25" i="5"/>
  <c r="CD25" i="5"/>
  <c r="DS25" i="5"/>
  <c r="EC25" i="5" s="1"/>
  <c r="EH25" i="5" s="1"/>
  <c r="EM25" i="5" s="1"/>
  <c r="FD25" i="5" s="1"/>
  <c r="AJ26" i="5"/>
  <c r="BK33" i="4"/>
  <c r="BP33" i="4" s="1"/>
  <c r="BU33" i="4"/>
  <c r="DN33" i="4"/>
  <c r="DX33" i="4" s="1"/>
  <c r="EC33" i="4" s="1"/>
  <c r="BD33" i="4"/>
  <c r="CX33" i="4" s="1"/>
  <c r="DH33" i="4" s="1"/>
  <c r="ET33" i="4" s="1"/>
  <c r="DP33" i="4"/>
  <c r="DZ33" i="4" s="1"/>
  <c r="EE33" i="4" s="1"/>
  <c r="BF33" i="4"/>
  <c r="CZ33" i="4" s="1"/>
  <c r="DJ33" i="4" s="1"/>
  <c r="EV33" i="4" s="1"/>
  <c r="BJ33" i="4"/>
  <c r="BO33" i="4" s="1"/>
  <c r="BT33" i="4" s="1"/>
  <c r="BH33" i="4"/>
  <c r="BM33" i="4" s="1"/>
  <c r="BR33" i="4" s="1"/>
  <c r="BI33" i="4"/>
  <c r="BN33" i="4" s="1"/>
  <c r="DO33" i="4"/>
  <c r="DY33" i="4" s="1"/>
  <c r="ED33" i="4" s="1"/>
  <c r="BE33" i="4"/>
  <c r="CY33" i="4" s="1"/>
  <c r="DI33" i="4" s="1"/>
  <c r="EU33" i="4" s="1"/>
  <c r="DM33" i="4"/>
  <c r="DW33" i="4" s="1"/>
  <c r="EB33" i="4" s="1"/>
  <c r="BC33" i="4"/>
  <c r="CW33" i="4" s="1"/>
  <c r="DG33" i="4" s="1"/>
  <c r="ES33" i="4" s="1"/>
  <c r="DW23" i="1"/>
  <c r="CJ23" i="1"/>
  <c r="CX23" i="1" s="1"/>
  <c r="EA23" i="1"/>
  <c r="CP23" i="1"/>
  <c r="DB23" i="1" s="1"/>
  <c r="DT23" i="1"/>
  <c r="CG23" i="1"/>
  <c r="CU23" i="1"/>
  <c r="DE23" i="1" s="1"/>
  <c r="EB23" i="1"/>
  <c r="CQ23" i="1"/>
  <c r="DC23" i="1" s="1"/>
  <c r="DV23" i="1"/>
  <c r="EF23" i="1" s="1"/>
  <c r="EK23" i="1" s="1"/>
  <c r="CI23" i="1"/>
  <c r="CW23" i="1" s="1"/>
  <c r="DG23" i="1" s="1"/>
  <c r="DY23" i="1"/>
  <c r="CN23" i="1"/>
  <c r="CZ23" i="1"/>
  <c r="DZ23" i="1"/>
  <c r="CO23" i="1"/>
  <c r="DA23" i="1" s="1"/>
  <c r="DU23" i="1"/>
  <c r="EE23" i="1" s="1"/>
  <c r="EJ23" i="1" s="1"/>
  <c r="CH23" i="1"/>
  <c r="CV23" i="1" s="1"/>
  <c r="DF23" i="1" s="1"/>
  <c r="EP25" i="5" l="1"/>
  <c r="FN25" i="5" s="1"/>
  <c r="ES25" i="5"/>
  <c r="EU25" i="5"/>
  <c r="CE25" i="5"/>
  <c r="CL33" i="4"/>
  <c r="CB33" i="4"/>
  <c r="CM33" i="4"/>
  <c r="CC33" i="4"/>
  <c r="BS33" i="4"/>
  <c r="CN33" i="4"/>
  <c r="CD33" i="4"/>
  <c r="CS33" i="4" s="1"/>
  <c r="EP33" i="4" s="1"/>
  <c r="EZ33" i="4" s="1"/>
  <c r="CO33" i="4"/>
  <c r="CE33" i="4"/>
  <c r="DL23" i="1"/>
  <c r="EW23" i="1"/>
  <c r="FB23" i="1" s="1"/>
  <c r="DJ23" i="1"/>
  <c r="ED23" i="1"/>
  <c r="EU23" i="1" s="1"/>
  <c r="EV23" i="1"/>
  <c r="FA23" i="1" s="1"/>
  <c r="DK23" i="1"/>
  <c r="CL23" i="1"/>
  <c r="DH23" i="1"/>
  <c r="CS23" i="1"/>
  <c r="EG23" i="1"/>
  <c r="EL23" i="1" s="1"/>
  <c r="CQ33" i="4" l="1"/>
  <c r="EN33" i="4" s="1"/>
  <c r="EX33" i="4" s="1"/>
  <c r="CT33" i="4"/>
  <c r="EQ33" i="4" s="1"/>
  <c r="FA33" i="4" s="1"/>
  <c r="FH25" i="5"/>
  <c r="AK26" i="5" s="1"/>
  <c r="FJ25" i="5"/>
  <c r="AM26" i="5" s="1"/>
  <c r="ET25" i="5"/>
  <c r="FI25" i="5" s="1"/>
  <c r="FX33" i="4"/>
  <c r="GC33" i="4" s="1"/>
  <c r="CR33" i="4"/>
  <c r="EO33" i="4" s="1"/>
  <c r="EY33" i="4" s="1"/>
  <c r="FY33" i="4"/>
  <c r="GD33" i="4" s="1"/>
  <c r="FV33" i="4"/>
  <c r="GA33" i="4" s="1"/>
  <c r="FC33" i="4"/>
  <c r="FN33" i="4" s="1"/>
  <c r="EZ23" i="1"/>
  <c r="DM23" i="1"/>
  <c r="EX23" i="1"/>
  <c r="FC23" i="1" s="1"/>
  <c r="EN23" i="1"/>
  <c r="EI23" i="1"/>
  <c r="FO33" i="4" l="1"/>
  <c r="J34" i="10" s="1"/>
  <c r="K34" i="10" s="1"/>
  <c r="I34" i="10"/>
  <c r="AL26" i="5"/>
  <c r="FL25" i="5"/>
  <c r="FH33" i="4"/>
  <c r="FK33" i="4"/>
  <c r="FW33" i="4"/>
  <c r="GB33" i="4" s="1"/>
  <c r="FI33" i="4"/>
  <c r="FJ33" i="4"/>
  <c r="FE23" i="1"/>
  <c r="FG23" i="1" s="1"/>
  <c r="N34" i="10" l="1"/>
  <c r="L34" i="10"/>
  <c r="O34" i="10" s="1"/>
  <c r="FO25" i="5"/>
  <c r="AS26" i="5" s="1"/>
  <c r="AO26" i="5"/>
  <c r="AQ26" i="5" s="1"/>
  <c r="AY34" i="4"/>
  <c r="AT34" i="4"/>
  <c r="AZ34" i="4"/>
  <c r="AU34" i="4"/>
  <c r="BA34" i="4"/>
  <c r="AV34" i="4"/>
  <c r="AX34" i="4"/>
  <c r="AS34" i="4"/>
  <c r="AX24" i="1"/>
  <c r="FI23" i="1"/>
  <c r="FJ23" i="1" s="1"/>
  <c r="AU26" i="5" l="1"/>
  <c r="BN26" i="5" s="1"/>
  <c r="AX26" i="5"/>
  <c r="BQ26" i="5" s="1"/>
  <c r="DE26" i="5" s="1"/>
  <c r="DO26" i="5" s="1"/>
  <c r="EZ26" i="5" s="1"/>
  <c r="AV26" i="5"/>
  <c r="BO26" i="5" s="1"/>
  <c r="AW26" i="5"/>
  <c r="BF26" i="5" s="1"/>
  <c r="BU26" i="5" s="1"/>
  <c r="BZ26" i="5" s="1"/>
  <c r="CY26" i="5" s="1"/>
  <c r="BD26" i="5"/>
  <c r="BS26" i="5" s="1"/>
  <c r="BX26" i="5" s="1"/>
  <c r="CW26" i="5" s="1"/>
  <c r="BE26" i="5"/>
  <c r="BT26" i="5" s="1"/>
  <c r="BY26" i="5" s="1"/>
  <c r="CX26" i="5" s="1"/>
  <c r="BG26" i="5"/>
  <c r="BV26" i="5" s="1"/>
  <c r="CA26" i="5" s="1"/>
  <c r="CZ26" i="5" s="1"/>
  <c r="BL26" i="5"/>
  <c r="DT26" i="5" s="1"/>
  <c r="ED26" i="5" s="1"/>
  <c r="EI26" i="5" s="1"/>
  <c r="EN26" i="5" s="1"/>
  <c r="FE26" i="5" s="1"/>
  <c r="BJ26" i="5"/>
  <c r="BK26" i="5"/>
  <c r="DB26" i="5"/>
  <c r="DL26" i="5" s="1"/>
  <c r="EW26" i="5" s="1"/>
  <c r="BI26" i="5"/>
  <c r="DC26" i="5"/>
  <c r="DM26" i="5" s="1"/>
  <c r="EX26" i="5" s="1"/>
  <c r="BK34" i="4"/>
  <c r="BP34" i="4" s="1"/>
  <c r="BU34" i="4" s="1"/>
  <c r="DM34" i="4"/>
  <c r="DW34" i="4" s="1"/>
  <c r="BC34" i="4"/>
  <c r="CW34" i="4" s="1"/>
  <c r="DG34" i="4" s="1"/>
  <c r="ES34" i="4" s="1"/>
  <c r="BI34" i="4"/>
  <c r="BN34" i="4" s="1"/>
  <c r="BS34" i="4" s="1"/>
  <c r="BH34" i="4"/>
  <c r="BM34" i="4" s="1"/>
  <c r="BR34" i="4" s="1"/>
  <c r="BF34" i="4"/>
  <c r="CZ34" i="4" s="1"/>
  <c r="DJ34" i="4" s="1"/>
  <c r="EV34" i="4" s="1"/>
  <c r="DP34" i="4"/>
  <c r="BJ34" i="4"/>
  <c r="BO34" i="4" s="1"/>
  <c r="BT34" i="4" s="1"/>
  <c r="BE34" i="4"/>
  <c r="CY34" i="4" s="1"/>
  <c r="DI34" i="4" s="1"/>
  <c r="EU34" i="4" s="1"/>
  <c r="DO34" i="4"/>
  <c r="DY34" i="4" s="1"/>
  <c r="BD34" i="4"/>
  <c r="CX34" i="4" s="1"/>
  <c r="DH34" i="4" s="1"/>
  <c r="ET34" i="4" s="1"/>
  <c r="DN34" i="4"/>
  <c r="DX34" i="4" s="1"/>
  <c r="BB24" i="1"/>
  <c r="AZ24" i="1"/>
  <c r="BA24" i="1"/>
  <c r="BC24" i="1"/>
  <c r="ED34" i="4" l="1"/>
  <c r="EI34" i="4" s="1"/>
  <c r="EB34" i="4"/>
  <c r="EG34" i="4" s="1"/>
  <c r="EC34" i="4"/>
  <c r="EH34" i="4" s="1"/>
  <c r="AZ26" i="5"/>
  <c r="BP26" i="5"/>
  <c r="DD26" i="5" s="1"/>
  <c r="DN26" i="5" s="1"/>
  <c r="EY26" i="5" s="1"/>
  <c r="CD26" i="5"/>
  <c r="CF26" i="5"/>
  <c r="EU26" i="5"/>
  <c r="DQ26" i="5"/>
  <c r="EA26" i="5" s="1"/>
  <c r="EF26" i="5" s="1"/>
  <c r="EK26" i="5" s="1"/>
  <c r="BA26" i="5"/>
  <c r="BB26" i="5" s="1"/>
  <c r="DZ34" i="4"/>
  <c r="CL34" i="4"/>
  <c r="CB34" i="4"/>
  <c r="CC34" i="4"/>
  <c r="CM34" i="4"/>
  <c r="CN34" i="4"/>
  <c r="CD34" i="4"/>
  <c r="CO34" i="4"/>
  <c r="CE34" i="4"/>
  <c r="BM24" i="1"/>
  <c r="EP24" i="1"/>
  <c r="BE24" i="1"/>
  <c r="BF24" i="1" s="1"/>
  <c r="FF24" i="1" s="1"/>
  <c r="ES24" i="1"/>
  <c r="BP24" i="1"/>
  <c r="EQ24" i="1"/>
  <c r="BN24" i="1"/>
  <c r="BO24" i="1"/>
  <c r="ER24" i="1"/>
  <c r="EE34" i="4" l="1"/>
  <c r="EJ34" i="4" s="1"/>
  <c r="FJ26" i="5"/>
  <c r="AM27" i="5" s="1"/>
  <c r="FB26" i="5"/>
  <c r="ES26" i="5"/>
  <c r="FH26" i="5" s="1"/>
  <c r="DS26" i="5"/>
  <c r="EC26" i="5" s="1"/>
  <c r="EH26" i="5" s="1"/>
  <c r="EM26" i="5" s="1"/>
  <c r="FD26" i="5" s="1"/>
  <c r="CC26" i="5"/>
  <c r="DR26" i="5"/>
  <c r="EB26" i="5" s="1"/>
  <c r="EG26" i="5" s="1"/>
  <c r="EL26" i="5" s="1"/>
  <c r="FC26" i="5" s="1"/>
  <c r="AK27" i="5" s="1"/>
  <c r="FM26" i="5"/>
  <c r="AP27" i="5" s="1"/>
  <c r="CQ34" i="4"/>
  <c r="EN34" i="4" s="1"/>
  <c r="CR34" i="4"/>
  <c r="EO34" i="4" s="1"/>
  <c r="CS34" i="4"/>
  <c r="EP34" i="4" s="1"/>
  <c r="CT34" i="4"/>
  <c r="EQ34" i="4" s="1"/>
  <c r="BT24" i="1"/>
  <c r="CD24" i="1"/>
  <c r="BY24" i="1"/>
  <c r="BU24" i="1"/>
  <c r="BZ24" i="1"/>
  <c r="CE24" i="1"/>
  <c r="BS24" i="1"/>
  <c r="BX24" i="1"/>
  <c r="CC24" i="1"/>
  <c r="BW24" i="1"/>
  <c r="BR24" i="1"/>
  <c r="CB24" i="1"/>
  <c r="EL34" i="4" l="1"/>
  <c r="FE34" i="4" s="1"/>
  <c r="EZ34" i="4"/>
  <c r="FX34" i="4" s="1"/>
  <c r="GC34" i="4" s="1"/>
  <c r="EY34" i="4"/>
  <c r="FW34" i="4" s="1"/>
  <c r="GB34" i="4" s="1"/>
  <c r="FA34" i="4"/>
  <c r="FY34" i="4" s="1"/>
  <c r="GD34" i="4" s="1"/>
  <c r="EX34" i="4"/>
  <c r="FV34" i="4" s="1"/>
  <c r="GA34" i="4" s="1"/>
  <c r="EP26" i="5"/>
  <c r="FN26" i="5" s="1"/>
  <c r="CE26" i="5"/>
  <c r="CO24" i="1"/>
  <c r="DA24" i="1" s="1"/>
  <c r="DZ24" i="1"/>
  <c r="CQ24" i="1"/>
  <c r="DC24" i="1" s="1"/>
  <c r="EB24" i="1"/>
  <c r="DW24" i="1"/>
  <c r="EG24" i="1" s="1"/>
  <c r="EL24" i="1" s="1"/>
  <c r="CJ24" i="1"/>
  <c r="CX24" i="1" s="1"/>
  <c r="DH24" i="1" s="1"/>
  <c r="CI24" i="1"/>
  <c r="CW24" i="1" s="1"/>
  <c r="DG24" i="1" s="1"/>
  <c r="DV24" i="1"/>
  <c r="EF24" i="1" s="1"/>
  <c r="EK24" i="1" s="1"/>
  <c r="DT24" i="1"/>
  <c r="ED24" i="1" s="1"/>
  <c r="CG24" i="1"/>
  <c r="CU24" i="1"/>
  <c r="DE24" i="1" s="1"/>
  <c r="CH24" i="1"/>
  <c r="CV24" i="1" s="1"/>
  <c r="DF24" i="1" s="1"/>
  <c r="DU24" i="1"/>
  <c r="EE24" i="1" s="1"/>
  <c r="EJ24" i="1" s="1"/>
  <c r="DY24" i="1"/>
  <c r="CN24" i="1"/>
  <c r="CZ24" i="1"/>
  <c r="EA24" i="1"/>
  <c r="CP24" i="1"/>
  <c r="DB24" i="1" s="1"/>
  <c r="FC34" i="4" l="1"/>
  <c r="FF34" i="4" s="1"/>
  <c r="FN34" i="4" s="1"/>
  <c r="ET26" i="5"/>
  <c r="ER26" i="5"/>
  <c r="FG26" i="5" s="1"/>
  <c r="CL24" i="1"/>
  <c r="EI24" i="1"/>
  <c r="EN24" i="1"/>
  <c r="EU24" i="1"/>
  <c r="DJ24" i="1"/>
  <c r="DM24" i="1"/>
  <c r="EX24" i="1"/>
  <c r="FC24" i="1" s="1"/>
  <c r="CS24" i="1"/>
  <c r="EV24" i="1"/>
  <c r="FA24" i="1" s="1"/>
  <c r="DK24" i="1"/>
  <c r="DL24" i="1"/>
  <c r="EW24" i="1"/>
  <c r="FB24" i="1" s="1"/>
  <c r="FH34" i="4" l="1"/>
  <c r="FK34" i="4"/>
  <c r="FI34" i="4"/>
  <c r="FJ34" i="4"/>
  <c r="FO34" i="4"/>
  <c r="J35" i="10" s="1"/>
  <c r="K35" i="10" s="1"/>
  <c r="L35" i="10" s="1"/>
  <c r="I35" i="10"/>
  <c r="FI26" i="5"/>
  <c r="AL27" i="5" s="1"/>
  <c r="AJ27" i="5"/>
  <c r="FL26" i="5"/>
  <c r="EZ24" i="1"/>
  <c r="FE24" i="1"/>
  <c r="FG24" i="1" s="1"/>
  <c r="FO26" i="5" l="1"/>
  <c r="AS27" i="5" s="1"/>
  <c r="AO27" i="5"/>
  <c r="AQ27" i="5" s="1"/>
  <c r="FI24" i="1"/>
  <c r="FJ24" i="1" s="1"/>
  <c r="AX25" i="1"/>
  <c r="AX27" i="5" l="1"/>
  <c r="BQ27" i="5" s="1"/>
  <c r="AU27" i="5"/>
  <c r="BD27" i="5" s="1"/>
  <c r="BS27" i="5" s="1"/>
  <c r="BX27" i="5" s="1"/>
  <c r="CW27" i="5" s="1"/>
  <c r="AV27" i="5"/>
  <c r="BO27" i="5" s="1"/>
  <c r="AW27" i="5"/>
  <c r="BP27" i="5" s="1"/>
  <c r="BN27" i="5"/>
  <c r="DB27" i="5" s="1"/>
  <c r="DL27" i="5" s="1"/>
  <c r="EW27" i="5" s="1"/>
  <c r="BE27" i="5"/>
  <c r="BT27" i="5" s="1"/>
  <c r="BY27" i="5" s="1"/>
  <c r="CX27" i="5" s="1"/>
  <c r="BF27" i="5"/>
  <c r="BU27" i="5" s="1"/>
  <c r="BZ27" i="5" s="1"/>
  <c r="CY27" i="5" s="1"/>
  <c r="DD27" i="5"/>
  <c r="DN27" i="5" s="1"/>
  <c r="EY27" i="5" s="1"/>
  <c r="BG27" i="5"/>
  <c r="BV27" i="5" s="1"/>
  <c r="CA27" i="5" s="1"/>
  <c r="CZ27" i="5" s="1"/>
  <c r="BI27" i="5"/>
  <c r="BK27" i="5"/>
  <c r="BJ27" i="5"/>
  <c r="BL27" i="5"/>
  <c r="DT27" i="5" s="1"/>
  <c r="ED27" i="5" s="1"/>
  <c r="EI27" i="5" s="1"/>
  <c r="EN27" i="5" s="1"/>
  <c r="FE27" i="5" s="1"/>
  <c r="DE27" i="5"/>
  <c r="DO27" i="5" s="1"/>
  <c r="EZ27" i="5" s="1"/>
  <c r="DC27" i="5"/>
  <c r="DM27" i="5" s="1"/>
  <c r="EX27" i="5" s="1"/>
  <c r="AZ27" i="5"/>
  <c r="BB25" i="1"/>
  <c r="AZ25" i="1"/>
  <c r="BC25" i="1"/>
  <c r="BA25" i="1"/>
  <c r="CF27" i="5" l="1"/>
  <c r="CD27" i="5"/>
  <c r="DQ27" i="5"/>
  <c r="EA27" i="5" s="1"/>
  <c r="EF27" i="5" s="1"/>
  <c r="EK27" i="5" s="1"/>
  <c r="BA27" i="5"/>
  <c r="ES27" i="5"/>
  <c r="FH27" i="5" s="1"/>
  <c r="BE25" i="1"/>
  <c r="BF25" i="1" s="1"/>
  <c r="FF25" i="1" s="1"/>
  <c r="BM25" i="1"/>
  <c r="EP25" i="1"/>
  <c r="EQ25" i="1"/>
  <c r="BN25" i="1"/>
  <c r="BP25" i="1"/>
  <c r="ES25" i="1"/>
  <c r="BO25" i="1"/>
  <c r="ER25" i="1"/>
  <c r="FB27" i="5" l="1"/>
  <c r="EU27" i="5"/>
  <c r="DR27" i="5"/>
  <c r="EB27" i="5" s="1"/>
  <c r="EG27" i="5" s="1"/>
  <c r="EL27" i="5" s="1"/>
  <c r="FC27" i="5" s="1"/>
  <c r="AK28" i="5" s="1"/>
  <c r="FM27" i="5"/>
  <c r="AP28" i="5" s="1"/>
  <c r="BB27" i="5"/>
  <c r="CC27" i="5"/>
  <c r="BT25" i="1"/>
  <c r="BY25" i="1"/>
  <c r="CD25" i="1"/>
  <c r="BU25" i="1"/>
  <c r="CE25" i="1"/>
  <c r="BZ25" i="1"/>
  <c r="CC25" i="1"/>
  <c r="BS25" i="1"/>
  <c r="BX25" i="1"/>
  <c r="BR25" i="1"/>
  <c r="BW25" i="1"/>
  <c r="CB25" i="1"/>
  <c r="FJ27" i="5" l="1"/>
  <c r="AM28" i="5" s="1"/>
  <c r="DS27" i="5"/>
  <c r="EC27" i="5" s="1"/>
  <c r="EH27" i="5" s="1"/>
  <c r="EM27" i="5" s="1"/>
  <c r="FD27" i="5" s="1"/>
  <c r="DT25" i="1"/>
  <c r="CG25" i="1"/>
  <c r="CU25" i="1"/>
  <c r="DZ25" i="1"/>
  <c r="CO25" i="1"/>
  <c r="DA25" i="1" s="1"/>
  <c r="DW25" i="1"/>
  <c r="EG25" i="1" s="1"/>
  <c r="EL25" i="1" s="1"/>
  <c r="CJ25" i="1"/>
  <c r="CX25" i="1" s="1"/>
  <c r="DV25" i="1"/>
  <c r="EF25" i="1" s="1"/>
  <c r="EK25" i="1" s="1"/>
  <c r="CI25" i="1"/>
  <c r="CW25" i="1" s="1"/>
  <c r="DG25" i="1" s="1"/>
  <c r="DU25" i="1"/>
  <c r="EE25" i="1" s="1"/>
  <c r="EJ25" i="1" s="1"/>
  <c r="CH25" i="1"/>
  <c r="CV25" i="1" s="1"/>
  <c r="DF25" i="1" s="1"/>
  <c r="CQ25" i="1"/>
  <c r="DC25" i="1" s="1"/>
  <c r="EB25" i="1"/>
  <c r="EA25" i="1"/>
  <c r="CP25" i="1"/>
  <c r="DB25" i="1" s="1"/>
  <c r="CN25" i="1"/>
  <c r="DY25" i="1"/>
  <c r="CZ25" i="1"/>
  <c r="EP27" i="5" l="1"/>
  <c r="FN27" i="5" s="1"/>
  <c r="ER27" i="5"/>
  <c r="CS25" i="1"/>
  <c r="DL25" i="1"/>
  <c r="EW25" i="1"/>
  <c r="FB25" i="1" s="1"/>
  <c r="DE25" i="1"/>
  <c r="EV25" i="1"/>
  <c r="FA25" i="1" s="1"/>
  <c r="DK25" i="1"/>
  <c r="DH25" i="1"/>
  <c r="CL25" i="1"/>
  <c r="ED25" i="1"/>
  <c r="FG27" i="5" l="1"/>
  <c r="AJ28" i="5" s="1"/>
  <c r="CE27" i="5"/>
  <c r="EI25" i="1"/>
  <c r="EN25" i="1"/>
  <c r="DM25" i="1"/>
  <c r="EX25" i="1"/>
  <c r="FC25" i="1" s="1"/>
  <c r="DJ25" i="1"/>
  <c r="EU25" i="1"/>
  <c r="ET27" i="5" l="1"/>
  <c r="FI27" i="5" s="1"/>
  <c r="FE25" i="1"/>
  <c r="FG25" i="1" s="1"/>
  <c r="EZ25" i="1"/>
  <c r="AL28" i="5" l="1"/>
  <c r="FL27" i="5"/>
  <c r="FI25" i="1"/>
  <c r="FJ25" i="1" s="1"/>
  <c r="AX26" i="1"/>
  <c r="FO27" i="5" l="1"/>
  <c r="AS28" i="5" s="1"/>
  <c r="AO28" i="5"/>
  <c r="AQ28" i="5" s="1"/>
  <c r="BC26" i="1"/>
  <c r="BB26" i="1"/>
  <c r="AZ26" i="1"/>
  <c r="BA26" i="1"/>
  <c r="AU28" i="5" l="1"/>
  <c r="BN28" i="5" s="1"/>
  <c r="AX28" i="5"/>
  <c r="BQ28" i="5" s="1"/>
  <c r="AV28" i="5"/>
  <c r="BO28" i="5" s="1"/>
  <c r="DC28" i="5" s="1"/>
  <c r="DM28" i="5" s="1"/>
  <c r="EX28" i="5" s="1"/>
  <c r="AW28" i="5"/>
  <c r="BF28" i="5" s="1"/>
  <c r="BU28" i="5" s="1"/>
  <c r="BZ28" i="5" s="1"/>
  <c r="CY28" i="5" s="1"/>
  <c r="BD28" i="5"/>
  <c r="BS28" i="5" s="1"/>
  <c r="BX28" i="5" s="1"/>
  <c r="CW28" i="5" s="1"/>
  <c r="BE28" i="5"/>
  <c r="BT28" i="5" s="1"/>
  <c r="BY28" i="5" s="1"/>
  <c r="CX28" i="5" s="1"/>
  <c r="BG28" i="5"/>
  <c r="BV28" i="5" s="1"/>
  <c r="CA28" i="5" s="1"/>
  <c r="CZ28" i="5" s="1"/>
  <c r="DE28" i="5"/>
  <c r="DO28" i="5" s="1"/>
  <c r="EZ28" i="5" s="1"/>
  <c r="BJ28" i="5"/>
  <c r="BK28" i="5"/>
  <c r="DB28" i="5"/>
  <c r="DL28" i="5" s="1"/>
  <c r="EW28" i="5" s="1"/>
  <c r="BI28" i="5"/>
  <c r="ER26" i="1"/>
  <c r="BO26" i="1"/>
  <c r="BN26" i="1"/>
  <c r="EQ26" i="1"/>
  <c r="BM26" i="1"/>
  <c r="BE26" i="1"/>
  <c r="BF26" i="1" s="1"/>
  <c r="FF26" i="1" s="1"/>
  <c r="EP26" i="1"/>
  <c r="ES26" i="1"/>
  <c r="BP26" i="1"/>
  <c r="AZ28" i="5" l="1"/>
  <c r="BP28" i="5"/>
  <c r="DD28" i="5" s="1"/>
  <c r="DN28" i="5" s="1"/>
  <c r="EY28" i="5" s="1"/>
  <c r="BL28" i="5"/>
  <c r="DT28" i="5" s="1"/>
  <c r="ED28" i="5" s="1"/>
  <c r="EI28" i="5" s="1"/>
  <c r="EN28" i="5" s="1"/>
  <c r="FE28" i="5" s="1"/>
  <c r="CF28" i="5"/>
  <c r="CD28" i="5"/>
  <c r="DQ28" i="5"/>
  <c r="EA28" i="5" s="1"/>
  <c r="EF28" i="5" s="1"/>
  <c r="EK28" i="5" s="1"/>
  <c r="BA28" i="5"/>
  <c r="EU28" i="5"/>
  <c r="ES28" i="5"/>
  <c r="FH28" i="5" s="1"/>
  <c r="CB26" i="1"/>
  <c r="BR26" i="1"/>
  <c r="BW26" i="1"/>
  <c r="BT26" i="1"/>
  <c r="CD26" i="1"/>
  <c r="BY26" i="1"/>
  <c r="CE26" i="1"/>
  <c r="BZ26" i="1"/>
  <c r="BU26" i="1"/>
  <c r="BS26" i="1"/>
  <c r="BX26" i="1"/>
  <c r="CC26" i="1"/>
  <c r="FJ28" i="5" l="1"/>
  <c r="AM29" i="5" s="1"/>
  <c r="FB28" i="5"/>
  <c r="BB28" i="5"/>
  <c r="DR28" i="5"/>
  <c r="EB28" i="5" s="1"/>
  <c r="EG28" i="5" s="1"/>
  <c r="EL28" i="5" s="1"/>
  <c r="FC28" i="5" s="1"/>
  <c r="AK29" i="5" s="1"/>
  <c r="FM28" i="5"/>
  <c r="AP29" i="5" s="1"/>
  <c r="CC28" i="5"/>
  <c r="ER28" i="5"/>
  <c r="FG28" i="5" s="1"/>
  <c r="EB26" i="1"/>
  <c r="CQ26" i="1"/>
  <c r="DC26" i="1" s="1"/>
  <c r="EA26" i="1"/>
  <c r="CP26" i="1"/>
  <c r="DB26" i="1" s="1"/>
  <c r="CJ26" i="1"/>
  <c r="CX26" i="1" s="1"/>
  <c r="DH26" i="1" s="1"/>
  <c r="DW26" i="1"/>
  <c r="EG26" i="1" s="1"/>
  <c r="EL26" i="1" s="1"/>
  <c r="CG26" i="1"/>
  <c r="CL26" i="1" s="1"/>
  <c r="DT26" i="1"/>
  <c r="CU26" i="1"/>
  <c r="DY26" i="1"/>
  <c r="CN26" i="1"/>
  <c r="CS26" i="1" s="1"/>
  <c r="CH26" i="1"/>
  <c r="CV26" i="1" s="1"/>
  <c r="DU26" i="1"/>
  <c r="CI26" i="1"/>
  <c r="CW26" i="1" s="1"/>
  <c r="DV26" i="1"/>
  <c r="EF26" i="1" s="1"/>
  <c r="EK26" i="1" s="1"/>
  <c r="DZ26" i="1"/>
  <c r="CO26" i="1"/>
  <c r="DA26" i="1" s="1"/>
  <c r="AJ29" i="5" l="1"/>
  <c r="DS28" i="5"/>
  <c r="EC28" i="5" s="1"/>
  <c r="EH28" i="5" s="1"/>
  <c r="EM28" i="5" s="1"/>
  <c r="FD28" i="5" s="1"/>
  <c r="CZ26" i="1"/>
  <c r="DE26" i="1" s="1"/>
  <c r="ED26" i="1"/>
  <c r="DM26" i="1"/>
  <c r="EX26" i="1"/>
  <c r="FC26" i="1" s="1"/>
  <c r="EE26" i="1"/>
  <c r="EJ26" i="1" s="1"/>
  <c r="DG26" i="1"/>
  <c r="DF26" i="1"/>
  <c r="EP28" i="5" l="1"/>
  <c r="FN28" i="5" s="1"/>
  <c r="CE28" i="5"/>
  <c r="EU26" i="1"/>
  <c r="DJ26" i="1"/>
  <c r="EV26" i="1"/>
  <c r="FA26" i="1" s="1"/>
  <c r="DK26" i="1"/>
  <c r="EI26" i="1"/>
  <c r="EN26" i="1"/>
  <c r="EW26" i="1"/>
  <c r="FB26" i="1" s="1"/>
  <c r="DL26" i="1"/>
  <c r="EZ26" i="1" l="1"/>
  <c r="FE26" i="1"/>
  <c r="FG26" i="1" s="1"/>
  <c r="ET28" i="5" l="1"/>
  <c r="FI28" i="5" s="1"/>
  <c r="FI26" i="1"/>
  <c r="FJ26" i="1" s="1"/>
  <c r="AX27" i="1"/>
  <c r="AL29" i="5" l="1"/>
  <c r="FL28" i="5"/>
  <c r="BB27" i="1"/>
  <c r="BC27" i="1"/>
  <c r="BA27" i="1"/>
  <c r="AZ27" i="1"/>
  <c r="FO28" i="5" l="1"/>
  <c r="AS29" i="5" s="1"/>
  <c r="AO29" i="5"/>
  <c r="AQ29" i="5" s="1"/>
  <c r="ES27" i="1"/>
  <c r="BP27" i="1"/>
  <c r="BM27" i="1"/>
  <c r="BE27" i="1"/>
  <c r="BF27" i="1" s="1"/>
  <c r="FF27" i="1" s="1"/>
  <c r="EP27" i="1"/>
  <c r="BN27" i="1"/>
  <c r="EQ27" i="1"/>
  <c r="BO27" i="1"/>
  <c r="ER27" i="1"/>
  <c r="AW29" i="5" l="1"/>
  <c r="BF29" i="5" s="1"/>
  <c r="BU29" i="5" s="1"/>
  <c r="BZ29" i="5" s="1"/>
  <c r="CY29" i="5" s="1"/>
  <c r="AX29" i="5"/>
  <c r="BQ29" i="5" s="1"/>
  <c r="AU29" i="5"/>
  <c r="BN29" i="5" s="1"/>
  <c r="DB29" i="5" s="1"/>
  <c r="DL29" i="5" s="1"/>
  <c r="EW29" i="5" s="1"/>
  <c r="AV29" i="5"/>
  <c r="BO29" i="5" s="1"/>
  <c r="DC29" i="5" s="1"/>
  <c r="DM29" i="5" s="1"/>
  <c r="EX29" i="5" s="1"/>
  <c r="BP29" i="5"/>
  <c r="BD29" i="5"/>
  <c r="BS29" i="5" s="1"/>
  <c r="BX29" i="5" s="1"/>
  <c r="CW29" i="5" s="1"/>
  <c r="DD29" i="5"/>
  <c r="DN29" i="5" s="1"/>
  <c r="EY29" i="5" s="1"/>
  <c r="BE29" i="5"/>
  <c r="BT29" i="5" s="1"/>
  <c r="BY29" i="5" s="1"/>
  <c r="CX29" i="5" s="1"/>
  <c r="BG29" i="5"/>
  <c r="BV29" i="5" s="1"/>
  <c r="CA29" i="5" s="1"/>
  <c r="CZ29" i="5" s="1"/>
  <c r="DE29" i="5"/>
  <c r="DO29" i="5" s="1"/>
  <c r="EZ29" i="5" s="1"/>
  <c r="BJ29" i="5"/>
  <c r="BL29" i="5"/>
  <c r="DT29" i="5" s="1"/>
  <c r="ED29" i="5" s="1"/>
  <c r="EI29" i="5" s="1"/>
  <c r="EN29" i="5" s="1"/>
  <c r="FE29" i="5" s="1"/>
  <c r="BK29" i="5"/>
  <c r="BX27" i="1"/>
  <c r="CC27" i="1"/>
  <c r="BS27" i="1"/>
  <c r="CB27" i="1"/>
  <c r="BW27" i="1"/>
  <c r="BR27" i="1"/>
  <c r="BT27" i="1"/>
  <c r="BY27" i="1"/>
  <c r="CD27" i="1"/>
  <c r="CE27" i="1"/>
  <c r="BU27" i="1"/>
  <c r="BZ27" i="1"/>
  <c r="AZ29" i="5" l="1"/>
  <c r="BI29" i="5"/>
  <c r="CF29" i="5"/>
  <c r="DQ29" i="5"/>
  <c r="EA29" i="5" s="1"/>
  <c r="EF29" i="5" s="1"/>
  <c r="EK29" i="5" s="1"/>
  <c r="BA29" i="5"/>
  <c r="DV27" i="1"/>
  <c r="CI27" i="1"/>
  <c r="CW27" i="1" s="1"/>
  <c r="CN27" i="1"/>
  <c r="DY27" i="1"/>
  <c r="CZ27" i="1"/>
  <c r="CQ27" i="1"/>
  <c r="DC27" i="1" s="1"/>
  <c r="EB27" i="1"/>
  <c r="CJ27" i="1"/>
  <c r="CX27" i="1" s="1"/>
  <c r="DH27" i="1" s="1"/>
  <c r="DW27" i="1"/>
  <c r="EG27" i="1" s="1"/>
  <c r="EL27" i="1" s="1"/>
  <c r="DZ27" i="1"/>
  <c r="CO27" i="1"/>
  <c r="DA27" i="1" s="1"/>
  <c r="CP27" i="1"/>
  <c r="DB27" i="1" s="1"/>
  <c r="EA27" i="1"/>
  <c r="DT27" i="1"/>
  <c r="CG27" i="1"/>
  <c r="CU27" i="1"/>
  <c r="DU27" i="1"/>
  <c r="CH27" i="1"/>
  <c r="CV27" i="1" s="1"/>
  <c r="FB29" i="5" l="1"/>
  <c r="ES29" i="5"/>
  <c r="FH29" i="5" s="1"/>
  <c r="CD29" i="5"/>
  <c r="BB29" i="5"/>
  <c r="DR29" i="5"/>
  <c r="EB29" i="5" s="1"/>
  <c r="EG29" i="5" s="1"/>
  <c r="EL29" i="5" s="1"/>
  <c r="FC29" i="5" s="1"/>
  <c r="AK30" i="5" s="1"/>
  <c r="FM29" i="5"/>
  <c r="AP30" i="5" s="1"/>
  <c r="CC29" i="5"/>
  <c r="EU29" i="5"/>
  <c r="DF27" i="1"/>
  <c r="CL27" i="1"/>
  <c r="CS27" i="1"/>
  <c r="EX27" i="1"/>
  <c r="FC27" i="1" s="1"/>
  <c r="DM27" i="1"/>
  <c r="EE27" i="1"/>
  <c r="EJ27" i="1" s="1"/>
  <c r="ED27" i="1"/>
  <c r="DG27" i="1"/>
  <c r="DE27" i="1"/>
  <c r="EF27" i="1"/>
  <c r="EK27" i="1" s="1"/>
  <c r="FJ29" i="5" l="1"/>
  <c r="AM30" i="5" s="1"/>
  <c r="DS29" i="5"/>
  <c r="EC29" i="5" s="1"/>
  <c r="EH29" i="5" s="1"/>
  <c r="EM29" i="5" s="1"/>
  <c r="FD29" i="5" s="1"/>
  <c r="EU27" i="1"/>
  <c r="DJ27" i="1"/>
  <c r="DL27" i="1"/>
  <c r="EW27" i="1"/>
  <c r="FB27" i="1" s="1"/>
  <c r="EI27" i="1"/>
  <c r="EN27" i="1"/>
  <c r="DK27" i="1"/>
  <c r="EV27" i="1"/>
  <c r="FA27" i="1" s="1"/>
  <c r="EP29" i="5" l="1"/>
  <c r="FN29" i="5" s="1"/>
  <c r="ER29" i="5"/>
  <c r="FG29" i="5" s="1"/>
  <c r="CE29" i="5"/>
  <c r="EZ27" i="1"/>
  <c r="FE27" i="1"/>
  <c r="FG27" i="1" s="1"/>
  <c r="AJ30" i="5" l="1"/>
  <c r="FI27" i="1"/>
  <c r="FJ27" i="1" s="1"/>
  <c r="AX28" i="1"/>
  <c r="ET29" i="5" l="1"/>
  <c r="FI29" i="5" s="1"/>
  <c r="BA28" i="1"/>
  <c r="BC28" i="1"/>
  <c r="BB28" i="1"/>
  <c r="AZ28" i="1"/>
  <c r="AL30" i="5" l="1"/>
  <c r="FL29" i="5"/>
  <c r="BM28" i="1"/>
  <c r="EP28" i="1"/>
  <c r="BE28" i="1"/>
  <c r="BF28" i="1" s="1"/>
  <c r="FF28" i="1" s="1"/>
  <c r="ES28" i="1"/>
  <c r="BP28" i="1"/>
  <c r="BO28" i="1"/>
  <c r="ER28" i="1"/>
  <c r="BN28" i="1"/>
  <c r="EQ28" i="1"/>
  <c r="FO29" i="5" l="1"/>
  <c r="AS30" i="5" s="1"/>
  <c r="AO30" i="5"/>
  <c r="AQ30" i="5" s="1"/>
  <c r="BT28" i="1"/>
  <c r="BY28" i="1"/>
  <c r="CD28" i="1"/>
  <c r="BU28" i="1"/>
  <c r="CE28" i="1"/>
  <c r="BZ28" i="1"/>
  <c r="BX28" i="1"/>
  <c r="BS28" i="1"/>
  <c r="CC28" i="1"/>
  <c r="BW28" i="1"/>
  <c r="CB28" i="1"/>
  <c r="BR28" i="1"/>
  <c r="AV30" i="5" l="1"/>
  <c r="BO30" i="5" s="1"/>
  <c r="AX30" i="5"/>
  <c r="BQ30" i="5" s="1"/>
  <c r="AW30" i="5"/>
  <c r="BF30" i="5" s="1"/>
  <c r="BU30" i="5" s="1"/>
  <c r="BZ30" i="5" s="1"/>
  <c r="CY30" i="5" s="1"/>
  <c r="AU30" i="5"/>
  <c r="BN30" i="5" s="1"/>
  <c r="DB30" i="5" s="1"/>
  <c r="DL30" i="5" s="1"/>
  <c r="EW30" i="5" s="1"/>
  <c r="BD30" i="5"/>
  <c r="BS30" i="5" s="1"/>
  <c r="BX30" i="5" s="1"/>
  <c r="CW30" i="5" s="1"/>
  <c r="BG30" i="5"/>
  <c r="BV30" i="5" s="1"/>
  <c r="CA30" i="5" s="1"/>
  <c r="CZ30" i="5" s="1"/>
  <c r="DE30" i="5"/>
  <c r="DO30" i="5" s="1"/>
  <c r="EZ30" i="5" s="1"/>
  <c r="BE30" i="5"/>
  <c r="BT30" i="5" s="1"/>
  <c r="BY30" i="5" s="1"/>
  <c r="CX30" i="5" s="1"/>
  <c r="BJ30" i="5"/>
  <c r="BL30" i="5"/>
  <c r="DT30" i="5" s="1"/>
  <c r="ED30" i="5" s="1"/>
  <c r="EI30" i="5" s="1"/>
  <c r="EN30" i="5" s="1"/>
  <c r="FE30" i="5" s="1"/>
  <c r="BK30" i="5"/>
  <c r="DC30" i="5"/>
  <c r="DM30" i="5" s="1"/>
  <c r="EX30" i="5" s="1"/>
  <c r="DZ28" i="1"/>
  <c r="CO28" i="1"/>
  <c r="DA28" i="1" s="1"/>
  <c r="CH28" i="1"/>
  <c r="CV28" i="1" s="1"/>
  <c r="DF28" i="1" s="1"/>
  <c r="DU28" i="1"/>
  <c r="EE28" i="1" s="1"/>
  <c r="EJ28" i="1" s="1"/>
  <c r="CJ28" i="1"/>
  <c r="CX28" i="1" s="1"/>
  <c r="DW28" i="1"/>
  <c r="CP28" i="1"/>
  <c r="DB28" i="1" s="1"/>
  <c r="EA28" i="1"/>
  <c r="CQ28" i="1"/>
  <c r="DC28" i="1" s="1"/>
  <c r="EB28" i="1"/>
  <c r="DV28" i="1"/>
  <c r="EF28" i="1" s="1"/>
  <c r="EK28" i="1" s="1"/>
  <c r="CI28" i="1"/>
  <c r="CW28" i="1" s="1"/>
  <c r="DG28" i="1" s="1"/>
  <c r="CG28" i="1"/>
  <c r="DT28" i="1"/>
  <c r="CU28" i="1"/>
  <c r="CN28" i="1"/>
  <c r="DY28" i="1"/>
  <c r="CZ28" i="1"/>
  <c r="BP30" i="5" l="1"/>
  <c r="DD30" i="5" s="1"/>
  <c r="DN30" i="5" s="1"/>
  <c r="EY30" i="5" s="1"/>
  <c r="AZ30" i="5"/>
  <c r="BI30" i="5"/>
  <c r="CD30" i="5"/>
  <c r="CF30" i="5"/>
  <c r="DQ30" i="5"/>
  <c r="EA30" i="5" s="1"/>
  <c r="EF30" i="5" s="1"/>
  <c r="EK30" i="5" s="1"/>
  <c r="BA30" i="5"/>
  <c r="BB30" i="5" s="1"/>
  <c r="EU30" i="5"/>
  <c r="DL28" i="1"/>
  <c r="EW28" i="1"/>
  <c r="FB28" i="1" s="1"/>
  <c r="DH28" i="1"/>
  <c r="DK28" i="1"/>
  <c r="EV28" i="1"/>
  <c r="FA28" i="1" s="1"/>
  <c r="EG28" i="1"/>
  <c r="EL28" i="1" s="1"/>
  <c r="CS28" i="1"/>
  <c r="ED28" i="1"/>
  <c r="DE28" i="1"/>
  <c r="CL28" i="1"/>
  <c r="FJ30" i="5" l="1"/>
  <c r="AM31" i="5" s="1"/>
  <c r="FB30" i="5"/>
  <c r="ES30" i="5"/>
  <c r="FH30" i="5" s="1"/>
  <c r="DS30" i="5"/>
  <c r="EC30" i="5" s="1"/>
  <c r="EH30" i="5" s="1"/>
  <c r="EM30" i="5" s="1"/>
  <c r="FD30" i="5" s="1"/>
  <c r="DR30" i="5"/>
  <c r="EB30" i="5" s="1"/>
  <c r="EG30" i="5" s="1"/>
  <c r="EL30" i="5" s="1"/>
  <c r="FC30" i="5" s="1"/>
  <c r="AK31" i="5" s="1"/>
  <c r="FM30" i="5"/>
  <c r="AP31" i="5" s="1"/>
  <c r="CC30" i="5"/>
  <c r="EU28" i="1"/>
  <c r="DJ28" i="1"/>
  <c r="EX28" i="1"/>
  <c r="FC28" i="1" s="1"/>
  <c r="DM28" i="1"/>
  <c r="EI28" i="1"/>
  <c r="EN28" i="1"/>
  <c r="EP30" i="5" l="1"/>
  <c r="FN30" i="5" s="1"/>
  <c r="EZ28" i="1"/>
  <c r="FE28" i="1"/>
  <c r="FG28" i="1" s="1"/>
  <c r="ET30" i="5" l="1"/>
  <c r="CE30" i="5"/>
  <c r="ER30" i="5"/>
  <c r="FG30" i="5" s="1"/>
  <c r="FI28" i="1"/>
  <c r="FJ28" i="1" s="1"/>
  <c r="AX29" i="1"/>
  <c r="FI30" i="5" l="1"/>
  <c r="AL31" i="5" s="1"/>
  <c r="AJ31" i="5"/>
  <c r="FL30" i="5"/>
  <c r="BC29" i="1"/>
  <c r="AZ29" i="1"/>
  <c r="BA29" i="1"/>
  <c r="BB29" i="1"/>
  <c r="FO30" i="5" l="1"/>
  <c r="AS31" i="5" s="1"/>
  <c r="AO31" i="5"/>
  <c r="AQ31" i="5" s="1"/>
  <c r="EP29" i="1"/>
  <c r="BE29" i="1"/>
  <c r="BF29" i="1" s="1"/>
  <c r="FF29" i="1" s="1"/>
  <c r="BM29" i="1"/>
  <c r="BO29" i="1"/>
  <c r="ER29" i="1"/>
  <c r="EQ29" i="1"/>
  <c r="BN29" i="1"/>
  <c r="BP29" i="1"/>
  <c r="ES29" i="1"/>
  <c r="AV31" i="5" l="1"/>
  <c r="BO31" i="5" s="1"/>
  <c r="AW31" i="5"/>
  <c r="BP31" i="5" s="1"/>
  <c r="AX31" i="5"/>
  <c r="BQ31" i="5" s="1"/>
  <c r="DE31" i="5" s="1"/>
  <c r="DO31" i="5" s="1"/>
  <c r="EZ31" i="5" s="1"/>
  <c r="AU31" i="5"/>
  <c r="BD31" i="5" s="1"/>
  <c r="BS31" i="5" s="1"/>
  <c r="BX31" i="5" s="1"/>
  <c r="CW31" i="5" s="1"/>
  <c r="BN31" i="5"/>
  <c r="DB31" i="5" s="1"/>
  <c r="DL31" i="5" s="1"/>
  <c r="EW31" i="5" s="1"/>
  <c r="BE31" i="5"/>
  <c r="BT31" i="5" s="1"/>
  <c r="BY31" i="5" s="1"/>
  <c r="CX31" i="5" s="1"/>
  <c r="BF31" i="5"/>
  <c r="BU31" i="5" s="1"/>
  <c r="BZ31" i="5" s="1"/>
  <c r="CY31" i="5" s="1"/>
  <c r="DD31" i="5"/>
  <c r="DN31" i="5" s="1"/>
  <c r="EY31" i="5" s="1"/>
  <c r="BG31" i="5"/>
  <c r="BV31" i="5" s="1"/>
  <c r="CA31" i="5" s="1"/>
  <c r="CZ31" i="5" s="1"/>
  <c r="BI31" i="5"/>
  <c r="BJ31" i="5"/>
  <c r="BL31" i="5"/>
  <c r="DT31" i="5" s="1"/>
  <c r="ED31" i="5" s="1"/>
  <c r="EI31" i="5" s="1"/>
  <c r="EN31" i="5" s="1"/>
  <c r="FE31" i="5" s="1"/>
  <c r="DC31" i="5"/>
  <c r="DM31" i="5" s="1"/>
  <c r="EX31" i="5" s="1"/>
  <c r="CB29" i="1"/>
  <c r="BW29" i="1"/>
  <c r="BR29" i="1"/>
  <c r="CC29" i="1"/>
  <c r="BS29" i="1"/>
  <c r="BX29" i="1"/>
  <c r="BT29" i="1"/>
  <c r="BY29" i="1"/>
  <c r="CD29" i="1"/>
  <c r="CE29" i="1"/>
  <c r="BZ29" i="1"/>
  <c r="BU29" i="1"/>
  <c r="AZ31" i="5" l="1"/>
  <c r="BK31" i="5"/>
  <c r="CD31" i="5"/>
  <c r="ES31" i="5"/>
  <c r="FH31" i="5" s="1"/>
  <c r="DQ31" i="5"/>
  <c r="EA31" i="5" s="1"/>
  <c r="EF31" i="5" s="1"/>
  <c r="EK31" i="5" s="1"/>
  <c r="BA31" i="5"/>
  <c r="CF31" i="5"/>
  <c r="EB29" i="1"/>
  <c r="CQ29" i="1"/>
  <c r="DC29" i="1" s="1"/>
  <c r="DV29" i="1"/>
  <c r="CI29" i="1"/>
  <c r="CW29" i="1" s="1"/>
  <c r="DW29" i="1"/>
  <c r="EG29" i="1" s="1"/>
  <c r="EL29" i="1" s="1"/>
  <c r="CJ29" i="1"/>
  <c r="CX29" i="1" s="1"/>
  <c r="DH29" i="1" s="1"/>
  <c r="CP29" i="1"/>
  <c r="DB29" i="1" s="1"/>
  <c r="EA29" i="1"/>
  <c r="CG29" i="1"/>
  <c r="CL29" i="1" s="1"/>
  <c r="DT29" i="1"/>
  <c r="ED29" i="1" s="1"/>
  <c r="CU29" i="1"/>
  <c r="CN29" i="1"/>
  <c r="CS29" i="1" s="1"/>
  <c r="DY29" i="1"/>
  <c r="CH29" i="1"/>
  <c r="CV29" i="1" s="1"/>
  <c r="DU29" i="1"/>
  <c r="DZ29" i="1"/>
  <c r="CO29" i="1"/>
  <c r="DA29" i="1" s="1"/>
  <c r="FB31" i="5" l="1"/>
  <c r="EU31" i="5"/>
  <c r="DR31" i="5"/>
  <c r="EB31" i="5" s="1"/>
  <c r="EG31" i="5" s="1"/>
  <c r="EL31" i="5" s="1"/>
  <c r="FC31" i="5" s="1"/>
  <c r="AK32" i="5" s="1"/>
  <c r="FM31" i="5"/>
  <c r="AP32" i="5" s="1"/>
  <c r="BB31" i="5"/>
  <c r="CC31" i="5"/>
  <c r="EI29" i="1"/>
  <c r="DG29" i="1"/>
  <c r="EF29" i="1"/>
  <c r="EK29" i="1" s="1"/>
  <c r="EX29" i="1"/>
  <c r="FC29" i="1" s="1"/>
  <c r="DM29" i="1"/>
  <c r="EE29" i="1"/>
  <c r="EJ29" i="1" s="1"/>
  <c r="CZ29" i="1"/>
  <c r="DE29" i="1" s="1"/>
  <c r="DF29" i="1"/>
  <c r="FJ31" i="5" l="1"/>
  <c r="AM32" i="5" s="1"/>
  <c r="DS31" i="5"/>
  <c r="EC31" i="5" s="1"/>
  <c r="EH31" i="5" s="1"/>
  <c r="EM31" i="5" s="1"/>
  <c r="FD31" i="5" s="1"/>
  <c r="DJ29" i="1"/>
  <c r="EU29" i="1"/>
  <c r="DL29" i="1"/>
  <c r="EW29" i="1"/>
  <c r="FB29" i="1" s="1"/>
  <c r="DK29" i="1"/>
  <c r="EV29" i="1"/>
  <c r="FA29" i="1" s="1"/>
  <c r="EN29" i="1"/>
  <c r="EP31" i="5" l="1"/>
  <c r="FN31" i="5" s="1"/>
  <c r="ER31" i="5"/>
  <c r="CE31" i="5"/>
  <c r="EZ29" i="1"/>
  <c r="FE29" i="1"/>
  <c r="FG29" i="1" s="1"/>
  <c r="FG31" i="5" l="1"/>
  <c r="AJ32" i="5" s="1"/>
  <c r="FI29" i="1"/>
  <c r="FJ29" i="1" s="1"/>
  <c r="AX30" i="1"/>
  <c r="ET31" i="5" l="1"/>
  <c r="BA30" i="1"/>
  <c r="AZ30" i="1"/>
  <c r="BB30" i="1"/>
  <c r="BC30" i="1"/>
  <c r="FI31" i="5" l="1"/>
  <c r="FL31" i="5" s="1"/>
  <c r="AL32" i="5"/>
  <c r="AO32" i="5"/>
  <c r="AQ32" i="5" s="1"/>
  <c r="BP30" i="1"/>
  <c r="ES30" i="1"/>
  <c r="ER30" i="1"/>
  <c r="BO30" i="1"/>
  <c r="BM30" i="1"/>
  <c r="BE30" i="1"/>
  <c r="BF30" i="1" s="1"/>
  <c r="FF30" i="1" s="1"/>
  <c r="EP30" i="1"/>
  <c r="EQ30" i="1"/>
  <c r="BN30" i="1"/>
  <c r="FO31" i="5" l="1"/>
  <c r="AS32" i="5" s="1"/>
  <c r="CB30" i="1"/>
  <c r="BR30" i="1"/>
  <c r="BW30" i="1"/>
  <c r="BS30" i="1"/>
  <c r="BX30" i="1"/>
  <c r="CC30" i="1"/>
  <c r="CD30" i="1"/>
  <c r="BT30" i="1"/>
  <c r="BY30" i="1"/>
  <c r="BZ30" i="1"/>
  <c r="BU30" i="1"/>
  <c r="CE30" i="1"/>
  <c r="AX32" i="5" l="1"/>
  <c r="AU32" i="5"/>
  <c r="AV32" i="5"/>
  <c r="AW32" i="5"/>
  <c r="CP30" i="1"/>
  <c r="DB30" i="1" s="1"/>
  <c r="EA30" i="1"/>
  <c r="DT30" i="1"/>
  <c r="CG30" i="1"/>
  <c r="CU30" i="1"/>
  <c r="CI30" i="1"/>
  <c r="CW30" i="1" s="1"/>
  <c r="DG30" i="1" s="1"/>
  <c r="DV30" i="1"/>
  <c r="EF30" i="1" s="1"/>
  <c r="EK30" i="1" s="1"/>
  <c r="DW30" i="1"/>
  <c r="EG30" i="1" s="1"/>
  <c r="EL30" i="1" s="1"/>
  <c r="CJ30" i="1"/>
  <c r="CX30" i="1" s="1"/>
  <c r="DH30" i="1" s="1"/>
  <c r="CO30" i="1"/>
  <c r="DA30" i="1" s="1"/>
  <c r="DZ30" i="1"/>
  <c r="DU30" i="1"/>
  <c r="EE30" i="1" s="1"/>
  <c r="EJ30" i="1" s="1"/>
  <c r="CH30" i="1"/>
  <c r="CV30" i="1" s="1"/>
  <c r="EB30" i="1"/>
  <c r="CQ30" i="1"/>
  <c r="DC30" i="1" s="1"/>
  <c r="DY30" i="1"/>
  <c r="CN30" i="1"/>
  <c r="CZ30" i="1"/>
  <c r="BN32" i="5" l="1"/>
  <c r="DB32" i="5" s="1"/>
  <c r="DL32" i="5" s="1"/>
  <c r="EW32" i="5" s="1"/>
  <c r="BI32" i="5"/>
  <c r="DQ32" i="5" s="1"/>
  <c r="EA32" i="5" s="1"/>
  <c r="EF32" i="5" s="1"/>
  <c r="EK32" i="5" s="1"/>
  <c r="AZ32" i="5"/>
  <c r="BA32" i="5" s="1"/>
  <c r="BD32" i="5"/>
  <c r="BS32" i="5" s="1"/>
  <c r="BX32" i="5" s="1"/>
  <c r="CW32" i="5" s="1"/>
  <c r="BF32" i="5"/>
  <c r="BU32" i="5" s="1"/>
  <c r="BZ32" i="5" s="1"/>
  <c r="CY32" i="5" s="1"/>
  <c r="BK32" i="5"/>
  <c r="BP32" i="5"/>
  <c r="DD32" i="5" s="1"/>
  <c r="DN32" i="5" s="1"/>
  <c r="EY32" i="5" s="1"/>
  <c r="BO32" i="5"/>
  <c r="DC32" i="5" s="1"/>
  <c r="DM32" i="5" s="1"/>
  <c r="EX32" i="5" s="1"/>
  <c r="BJ32" i="5"/>
  <c r="DR32" i="5" s="1"/>
  <c r="EB32" i="5" s="1"/>
  <c r="EG32" i="5" s="1"/>
  <c r="EL32" i="5" s="1"/>
  <c r="FC32" i="5" s="1"/>
  <c r="BE32" i="5"/>
  <c r="BT32" i="5" s="1"/>
  <c r="BQ32" i="5"/>
  <c r="DE32" i="5" s="1"/>
  <c r="DO32" i="5" s="1"/>
  <c r="EZ32" i="5" s="1"/>
  <c r="BL32" i="5"/>
  <c r="DT32" i="5" s="1"/>
  <c r="ED32" i="5" s="1"/>
  <c r="EI32" i="5" s="1"/>
  <c r="EN32" i="5" s="1"/>
  <c r="FE32" i="5" s="1"/>
  <c r="BG32" i="5"/>
  <c r="BV32" i="5" s="1"/>
  <c r="FB32" i="5"/>
  <c r="FM32" i="5"/>
  <c r="AP33" i="5" s="1"/>
  <c r="BB32" i="5"/>
  <c r="CC32" i="5"/>
  <c r="DM30" i="1"/>
  <c r="EX30" i="1"/>
  <c r="FC30" i="1" s="1"/>
  <c r="CS30" i="1"/>
  <c r="DL30" i="1"/>
  <c r="EW30" i="1"/>
  <c r="FB30" i="1" s="1"/>
  <c r="ED30" i="1"/>
  <c r="DE30" i="1"/>
  <c r="CL30" i="1"/>
  <c r="DF30" i="1"/>
  <c r="BY32" i="5" l="1"/>
  <c r="CX32" i="5" s="1"/>
  <c r="CD32" i="5"/>
  <c r="CA32" i="5"/>
  <c r="CZ32" i="5" s="1"/>
  <c r="EU32" i="5" s="1"/>
  <c r="FJ32" i="5" s="1"/>
  <c r="AM33" i="5" s="1"/>
  <c r="ES32" i="5"/>
  <c r="DS32" i="5"/>
  <c r="EC32" i="5" s="1"/>
  <c r="EH32" i="5" s="1"/>
  <c r="EM32" i="5" s="1"/>
  <c r="FD32" i="5" s="1"/>
  <c r="ER32" i="5"/>
  <c r="FG32" i="5" s="1"/>
  <c r="DK30" i="1"/>
  <c r="EV30" i="1"/>
  <c r="FA30" i="1" s="1"/>
  <c r="DJ30" i="1"/>
  <c r="EU30" i="1"/>
  <c r="EI30" i="1"/>
  <c r="EN30" i="1"/>
  <c r="CF32" i="5" l="1"/>
  <c r="FH32" i="5"/>
  <c r="AK33" i="5" s="1"/>
  <c r="EP32" i="5"/>
  <c r="FN32" i="5" s="1"/>
  <c r="AJ33" i="5"/>
  <c r="CE32" i="5"/>
  <c r="EZ30" i="1"/>
  <c r="FE30" i="1"/>
  <c r="FG30" i="1" s="1"/>
  <c r="FI30" i="1" l="1"/>
  <c r="AX31" i="1"/>
  <c r="ET32" i="5" l="1"/>
  <c r="FI32" i="5" s="1"/>
  <c r="BC31" i="1"/>
  <c r="AZ31" i="1"/>
  <c r="BB31" i="1"/>
  <c r="BA31" i="1"/>
  <c r="FJ30" i="1"/>
  <c r="AL33" i="5" l="1"/>
  <c r="FL32" i="5"/>
  <c r="BE31" i="1"/>
  <c r="BF31" i="1" s="1"/>
  <c r="FF31" i="1" s="1"/>
  <c r="EP31" i="1"/>
  <c r="BM31" i="1"/>
  <c r="BN31" i="1"/>
  <c r="EQ31" i="1"/>
  <c r="BO31" i="1"/>
  <c r="ER31" i="1"/>
  <c r="BP31" i="1"/>
  <c r="ES31" i="1"/>
  <c r="FO32" i="5" l="1"/>
  <c r="AS33" i="5" s="1"/>
  <c r="AO33" i="5"/>
  <c r="AQ33" i="5" s="1"/>
  <c r="BS31" i="1"/>
  <c r="CC31" i="1"/>
  <c r="BX31" i="1"/>
  <c r="CB31" i="1"/>
  <c r="BR31" i="1"/>
  <c r="BW31" i="1"/>
  <c r="CE31" i="1"/>
  <c r="BZ31" i="1"/>
  <c r="BU31" i="1"/>
  <c r="CD31" i="1"/>
  <c r="BT31" i="1"/>
  <c r="BY31" i="1"/>
  <c r="AX33" i="5" l="1"/>
  <c r="BQ33" i="5" s="1"/>
  <c r="AV33" i="5"/>
  <c r="BO33" i="5" s="1"/>
  <c r="AU33" i="5"/>
  <c r="BN33" i="5" s="1"/>
  <c r="AW33" i="5"/>
  <c r="BF33" i="5" s="1"/>
  <c r="BU33" i="5" s="1"/>
  <c r="BZ33" i="5" s="1"/>
  <c r="CY33" i="5" s="1"/>
  <c r="BP33" i="5"/>
  <c r="DD33" i="5" s="1"/>
  <c r="DN33" i="5" s="1"/>
  <c r="EY33" i="5" s="1"/>
  <c r="BD33" i="5"/>
  <c r="BS33" i="5" s="1"/>
  <c r="BX33" i="5" s="1"/>
  <c r="CW33" i="5" s="1"/>
  <c r="BE33" i="5"/>
  <c r="BT33" i="5" s="1"/>
  <c r="BY33" i="5" s="1"/>
  <c r="CX33" i="5" s="1"/>
  <c r="BG33" i="5"/>
  <c r="BV33" i="5" s="1"/>
  <c r="CA33" i="5" s="1"/>
  <c r="CZ33" i="5" s="1"/>
  <c r="BL33" i="5"/>
  <c r="DT33" i="5" s="1"/>
  <c r="ED33" i="5" s="1"/>
  <c r="EI33" i="5" s="1"/>
  <c r="EN33" i="5" s="1"/>
  <c r="FE33" i="5" s="1"/>
  <c r="BJ33" i="5"/>
  <c r="BK33" i="5"/>
  <c r="DB33" i="5"/>
  <c r="DL33" i="5" s="1"/>
  <c r="EW33" i="5" s="1"/>
  <c r="DE33" i="5"/>
  <c r="DO33" i="5" s="1"/>
  <c r="EZ33" i="5" s="1"/>
  <c r="DC33" i="5"/>
  <c r="DM33" i="5" s="1"/>
  <c r="EX33" i="5" s="1"/>
  <c r="AZ33" i="5"/>
  <c r="CP31" i="1"/>
  <c r="DB31" i="1" s="1"/>
  <c r="EA31" i="1"/>
  <c r="CJ31" i="1"/>
  <c r="CX31" i="1" s="1"/>
  <c r="DW31" i="1"/>
  <c r="CQ31" i="1"/>
  <c r="DC31" i="1" s="1"/>
  <c r="EB31" i="1"/>
  <c r="DT31" i="1"/>
  <c r="CG31" i="1"/>
  <c r="CL31" i="1" s="1"/>
  <c r="CU31" i="1"/>
  <c r="CN31" i="1"/>
  <c r="CS31" i="1" s="1"/>
  <c r="DY31" i="1"/>
  <c r="CZ31" i="1"/>
  <c r="DU31" i="1"/>
  <c r="CH31" i="1"/>
  <c r="CV31" i="1" s="1"/>
  <c r="DF31" i="1" s="1"/>
  <c r="CO31" i="1"/>
  <c r="DA31" i="1" s="1"/>
  <c r="DZ31" i="1"/>
  <c r="CI31" i="1"/>
  <c r="CW31" i="1" s="1"/>
  <c r="DG31" i="1" s="1"/>
  <c r="DV31" i="1"/>
  <c r="EF31" i="1" s="1"/>
  <c r="EK31" i="1" s="1"/>
  <c r="BI33" i="5" l="1"/>
  <c r="CD33" i="5"/>
  <c r="DQ33" i="5"/>
  <c r="EA33" i="5" s="1"/>
  <c r="EF33" i="5" s="1"/>
  <c r="EK33" i="5" s="1"/>
  <c r="BA33" i="5"/>
  <c r="ED31" i="1"/>
  <c r="DE31" i="1"/>
  <c r="EG31" i="1"/>
  <c r="EL31" i="1" s="1"/>
  <c r="DH31" i="1"/>
  <c r="DK31" i="1"/>
  <c r="EW31" i="1"/>
  <c r="FB31" i="1" s="1"/>
  <c r="DL31" i="1"/>
  <c r="EE31" i="1"/>
  <c r="EJ31" i="1" s="1"/>
  <c r="FB33" i="5" l="1"/>
  <c r="CF33" i="5"/>
  <c r="CC33" i="5"/>
  <c r="ES33" i="5"/>
  <c r="FH33" i="5" s="1"/>
  <c r="BB33" i="5"/>
  <c r="DR33" i="5"/>
  <c r="EB33" i="5" s="1"/>
  <c r="EG33" i="5" s="1"/>
  <c r="EL33" i="5" s="1"/>
  <c r="FC33" i="5" s="1"/>
  <c r="FM33" i="5"/>
  <c r="AP34" i="5" s="1"/>
  <c r="EU33" i="5"/>
  <c r="DM31" i="1"/>
  <c r="EX31" i="1"/>
  <c r="FC31" i="1" s="1"/>
  <c r="EV31" i="1"/>
  <c r="FA31" i="1" s="1"/>
  <c r="EU31" i="1"/>
  <c r="DJ31" i="1"/>
  <c r="EI31" i="1"/>
  <c r="EN31" i="1"/>
  <c r="FJ33" i="5" l="1"/>
  <c r="AM34" i="5" s="1"/>
  <c r="DS33" i="5"/>
  <c r="EC33" i="5" s="1"/>
  <c r="EH33" i="5" s="1"/>
  <c r="EM33" i="5" s="1"/>
  <c r="FD33" i="5" s="1"/>
  <c r="AK34" i="5"/>
  <c r="EZ31" i="1"/>
  <c r="FE31" i="1"/>
  <c r="FG31" i="1" s="1"/>
  <c r="EP33" i="5" l="1"/>
  <c r="FN33" i="5" s="1"/>
  <c r="ER33" i="5"/>
  <c r="CE33" i="5"/>
  <c r="AX32" i="1"/>
  <c r="FI31" i="1"/>
  <c r="FG33" i="5" l="1"/>
  <c r="AJ34" i="5" s="1"/>
  <c r="FJ31" i="1"/>
  <c r="BB32" i="1"/>
  <c r="BC32" i="1"/>
  <c r="BA32" i="1"/>
  <c r="AZ32" i="1"/>
  <c r="ET33" i="5" l="1"/>
  <c r="ER32" i="1"/>
  <c r="BO32" i="1"/>
  <c r="EP32" i="1"/>
  <c r="BM32" i="1"/>
  <c r="BE32" i="1"/>
  <c r="BF32" i="1" s="1"/>
  <c r="FF32" i="1" s="1"/>
  <c r="BP32" i="1"/>
  <c r="ES32" i="1"/>
  <c r="BN32" i="1"/>
  <c r="EQ32" i="1"/>
  <c r="FI33" i="5" l="1"/>
  <c r="AL34" i="5" s="1"/>
  <c r="AO34" i="5" s="1"/>
  <c r="FL33" i="5"/>
  <c r="BW32" i="1"/>
  <c r="BR32" i="1"/>
  <c r="CB32" i="1"/>
  <c r="BY32" i="1"/>
  <c r="CD32" i="1"/>
  <c r="BT32" i="1"/>
  <c r="BX32" i="1"/>
  <c r="CC32" i="1"/>
  <c r="BS32" i="1"/>
  <c r="CE32" i="1"/>
  <c r="BZ32" i="1"/>
  <c r="BU32" i="1"/>
  <c r="FO33" i="5" l="1"/>
  <c r="AS34" i="5" s="1"/>
  <c r="EB32" i="1"/>
  <c r="CQ32" i="1"/>
  <c r="DC32" i="1" s="1"/>
  <c r="EA32" i="1"/>
  <c r="CP32" i="1"/>
  <c r="DB32" i="1" s="1"/>
  <c r="DY32" i="1"/>
  <c r="CN32" i="1"/>
  <c r="CS32" i="1" s="1"/>
  <c r="CH32" i="1"/>
  <c r="CV32" i="1" s="1"/>
  <c r="DF32" i="1" s="1"/>
  <c r="DU32" i="1"/>
  <c r="EE32" i="1" s="1"/>
  <c r="EJ32" i="1" s="1"/>
  <c r="CG32" i="1"/>
  <c r="CL32" i="1" s="1"/>
  <c r="DT32" i="1"/>
  <c r="DZ32" i="1"/>
  <c r="CO32" i="1"/>
  <c r="DA32" i="1" s="1"/>
  <c r="DV32" i="1"/>
  <c r="EF32" i="1" s="1"/>
  <c r="EK32" i="1" s="1"/>
  <c r="CI32" i="1"/>
  <c r="CW32" i="1" s="1"/>
  <c r="DG32" i="1" s="1"/>
  <c r="CJ32" i="1"/>
  <c r="CX32" i="1" s="1"/>
  <c r="DH32" i="1" s="1"/>
  <c r="DW32" i="1"/>
  <c r="EG32" i="1" s="1"/>
  <c r="EL32" i="1" s="1"/>
  <c r="AU34" i="5" l="1"/>
  <c r="AX34" i="5"/>
  <c r="AW34" i="5"/>
  <c r="AV34" i="5"/>
  <c r="DK32" i="1"/>
  <c r="EV32" i="1"/>
  <c r="FA32" i="1" s="1"/>
  <c r="DL32" i="1"/>
  <c r="EW32" i="1"/>
  <c r="FB32" i="1" s="1"/>
  <c r="CU32" i="1"/>
  <c r="DE32" i="1" s="1"/>
  <c r="DM32" i="1"/>
  <c r="EX32" i="1"/>
  <c r="FC32" i="1" s="1"/>
  <c r="CZ32" i="1"/>
  <c r="ED32" i="1"/>
  <c r="AZ34" i="5" l="1"/>
  <c r="BA34" i="5" s="1"/>
  <c r="BB34" i="5" s="1"/>
  <c r="BQ34" i="5"/>
  <c r="DE34" i="5" s="1"/>
  <c r="DO34" i="5" s="1"/>
  <c r="EZ34" i="5" s="1"/>
  <c r="BL34" i="5"/>
  <c r="DT34" i="5" s="1"/>
  <c r="ED34" i="5" s="1"/>
  <c r="EI34" i="5" s="1"/>
  <c r="EN34" i="5" s="1"/>
  <c r="FE34" i="5" s="1"/>
  <c r="BG34" i="5"/>
  <c r="BV34" i="5" s="1"/>
  <c r="BO34" i="5"/>
  <c r="DC34" i="5" s="1"/>
  <c r="DM34" i="5" s="1"/>
  <c r="EX34" i="5" s="1"/>
  <c r="BJ34" i="5"/>
  <c r="DR34" i="5" s="1"/>
  <c r="EB34" i="5" s="1"/>
  <c r="EG34" i="5" s="1"/>
  <c r="EL34" i="5" s="1"/>
  <c r="FC34" i="5" s="1"/>
  <c r="BE34" i="5"/>
  <c r="BT34" i="5" s="1"/>
  <c r="BP34" i="5"/>
  <c r="DD34" i="5" s="1"/>
  <c r="DN34" i="5" s="1"/>
  <c r="EY34" i="5" s="1"/>
  <c r="BF34" i="5"/>
  <c r="BU34" i="5" s="1"/>
  <c r="BZ34" i="5" s="1"/>
  <c r="CY34" i="5" s="1"/>
  <c r="BK34" i="5"/>
  <c r="DS34" i="5" s="1"/>
  <c r="EC34" i="5" s="1"/>
  <c r="EH34" i="5" s="1"/>
  <c r="EM34" i="5" s="1"/>
  <c r="FD34" i="5" s="1"/>
  <c r="BN34" i="5"/>
  <c r="DB34" i="5" s="1"/>
  <c r="DL34" i="5" s="1"/>
  <c r="EW34" i="5" s="1"/>
  <c r="BI34" i="5"/>
  <c r="DQ34" i="5" s="1"/>
  <c r="EA34" i="5" s="1"/>
  <c r="EF34" i="5" s="1"/>
  <c r="EK34" i="5" s="1"/>
  <c r="FB34" i="5" s="1"/>
  <c r="BD34" i="5"/>
  <c r="BS34" i="5" s="1"/>
  <c r="BX34" i="5" s="1"/>
  <c r="CW34" i="5" s="1"/>
  <c r="EU32" i="1"/>
  <c r="DJ32" i="1"/>
  <c r="EI32" i="1"/>
  <c r="EN32" i="1"/>
  <c r="FM34" i="5" l="1"/>
  <c r="AQ34" i="5"/>
  <c r="BY34" i="5"/>
  <c r="CX34" i="5" s="1"/>
  <c r="ES34" i="5" s="1"/>
  <c r="FH34" i="5" s="1"/>
  <c r="CA34" i="5"/>
  <c r="CZ34" i="5" s="1"/>
  <c r="EU34" i="5" s="1"/>
  <c r="FJ34" i="5" s="1"/>
  <c r="EP34" i="5"/>
  <c r="FN34" i="5" s="1"/>
  <c r="D35" i="10" s="1"/>
  <c r="CC34" i="5"/>
  <c r="CE34" i="5"/>
  <c r="EZ32" i="1"/>
  <c r="FE32" i="1"/>
  <c r="FG32" i="1" s="1"/>
  <c r="CD34" i="5" l="1"/>
  <c r="CF34" i="5"/>
  <c r="ET34" i="5"/>
  <c r="FI34" i="5" s="1"/>
  <c r="ER34" i="5"/>
  <c r="FG34" i="5" s="1"/>
  <c r="AX33" i="1"/>
  <c r="FI32" i="1"/>
  <c r="FL34" i="5" l="1"/>
  <c r="FJ32" i="1"/>
  <c r="BB33" i="1"/>
  <c r="BA33" i="1"/>
  <c r="AZ33" i="1"/>
  <c r="BC33" i="1"/>
  <c r="FO34" i="5" l="1"/>
  <c r="BM33" i="1"/>
  <c r="BE33" i="1"/>
  <c r="BF33" i="1" s="1"/>
  <c r="FF33" i="1" s="1"/>
  <c r="EP33" i="1"/>
  <c r="BP33" i="1"/>
  <c r="ES33" i="1"/>
  <c r="EQ33" i="1"/>
  <c r="BN33" i="1"/>
  <c r="BO33" i="1"/>
  <c r="ER33" i="1"/>
  <c r="E35" i="10" l="1"/>
  <c r="FP34" i="5"/>
  <c r="N35" i="10"/>
  <c r="F35" i="10"/>
  <c r="O35" i="10" s="1"/>
  <c r="BX33" i="1"/>
  <c r="CC33" i="1"/>
  <c r="BS33" i="1"/>
  <c r="BZ33" i="1"/>
  <c r="CE33" i="1"/>
  <c r="BU33" i="1"/>
  <c r="BY33" i="1"/>
  <c r="BT33" i="1"/>
  <c r="CD33" i="1"/>
  <c r="BR33" i="1"/>
  <c r="CB33" i="1"/>
  <c r="BW33" i="1"/>
  <c r="EB33" i="1" l="1"/>
  <c r="CQ33" i="1"/>
  <c r="DC33" i="1" s="1"/>
  <c r="CG33" i="1"/>
  <c r="CU33" i="1" s="1"/>
  <c r="DT33" i="1"/>
  <c r="EA33" i="1"/>
  <c r="CP33" i="1"/>
  <c r="DB33" i="1" s="1"/>
  <c r="CO33" i="1"/>
  <c r="DA33" i="1" s="1"/>
  <c r="DZ33" i="1"/>
  <c r="DW33" i="1"/>
  <c r="CJ33" i="1"/>
  <c r="CX33" i="1" s="1"/>
  <c r="DY33" i="1"/>
  <c r="CN33" i="1"/>
  <c r="CZ33" i="1" s="1"/>
  <c r="CH33" i="1"/>
  <c r="CV33" i="1" s="1"/>
  <c r="DU33" i="1"/>
  <c r="DV33" i="1"/>
  <c r="CI33" i="1"/>
  <c r="CW33" i="1" s="1"/>
  <c r="EG33" i="1" l="1"/>
  <c r="EL33" i="1" s="1"/>
  <c r="DG33" i="1"/>
  <c r="DL33" i="1" s="1"/>
  <c r="DH33" i="1"/>
  <c r="DM33" i="1" s="1"/>
  <c r="EF33" i="1"/>
  <c r="EK33" i="1" s="1"/>
  <c r="DE33" i="1"/>
  <c r="DJ33" i="1" s="1"/>
  <c r="ED33" i="1"/>
  <c r="EI33" i="1" s="1"/>
  <c r="EE33" i="1"/>
  <c r="EJ33" i="1" s="1"/>
  <c r="CL33" i="1"/>
  <c r="DF33" i="1"/>
  <c r="CS33" i="1"/>
  <c r="EX33" i="1" l="1"/>
  <c r="FC33" i="1" s="1"/>
  <c r="EW33" i="1"/>
  <c r="FB33" i="1" s="1"/>
  <c r="EU33" i="1"/>
  <c r="EZ33" i="1" s="1"/>
  <c r="EN33" i="1"/>
  <c r="DK33" i="1"/>
  <c r="EV33" i="1"/>
  <c r="FA33" i="1" s="1"/>
  <c r="FE33" i="1" l="1"/>
  <c r="FG33" i="1" s="1"/>
  <c r="FI33" i="1" s="1"/>
  <c r="FJ33" i="1" l="1"/>
  <c r="FI2" i="1"/>
  <c r="F117" i="9"/>
  <c r="F128" i="9" s="1"/>
  <c r="F78" i="9"/>
  <c r="F115" i="9"/>
  <c r="F126" i="9" s="1"/>
  <c r="F79" i="9"/>
  <c r="F116" i="9"/>
  <c r="F127" i="9" s="1"/>
  <c r="F131" i="9" l="1"/>
  <c r="F132" i="9"/>
  <c r="F138" i="9" s="1"/>
  <c r="F84" i="9"/>
  <c r="F109" i="9" s="1"/>
  <c r="F83" i="9"/>
  <c r="F108" i="9" s="1"/>
  <c r="F159" i="9" s="1"/>
  <c r="F133" i="9"/>
  <c r="G43" i="9" s="1"/>
  <c r="F137" i="9" l="1"/>
  <c r="F160" i="9"/>
  <c r="G42" i="9" s="1"/>
  <c r="G41" i="9"/>
  <c r="F139" i="9"/>
  <c r="F89" i="9"/>
  <c r="F88" i="9"/>
  <c r="F114" i="9"/>
  <c r="F125" i="9" s="1"/>
  <c r="F77" i="9"/>
  <c r="F82" i="9" l="1"/>
  <c r="F107" i="9" s="1"/>
  <c r="F130" i="9"/>
  <c r="F164" i="9" s="1"/>
  <c r="F136" i="9" l="1"/>
  <c r="F142" i="9"/>
  <c r="F152" i="9" s="1"/>
  <c r="F158" i="9" s="1"/>
  <c r="F87" i="9"/>
  <c r="F163" i="9" l="1"/>
  <c r="F166" i="9" s="1"/>
  <c r="G40" i="9"/>
  <c r="G45" i="9" l="1"/>
  <c r="G47" i="9" l="1"/>
  <c r="G49" i="9" s="1"/>
  <c r="G55" i="9" l="1"/>
  <c r="G63" i="9" s="1"/>
  <c r="G80" i="9" s="1"/>
  <c r="G52" i="9"/>
  <c r="G60" i="9" s="1"/>
  <c r="G53" i="9"/>
  <c r="G61" i="9" s="1"/>
  <c r="G54" i="9"/>
  <c r="G62" i="9" s="1"/>
  <c r="G85" i="9" l="1"/>
  <c r="G110" i="9" s="1"/>
  <c r="G67" i="9"/>
  <c r="G65" i="9"/>
  <c r="G66" i="9"/>
  <c r="G68" i="9"/>
  <c r="G71" i="9"/>
  <c r="G142" i="9" s="1"/>
  <c r="G152" i="9" s="1"/>
  <c r="G73" i="9"/>
  <c r="G144" i="9" s="1"/>
  <c r="G154" i="9" s="1"/>
  <c r="G72" i="9"/>
  <c r="G143" i="9" s="1"/>
  <c r="G153" i="9" s="1"/>
  <c r="G78" i="9"/>
  <c r="G83" i="9" s="1"/>
  <c r="G108" i="9" s="1"/>
  <c r="G74" i="9"/>
  <c r="G145" i="9" s="1"/>
  <c r="G155" i="9" s="1"/>
  <c r="G161" i="9" s="1"/>
  <c r="G79" i="9"/>
  <c r="G84" i="9" s="1"/>
  <c r="G109" i="9" s="1"/>
  <c r="G57" i="9"/>
  <c r="G58" i="9" s="1"/>
  <c r="G90" i="9" l="1"/>
  <c r="G165" i="9"/>
  <c r="H46" i="9" s="1"/>
  <c r="G160" i="9"/>
  <c r="G159" i="9"/>
  <c r="G116" i="9"/>
  <c r="G127" i="9" s="1"/>
  <c r="G132" i="9" s="1"/>
  <c r="G138" i="9" s="1"/>
  <c r="G115" i="9"/>
  <c r="G126" i="9" s="1"/>
  <c r="G131" i="9" s="1"/>
  <c r="G117" i="9"/>
  <c r="G128" i="9" s="1"/>
  <c r="G133" i="9" s="1"/>
  <c r="H43" i="9" s="1"/>
  <c r="G88" i="9"/>
  <c r="G89" i="9"/>
  <c r="G77" i="9"/>
  <c r="G82" i="9" s="1"/>
  <c r="G107" i="9" s="1"/>
  <c r="G158" i="9" s="1"/>
  <c r="G114" i="9"/>
  <c r="G125" i="9" s="1"/>
  <c r="G130" i="9" s="1"/>
  <c r="G164" i="9" s="1"/>
  <c r="G136" i="9" l="1"/>
  <c r="G137" i="9"/>
  <c r="G139" i="9"/>
  <c r="H42" i="9"/>
  <c r="G87" i="9"/>
  <c r="H41" i="9"/>
  <c r="H40" i="9"/>
  <c r="G163" i="9" l="1"/>
  <c r="G166" i="9" s="1"/>
  <c r="H45" i="9" l="1"/>
  <c r="H47" i="9" l="1"/>
  <c r="H49" i="9" l="1"/>
  <c r="H55" i="9" s="1"/>
  <c r="H63" i="9" s="1"/>
  <c r="H80" i="9" s="1"/>
  <c r="H85" i="9" s="1"/>
  <c r="H54" i="9" l="1"/>
  <c r="H62" i="9" s="1"/>
  <c r="H79" i="9" s="1"/>
  <c r="H84" i="9" s="1"/>
  <c r="H109" i="9" s="1"/>
  <c r="H53" i="9"/>
  <c r="H61" i="9" s="1"/>
  <c r="H90" i="9"/>
  <c r="H110" i="9"/>
  <c r="H52" i="9"/>
  <c r="H60" i="9" s="1"/>
  <c r="H68" i="9"/>
  <c r="H117" i="9" s="1"/>
  <c r="H128" i="9" s="1"/>
  <c r="H133" i="9" s="1"/>
  <c r="H74" i="9"/>
  <c r="H145" i="9" s="1"/>
  <c r="H155" i="9" s="1"/>
  <c r="H161" i="9" s="1"/>
  <c r="H73" i="9"/>
  <c r="H144" i="9" s="1"/>
  <c r="H154" i="9" s="1"/>
  <c r="H72" i="9"/>
  <c r="H143" i="9" s="1"/>
  <c r="H153" i="9" s="1"/>
  <c r="H67" i="9" l="1"/>
  <c r="H116" i="9" s="1"/>
  <c r="H127" i="9" s="1"/>
  <c r="H132" i="9" s="1"/>
  <c r="H138" i="9" s="1"/>
  <c r="H65" i="9"/>
  <c r="H114" i="9" s="1"/>
  <c r="H125" i="9" s="1"/>
  <c r="H130" i="9" s="1"/>
  <c r="H164" i="9" s="1"/>
  <c r="H66" i="9"/>
  <c r="H115" i="9" s="1"/>
  <c r="H126" i="9" s="1"/>
  <c r="H71" i="9"/>
  <c r="H142" i="9" s="1"/>
  <c r="H152" i="9" s="1"/>
  <c r="H57" i="9"/>
  <c r="H58" i="9" s="1"/>
  <c r="H165" i="9" s="1"/>
  <c r="I46" i="9" s="1"/>
  <c r="I43" i="9"/>
  <c r="H89" i="9"/>
  <c r="H160" i="9"/>
  <c r="I42" i="9" s="1"/>
  <c r="H77" i="9"/>
  <c r="H82" i="9" s="1"/>
  <c r="H107" i="9" s="1"/>
  <c r="H78" i="9"/>
  <c r="H139" i="9"/>
  <c r="H136" i="9" l="1"/>
  <c r="H158" i="9"/>
  <c r="I40" i="9" s="1"/>
  <c r="H87" i="9"/>
  <c r="H83" i="9"/>
  <c r="H108" i="9" s="1"/>
  <c r="H159" i="9" s="1"/>
  <c r="H131" i="9"/>
  <c r="H137" i="9" s="1"/>
  <c r="H88" i="9" l="1"/>
  <c r="I41" i="9"/>
  <c r="H163" i="9"/>
  <c r="H166" i="9" l="1"/>
  <c r="I45" i="9"/>
  <c r="I47" i="9" l="1"/>
  <c r="I49" i="9" s="1"/>
  <c r="I54" i="9" l="1"/>
  <c r="I62" i="9" s="1"/>
  <c r="I55" i="9"/>
  <c r="I63" i="9" s="1"/>
  <c r="I80" i="9" s="1"/>
  <c r="I85" i="9" s="1"/>
  <c r="I52" i="9"/>
  <c r="I60" i="9" s="1"/>
  <c r="I53" i="9"/>
  <c r="I61" i="9" s="1"/>
  <c r="I90" i="9" l="1"/>
  <c r="I110" i="9"/>
  <c r="I66" i="9"/>
  <c r="I65" i="9"/>
  <c r="I68" i="9"/>
  <c r="I67" i="9"/>
  <c r="I71" i="9"/>
  <c r="I142" i="9" s="1"/>
  <c r="I152" i="9" s="1"/>
  <c r="I72" i="9"/>
  <c r="I143" i="9" s="1"/>
  <c r="I153" i="9" s="1"/>
  <c r="I74" i="9"/>
  <c r="I145" i="9" s="1"/>
  <c r="I155" i="9" s="1"/>
  <c r="I73" i="9"/>
  <c r="I144" i="9" s="1"/>
  <c r="I154" i="9" s="1"/>
  <c r="I57" i="9"/>
  <c r="I58" i="9" s="1"/>
  <c r="I165" i="9" s="1"/>
  <c r="J46" i="9" s="1"/>
  <c r="I161" i="9" l="1"/>
  <c r="I114" i="9"/>
  <c r="I125" i="9" s="1"/>
  <c r="I77" i="9"/>
  <c r="I117" i="9"/>
  <c r="I128" i="9" s="1"/>
  <c r="I79" i="9"/>
  <c r="I116" i="9"/>
  <c r="I127" i="9" s="1"/>
  <c r="I132" i="9" s="1"/>
  <c r="I138" i="9" s="1"/>
  <c r="I115" i="9"/>
  <c r="I126" i="9" s="1"/>
  <c r="I78" i="9"/>
  <c r="I83" i="9" l="1"/>
  <c r="I108" i="9" s="1"/>
  <c r="I159" i="9" s="1"/>
  <c r="J41" i="9" s="1"/>
  <c r="I84" i="9"/>
  <c r="I109" i="9" s="1"/>
  <c r="I160" i="9" s="1"/>
  <c r="J42" i="9" s="1"/>
  <c r="I131" i="9"/>
  <c r="I137" i="9" s="1"/>
  <c r="I82" i="9"/>
  <c r="I107" i="9" s="1"/>
  <c r="I158" i="9" s="1"/>
  <c r="I133" i="9"/>
  <c r="J43" i="9" s="1"/>
  <c r="I130" i="9"/>
  <c r="I164" i="9" s="1"/>
  <c r="I88" i="9" l="1"/>
  <c r="I87" i="9"/>
  <c r="I139" i="9"/>
  <c r="J40" i="9"/>
  <c r="I163" i="9"/>
  <c r="I89" i="9"/>
  <c r="I136" i="9"/>
  <c r="I166" i="9" l="1"/>
  <c r="J45" i="9"/>
  <c r="J47" i="9" l="1"/>
  <c r="J49" i="9" s="1"/>
  <c r="J53" i="9" l="1"/>
  <c r="J61" i="9" s="1"/>
  <c r="J52" i="9"/>
  <c r="J60" i="9" s="1"/>
  <c r="J55" i="9"/>
  <c r="J63" i="9" s="1"/>
  <c r="J80" i="9" s="1"/>
  <c r="J85" i="9" s="1"/>
  <c r="J54" i="9"/>
  <c r="J62" i="9" s="1"/>
  <c r="J90" i="9" l="1"/>
  <c r="J110" i="9"/>
  <c r="J68" i="9"/>
  <c r="J67" i="9"/>
  <c r="J65" i="9"/>
  <c r="J66" i="9"/>
  <c r="J73" i="9"/>
  <c r="J144" i="9" s="1"/>
  <c r="J154" i="9" s="1"/>
  <c r="J71" i="9"/>
  <c r="J142" i="9" s="1"/>
  <c r="J152" i="9" s="1"/>
  <c r="J74" i="9"/>
  <c r="J145" i="9" s="1"/>
  <c r="J155" i="9" s="1"/>
  <c r="J161" i="9" s="1"/>
  <c r="K43" i="9" s="1"/>
  <c r="J72" i="9"/>
  <c r="J143" i="9" s="1"/>
  <c r="J153" i="9" s="1"/>
  <c r="J57" i="9"/>
  <c r="J58" i="9" s="1"/>
  <c r="J165" i="9" s="1"/>
  <c r="K46" i="9" s="1"/>
  <c r="J77" i="9" l="1"/>
  <c r="J114" i="9"/>
  <c r="J125" i="9" s="1"/>
  <c r="J115" i="9"/>
  <c r="J126" i="9" s="1"/>
  <c r="J78" i="9"/>
  <c r="J117" i="9"/>
  <c r="J128" i="9" s="1"/>
  <c r="J79" i="9"/>
  <c r="J116" i="9"/>
  <c r="J127" i="9" s="1"/>
  <c r="J132" i="9" s="1"/>
  <c r="J138" i="9" s="1"/>
  <c r="J130" i="9" l="1"/>
  <c r="J164" i="9" s="1"/>
  <c r="J84" i="9"/>
  <c r="J109" i="9" s="1"/>
  <c r="J160" i="9" s="1"/>
  <c r="K42" i="9" s="1"/>
  <c r="J83" i="9"/>
  <c r="J108" i="9" s="1"/>
  <c r="J159" i="9" s="1"/>
  <c r="K41" i="9" s="1"/>
  <c r="J82" i="9"/>
  <c r="J107" i="9" s="1"/>
  <c r="J158" i="9" s="1"/>
  <c r="J133" i="9"/>
  <c r="J139" i="9" s="1"/>
  <c r="J131" i="9"/>
  <c r="J137" i="9" s="1"/>
  <c r="J136" i="9" l="1"/>
  <c r="J88" i="9"/>
  <c r="J89" i="9"/>
  <c r="J87" i="9"/>
  <c r="K40" i="9"/>
  <c r="J163" i="9"/>
  <c r="J166" i="9" l="1"/>
  <c r="K45" i="9"/>
  <c r="K47" i="9" l="1"/>
  <c r="K49" i="9" s="1"/>
  <c r="K52" i="9" l="1"/>
  <c r="K60" i="9" s="1"/>
  <c r="K54" i="9"/>
  <c r="K62" i="9" s="1"/>
  <c r="K53" i="9"/>
  <c r="K61" i="9" s="1"/>
  <c r="K55" i="9"/>
  <c r="K63" i="9" s="1"/>
  <c r="K80" i="9" s="1"/>
  <c r="K85" i="9" s="1"/>
  <c r="K90" i="9" l="1"/>
  <c r="K110" i="9"/>
  <c r="K68" i="9"/>
  <c r="K66" i="9"/>
  <c r="K67" i="9"/>
  <c r="K65" i="9"/>
  <c r="K74" i="9"/>
  <c r="K145" i="9" s="1"/>
  <c r="K155" i="9" s="1"/>
  <c r="K161" i="9" s="1"/>
  <c r="K73" i="9"/>
  <c r="K144" i="9" s="1"/>
  <c r="K154" i="9" s="1"/>
  <c r="K72" i="9"/>
  <c r="K143" i="9" s="1"/>
  <c r="K153" i="9" s="1"/>
  <c r="K71" i="9"/>
  <c r="K142" i="9" s="1"/>
  <c r="K152" i="9" s="1"/>
  <c r="K57" i="9"/>
  <c r="K58" i="9" s="1"/>
  <c r="K165" i="9" s="1"/>
  <c r="L46" i="9" s="1"/>
  <c r="K79" i="9" l="1"/>
  <c r="K116" i="9"/>
  <c r="K127" i="9" s="1"/>
  <c r="K132" i="9" s="1"/>
  <c r="K138" i="9" s="1"/>
  <c r="K117" i="9"/>
  <c r="K128" i="9" s="1"/>
  <c r="K114" i="9"/>
  <c r="K125" i="9" s="1"/>
  <c r="K77" i="9"/>
  <c r="K115" i="9"/>
  <c r="K126" i="9" s="1"/>
  <c r="K78" i="9"/>
  <c r="K130" i="9" l="1"/>
  <c r="K164" i="9" s="1"/>
  <c r="K133" i="9"/>
  <c r="L43" i="9" s="1"/>
  <c r="K83" i="9"/>
  <c r="K108" i="9" s="1"/>
  <c r="K159" i="9" s="1"/>
  <c r="L41" i="9" s="1"/>
  <c r="K82" i="9"/>
  <c r="K107" i="9" s="1"/>
  <c r="K158" i="9" s="1"/>
  <c r="K131" i="9"/>
  <c r="K137" i="9" s="1"/>
  <c r="K84" i="9"/>
  <c r="K109" i="9" s="1"/>
  <c r="K160" i="9" s="1"/>
  <c r="L42" i="9" s="1"/>
  <c r="K88" i="9" l="1"/>
  <c r="K136" i="9"/>
  <c r="K89" i="9"/>
  <c r="K139" i="9"/>
  <c r="L40" i="9"/>
  <c r="K163" i="9"/>
  <c r="K87" i="9"/>
  <c r="K166" i="9" l="1"/>
  <c r="L45" i="9"/>
  <c r="L47" i="9" l="1"/>
  <c r="L49" i="9" s="1"/>
  <c r="L54" i="9" l="1"/>
  <c r="L62" i="9" s="1"/>
  <c r="L52" i="9"/>
  <c r="L60" i="9" s="1"/>
  <c r="L53" i="9"/>
  <c r="L61" i="9" s="1"/>
  <c r="L55" i="9"/>
  <c r="L63" i="9" s="1"/>
  <c r="L80" i="9" s="1"/>
  <c r="L85" i="9" s="1"/>
  <c r="L90" i="9" l="1"/>
  <c r="L110" i="9"/>
  <c r="L65" i="9"/>
  <c r="L68" i="9"/>
  <c r="L66" i="9"/>
  <c r="L67" i="9"/>
  <c r="L72" i="9"/>
  <c r="L143" i="9" s="1"/>
  <c r="L153" i="9" s="1"/>
  <c r="L74" i="9"/>
  <c r="L145" i="9" s="1"/>
  <c r="L155" i="9" s="1"/>
  <c r="L71" i="9"/>
  <c r="L142" i="9" s="1"/>
  <c r="L152" i="9" s="1"/>
  <c r="L73" i="9"/>
  <c r="L144" i="9" s="1"/>
  <c r="L154" i="9" s="1"/>
  <c r="L57" i="9"/>
  <c r="L58" i="9" s="1"/>
  <c r="L165" i="9" s="1"/>
  <c r="M46" i="9" s="1"/>
  <c r="L161" i="9" l="1"/>
  <c r="L79" i="9"/>
  <c r="L116" i="9"/>
  <c r="L127" i="9" s="1"/>
  <c r="L132" i="9" s="1"/>
  <c r="L138" i="9" s="1"/>
  <c r="L115" i="9"/>
  <c r="L126" i="9" s="1"/>
  <c r="L78" i="9"/>
  <c r="L77" i="9"/>
  <c r="L114" i="9"/>
  <c r="L125" i="9" s="1"/>
  <c r="L117" i="9"/>
  <c r="L128" i="9" s="1"/>
  <c r="L133" i="9" l="1"/>
  <c r="M43" i="9" s="1"/>
  <c r="L130" i="9"/>
  <c r="L164" i="9" s="1"/>
  <c r="L131" i="9"/>
  <c r="L137" i="9" s="1"/>
  <c r="L82" i="9"/>
  <c r="L107" i="9" s="1"/>
  <c r="L158" i="9" s="1"/>
  <c r="L83" i="9"/>
  <c r="L108" i="9" s="1"/>
  <c r="L159" i="9" s="1"/>
  <c r="M41" i="9" s="1"/>
  <c r="L84" i="9"/>
  <c r="L109" i="9" s="1"/>
  <c r="L160" i="9" s="1"/>
  <c r="M42" i="9" s="1"/>
  <c r="L136" i="9" l="1"/>
  <c r="L139" i="9"/>
  <c r="L89" i="9"/>
  <c r="L163" i="9"/>
  <c r="M40" i="9"/>
  <c r="L87" i="9"/>
  <c r="L88" i="9"/>
  <c r="L166" i="9" l="1"/>
  <c r="M45" i="9"/>
  <c r="M47" i="9" l="1"/>
  <c r="M49" i="9" s="1"/>
  <c r="M55" i="9" l="1"/>
  <c r="M63" i="9" s="1"/>
  <c r="M80" i="9" s="1"/>
  <c r="M85" i="9" s="1"/>
  <c r="M53" i="9"/>
  <c r="M61" i="9" s="1"/>
  <c r="M52" i="9"/>
  <c r="M60" i="9" s="1"/>
  <c r="M54" i="9"/>
  <c r="M62" i="9" s="1"/>
  <c r="M90" i="9" l="1"/>
  <c r="M110" i="9"/>
  <c r="M66" i="9"/>
  <c r="M67" i="9"/>
  <c r="M65" i="9"/>
  <c r="M68" i="9"/>
  <c r="M71" i="9"/>
  <c r="M142" i="9" s="1"/>
  <c r="M152" i="9" s="1"/>
  <c r="M73" i="9"/>
  <c r="M144" i="9" s="1"/>
  <c r="M154" i="9" s="1"/>
  <c r="M72" i="9"/>
  <c r="M143" i="9" s="1"/>
  <c r="M153" i="9" s="1"/>
  <c r="M74" i="9"/>
  <c r="M145" i="9" s="1"/>
  <c r="M155" i="9" s="1"/>
  <c r="M57" i="9"/>
  <c r="M58" i="9" s="1"/>
  <c r="M165" i="9" s="1"/>
  <c r="N46" i="9" s="1"/>
  <c r="M161" i="9" l="1"/>
  <c r="M117" i="9"/>
  <c r="M128" i="9" s="1"/>
  <c r="M77" i="9"/>
  <c r="M114" i="9"/>
  <c r="M125" i="9" s="1"/>
  <c r="M79" i="9"/>
  <c r="M116" i="9"/>
  <c r="M127" i="9" s="1"/>
  <c r="M132" i="9" s="1"/>
  <c r="M138" i="9" s="1"/>
  <c r="M115" i="9"/>
  <c r="M126" i="9" s="1"/>
  <c r="M78" i="9"/>
  <c r="M131" i="9" l="1"/>
  <c r="M137" i="9" s="1"/>
  <c r="M84" i="9"/>
  <c r="M109" i="9" s="1"/>
  <c r="M160" i="9" s="1"/>
  <c r="N42" i="9" s="1"/>
  <c r="M82" i="9"/>
  <c r="M107" i="9" s="1"/>
  <c r="M158" i="9" s="1"/>
  <c r="M133" i="9"/>
  <c r="N43" i="9" s="1"/>
  <c r="M83" i="9"/>
  <c r="M108" i="9" s="1"/>
  <c r="M159" i="9" s="1"/>
  <c r="N41" i="9" s="1"/>
  <c r="M130" i="9"/>
  <c r="M164" i="9" s="1"/>
  <c r="M136" i="9" l="1"/>
  <c r="M88" i="9"/>
  <c r="M139" i="9"/>
  <c r="M87" i="9"/>
  <c r="N40" i="9"/>
  <c r="M163" i="9"/>
  <c r="M89" i="9"/>
  <c r="M166" i="9" l="1"/>
  <c r="N45" i="9"/>
  <c r="N47" i="9" l="1"/>
  <c r="N49" i="9" s="1"/>
  <c r="N55" i="9" l="1"/>
  <c r="N63" i="9" s="1"/>
  <c r="N80" i="9" s="1"/>
  <c r="N53" i="9"/>
  <c r="N61" i="9" s="1"/>
  <c r="N52" i="9"/>
  <c r="N60" i="9" s="1"/>
  <c r="N54" i="9"/>
  <c r="N62" i="9" s="1"/>
  <c r="N85" i="9" l="1"/>
  <c r="N110" i="9" s="1"/>
  <c r="N65" i="9"/>
  <c r="N67" i="9"/>
  <c r="N66" i="9"/>
  <c r="N68" i="9"/>
  <c r="N71" i="9"/>
  <c r="N142" i="9" s="1"/>
  <c r="N152" i="9" s="1"/>
  <c r="N73" i="9"/>
  <c r="N144" i="9" s="1"/>
  <c r="N154" i="9" s="1"/>
  <c r="N72" i="9"/>
  <c r="N143" i="9" s="1"/>
  <c r="N153" i="9" s="1"/>
  <c r="N74" i="9"/>
  <c r="N145" i="9" s="1"/>
  <c r="N155" i="9" s="1"/>
  <c r="N57" i="9"/>
  <c r="N58" i="9" s="1"/>
  <c r="N165" i="9" s="1"/>
  <c r="O46" i="9" s="1"/>
  <c r="N161" i="9" l="1"/>
  <c r="N90" i="9"/>
  <c r="N78" i="9"/>
  <c r="N115" i="9"/>
  <c r="N126" i="9" s="1"/>
  <c r="N116" i="9"/>
  <c r="N127" i="9" s="1"/>
  <c r="N132" i="9" s="1"/>
  <c r="N138" i="9" s="1"/>
  <c r="N79" i="9"/>
  <c r="N117" i="9"/>
  <c r="N128" i="9" s="1"/>
  <c r="N114" i="9"/>
  <c r="N125" i="9" s="1"/>
  <c r="N77" i="9"/>
  <c r="N84" i="9" l="1"/>
  <c r="N109" i="9" s="1"/>
  <c r="N160" i="9" s="1"/>
  <c r="O42" i="9" s="1"/>
  <c r="N82" i="9"/>
  <c r="N107" i="9" s="1"/>
  <c r="N158" i="9" s="1"/>
  <c r="N133" i="9"/>
  <c r="O43" i="9" s="1"/>
  <c r="N131" i="9"/>
  <c r="N137" i="9" s="1"/>
  <c r="N130" i="9"/>
  <c r="N164" i="9" s="1"/>
  <c r="N83" i="9"/>
  <c r="N108" i="9" s="1"/>
  <c r="N159" i="9" s="1"/>
  <c r="O41" i="9" s="1"/>
  <c r="N89" i="9" l="1"/>
  <c r="N88" i="9"/>
  <c r="N87" i="9"/>
  <c r="N136" i="9"/>
  <c r="N139" i="9"/>
  <c r="O40" i="9"/>
  <c r="N163" i="9"/>
  <c r="N166" i="9" l="1"/>
  <c r="O45" i="9"/>
  <c r="O47" i="9" l="1"/>
  <c r="O49" i="9" s="1"/>
  <c r="O54" i="9" l="1"/>
  <c r="O62" i="9" s="1"/>
  <c r="O52" i="9"/>
  <c r="O60" i="9" s="1"/>
  <c r="O53" i="9"/>
  <c r="O61" i="9" s="1"/>
  <c r="O55" i="9"/>
  <c r="O63" i="9" s="1"/>
  <c r="O80" i="9" s="1"/>
  <c r="O85" i="9" l="1"/>
  <c r="O110" i="9" s="1"/>
  <c r="O66" i="9"/>
  <c r="O68" i="9"/>
  <c r="O65" i="9"/>
  <c r="O67" i="9"/>
  <c r="O74" i="9"/>
  <c r="O145" i="9" s="1"/>
  <c r="O155" i="9" s="1"/>
  <c r="O72" i="9"/>
  <c r="O143" i="9" s="1"/>
  <c r="O153" i="9" s="1"/>
  <c r="O71" i="9"/>
  <c r="O142" i="9" s="1"/>
  <c r="O152" i="9" s="1"/>
  <c r="O73" i="9"/>
  <c r="O144" i="9" s="1"/>
  <c r="O154" i="9" s="1"/>
  <c r="O57" i="9"/>
  <c r="O58" i="9" s="1"/>
  <c r="O165" i="9" s="1"/>
  <c r="P46" i="9" s="1"/>
  <c r="O161" i="9" l="1"/>
  <c r="O90" i="9"/>
  <c r="O114" i="9"/>
  <c r="O125" i="9" s="1"/>
  <c r="O77" i="9"/>
  <c r="O116" i="9"/>
  <c r="O127" i="9" s="1"/>
  <c r="O132" i="9" s="1"/>
  <c r="O138" i="9" s="1"/>
  <c r="O79" i="9"/>
  <c r="O78" i="9"/>
  <c r="O115" i="9"/>
  <c r="O126" i="9" s="1"/>
  <c r="O131" i="9" s="1"/>
  <c r="O137" i="9" s="1"/>
  <c r="O117" i="9"/>
  <c r="O128" i="9" s="1"/>
  <c r="O133" i="9" l="1"/>
  <c r="P43" i="9" s="1"/>
  <c r="O82" i="9"/>
  <c r="O107" i="9" s="1"/>
  <c r="O158" i="9" s="1"/>
  <c r="O83" i="9"/>
  <c r="O108" i="9" s="1"/>
  <c r="O159" i="9" s="1"/>
  <c r="P41" i="9" s="1"/>
  <c r="O84" i="9"/>
  <c r="O109" i="9" s="1"/>
  <c r="O160" i="9" s="1"/>
  <c r="P42" i="9" s="1"/>
  <c r="O130" i="9"/>
  <c r="O164" i="9" s="1"/>
  <c r="O87" i="9" l="1"/>
  <c r="O139" i="9"/>
  <c r="O136" i="9"/>
  <c r="O88" i="9"/>
  <c r="O89" i="9"/>
  <c r="P40" i="9"/>
  <c r="O163" i="9"/>
  <c r="O166" i="9" l="1"/>
  <c r="P45" i="9"/>
  <c r="P47" i="9" l="1"/>
  <c r="P49" i="9" s="1"/>
  <c r="P55" i="9" l="1"/>
  <c r="P63" i="9" s="1"/>
  <c r="P80" i="9" s="1"/>
  <c r="P54" i="9"/>
  <c r="P62" i="9" s="1"/>
  <c r="P52" i="9"/>
  <c r="P60" i="9" s="1"/>
  <c r="P53" i="9"/>
  <c r="P61" i="9" s="1"/>
  <c r="P85" i="9" l="1"/>
  <c r="P110" i="9" s="1"/>
  <c r="P65" i="9"/>
  <c r="P66" i="9"/>
  <c r="P115" i="9" s="1"/>
  <c r="P126" i="9" s="1"/>
  <c r="P131" i="9" s="1"/>
  <c r="P137" i="9" s="1"/>
  <c r="P79" i="9"/>
  <c r="P67" i="9"/>
  <c r="P116" i="9" s="1"/>
  <c r="P127" i="9" s="1"/>
  <c r="P132" i="9" s="1"/>
  <c r="P138" i="9" s="1"/>
  <c r="P68" i="9"/>
  <c r="P71" i="9"/>
  <c r="P142" i="9" s="1"/>
  <c r="P152" i="9" s="1"/>
  <c r="P72" i="9"/>
  <c r="P143" i="9" s="1"/>
  <c r="P153" i="9" s="1"/>
  <c r="P73" i="9"/>
  <c r="P144" i="9" s="1"/>
  <c r="P154" i="9" s="1"/>
  <c r="P74" i="9"/>
  <c r="P145" i="9" s="1"/>
  <c r="P155" i="9" s="1"/>
  <c r="P161" i="9" s="1"/>
  <c r="P78" i="9"/>
  <c r="P57" i="9"/>
  <c r="P58" i="9" s="1"/>
  <c r="P165" i="9" s="1"/>
  <c r="Q46" i="9" s="1"/>
  <c r="P90" i="9" l="1"/>
  <c r="P117" i="9"/>
  <c r="P128" i="9" s="1"/>
  <c r="P133" i="9" s="1"/>
  <c r="Q43" i="9" s="1"/>
  <c r="P84" i="9"/>
  <c r="P109" i="9" s="1"/>
  <c r="P160" i="9" s="1"/>
  <c r="Q42" i="9" s="1"/>
  <c r="P77" i="9"/>
  <c r="P114" i="9"/>
  <c r="P125" i="9" s="1"/>
  <c r="P83" i="9"/>
  <c r="P108" i="9" s="1"/>
  <c r="P159" i="9" s="1"/>
  <c r="Q41" i="9" s="1"/>
  <c r="P88" i="9" l="1"/>
  <c r="P89" i="9"/>
  <c r="P139" i="9"/>
  <c r="P130" i="9"/>
  <c r="P164" i="9" s="1"/>
  <c r="P82" i="9"/>
  <c r="P107" i="9" s="1"/>
  <c r="P158" i="9" s="1"/>
  <c r="P87" i="9" l="1"/>
  <c r="P136" i="9"/>
  <c r="Q40" i="9"/>
  <c r="P163" i="9"/>
  <c r="P166" i="9" l="1"/>
  <c r="Q45" i="9"/>
  <c r="Q47" i="9" l="1"/>
  <c r="Q49" i="9" s="1"/>
  <c r="Q52" i="9" l="1"/>
  <c r="Q60" i="9" s="1"/>
  <c r="Q55" i="9"/>
  <c r="Q63" i="9" s="1"/>
  <c r="Q80" i="9" s="1"/>
  <c r="Q53" i="9"/>
  <c r="Q61" i="9" s="1"/>
  <c r="Q54" i="9"/>
  <c r="Q62" i="9" s="1"/>
  <c r="Q85" i="9" l="1"/>
  <c r="Q110" i="9" s="1"/>
  <c r="Q65" i="9"/>
  <c r="Q66" i="9"/>
  <c r="Q115" i="9" s="1"/>
  <c r="Q126" i="9" s="1"/>
  <c r="Q131" i="9" s="1"/>
  <c r="Q137" i="9" s="1"/>
  <c r="Q79" i="9"/>
  <c r="Q67" i="9"/>
  <c r="Q116" i="9" s="1"/>
  <c r="Q127" i="9" s="1"/>
  <c r="Q132" i="9" s="1"/>
  <c r="Q138" i="9" s="1"/>
  <c r="Q68" i="9"/>
  <c r="Q117" i="9" s="1"/>
  <c r="Q128" i="9" s="1"/>
  <c r="Q71" i="9"/>
  <c r="Q142" i="9" s="1"/>
  <c r="Q152" i="9" s="1"/>
  <c r="Q73" i="9"/>
  <c r="Q144" i="9" s="1"/>
  <c r="Q154" i="9" s="1"/>
  <c r="Q72" i="9"/>
  <c r="Q143" i="9" s="1"/>
  <c r="Q153" i="9" s="1"/>
  <c r="Q74" i="9"/>
  <c r="Q145" i="9" s="1"/>
  <c r="Q155" i="9" s="1"/>
  <c r="Q78" i="9"/>
  <c r="Q57" i="9"/>
  <c r="Q58" i="9" s="1"/>
  <c r="Q165" i="9" s="1"/>
  <c r="R46" i="9" s="1"/>
  <c r="Q161" i="9" l="1"/>
  <c r="Q90" i="9"/>
  <c r="Q114" i="9"/>
  <c r="Q125" i="9" s="1"/>
  <c r="Q77" i="9"/>
  <c r="Q84" i="9"/>
  <c r="Q109" i="9" s="1"/>
  <c r="Q160" i="9" s="1"/>
  <c r="R42" i="9" s="1"/>
  <c r="Q83" i="9"/>
  <c r="Q108" i="9" s="1"/>
  <c r="Q159" i="9" s="1"/>
  <c r="R41" i="9" s="1"/>
  <c r="Q133" i="9"/>
  <c r="R43" i="9" l="1"/>
  <c r="Q139" i="9"/>
  <c r="Q89" i="9"/>
  <c r="Q88" i="9"/>
  <c r="Q82" i="9"/>
  <c r="Q107" i="9" s="1"/>
  <c r="Q158" i="9" s="1"/>
  <c r="Q130" i="9"/>
  <c r="Q164" i="9" s="1"/>
  <c r="Q136" i="9" l="1"/>
  <c r="Q163" i="9"/>
  <c r="R40" i="9"/>
  <c r="Q87" i="9"/>
  <c r="Q166" i="9" l="1"/>
  <c r="R45" i="9"/>
  <c r="R47" i="9" l="1"/>
  <c r="R49" i="9" s="1"/>
  <c r="R53" i="9" l="1"/>
  <c r="R61" i="9" s="1"/>
  <c r="R54" i="9"/>
  <c r="R62" i="9" s="1"/>
  <c r="R55" i="9"/>
  <c r="R63" i="9" s="1"/>
  <c r="R80" i="9" s="1"/>
  <c r="R85" i="9" s="1"/>
  <c r="R52" i="9"/>
  <c r="R60" i="9" s="1"/>
  <c r="R90" i="9" l="1"/>
  <c r="R110" i="9"/>
  <c r="R65" i="9"/>
  <c r="R68" i="9"/>
  <c r="R79" i="9"/>
  <c r="R67" i="9"/>
  <c r="R116" i="9" s="1"/>
  <c r="R127" i="9" s="1"/>
  <c r="R132" i="9" s="1"/>
  <c r="R138" i="9" s="1"/>
  <c r="R78" i="9"/>
  <c r="R66" i="9"/>
  <c r="R115" i="9" s="1"/>
  <c r="R126" i="9" s="1"/>
  <c r="R131" i="9" s="1"/>
  <c r="R137" i="9" s="1"/>
  <c r="R71" i="9"/>
  <c r="R142" i="9" s="1"/>
  <c r="R152" i="9" s="1"/>
  <c r="R74" i="9"/>
  <c r="R145" i="9" s="1"/>
  <c r="R155" i="9" s="1"/>
  <c r="R161" i="9" s="1"/>
  <c r="R73" i="9"/>
  <c r="R144" i="9" s="1"/>
  <c r="R154" i="9" s="1"/>
  <c r="R72" i="9"/>
  <c r="R143" i="9" s="1"/>
  <c r="R153" i="9" s="1"/>
  <c r="R57" i="9"/>
  <c r="R58" i="9" s="1"/>
  <c r="R165" i="9" s="1"/>
  <c r="S46" i="9" s="1"/>
  <c r="R117" i="9" l="1"/>
  <c r="R128" i="9" s="1"/>
  <c r="R133" i="9" s="1"/>
  <c r="R84" i="9"/>
  <c r="R109" i="9" s="1"/>
  <c r="R160" i="9" s="1"/>
  <c r="S42" i="9" s="1"/>
  <c r="R114" i="9"/>
  <c r="R125" i="9" s="1"/>
  <c r="R77" i="9"/>
  <c r="R83" i="9"/>
  <c r="R108" i="9" s="1"/>
  <c r="R159" i="9" s="1"/>
  <c r="S41" i="9" s="1"/>
  <c r="R88" i="9" l="1"/>
  <c r="R89" i="9"/>
  <c r="S43" i="9"/>
  <c r="R139" i="9"/>
  <c r="R82" i="9"/>
  <c r="R107" i="9" s="1"/>
  <c r="R158" i="9" s="1"/>
  <c r="R130" i="9"/>
  <c r="R164" i="9" s="1"/>
  <c r="R87" i="9" l="1"/>
  <c r="R136" i="9"/>
  <c r="R163" i="9"/>
  <c r="S40" i="9"/>
  <c r="R166" i="9" l="1"/>
  <c r="S45" i="9"/>
  <c r="S47" i="9" l="1"/>
  <c r="S49" i="9" s="1"/>
  <c r="S55" i="9" l="1"/>
  <c r="S63" i="9" s="1"/>
  <c r="S80" i="9" s="1"/>
  <c r="S52" i="9"/>
  <c r="S60" i="9" s="1"/>
  <c r="S53" i="9"/>
  <c r="S61" i="9" s="1"/>
  <c r="S54" i="9"/>
  <c r="S62" i="9" s="1"/>
  <c r="S85" i="9" l="1"/>
  <c r="S110" i="9" s="1"/>
  <c r="S65" i="9"/>
  <c r="S66" i="9"/>
  <c r="S115" i="9" s="1"/>
  <c r="S126" i="9" s="1"/>
  <c r="S131" i="9" s="1"/>
  <c r="S137" i="9" s="1"/>
  <c r="S79" i="9"/>
  <c r="S67" i="9"/>
  <c r="S116" i="9" s="1"/>
  <c r="S127" i="9" s="1"/>
  <c r="S132" i="9" s="1"/>
  <c r="S138" i="9" s="1"/>
  <c r="S68" i="9"/>
  <c r="S117" i="9" s="1"/>
  <c r="S128" i="9" s="1"/>
  <c r="S71" i="9"/>
  <c r="S142" i="9" s="1"/>
  <c r="S152" i="9" s="1"/>
  <c r="S73" i="9"/>
  <c r="S144" i="9" s="1"/>
  <c r="S154" i="9" s="1"/>
  <c r="S72" i="9"/>
  <c r="S143" i="9" s="1"/>
  <c r="S153" i="9" s="1"/>
  <c r="S74" i="9"/>
  <c r="S145" i="9" s="1"/>
  <c r="S155" i="9" s="1"/>
  <c r="S78" i="9"/>
  <c r="S57" i="9"/>
  <c r="S58" i="9" s="1"/>
  <c r="S165" i="9" s="1"/>
  <c r="T46" i="9" s="1"/>
  <c r="S161" i="9" l="1"/>
  <c r="S90" i="9"/>
  <c r="S114" i="9"/>
  <c r="S125" i="9" s="1"/>
  <c r="S77" i="9"/>
  <c r="S84" i="9"/>
  <c r="S109" i="9" s="1"/>
  <c r="S160" i="9" s="1"/>
  <c r="T42" i="9" s="1"/>
  <c r="S133" i="9"/>
  <c r="S83" i="9"/>
  <c r="S108" i="9" s="1"/>
  <c r="S159" i="9" s="1"/>
  <c r="T41" i="9" s="1"/>
  <c r="T43" i="9" l="1"/>
  <c r="S88" i="9"/>
  <c r="S89" i="9"/>
  <c r="S139" i="9"/>
  <c r="S130" i="9"/>
  <c r="S164" i="9" s="1"/>
  <c r="S82" i="9"/>
  <c r="S107" i="9" s="1"/>
  <c r="S158" i="9" s="1"/>
  <c r="S87" i="9" l="1"/>
  <c r="S163" i="9"/>
  <c r="T40" i="9"/>
  <c r="S136" i="9"/>
  <c r="S166" i="9" l="1"/>
  <c r="T45" i="9"/>
  <c r="T47" i="9" l="1"/>
  <c r="T49" i="9" s="1"/>
  <c r="T55" i="9" l="1"/>
  <c r="T63" i="9" s="1"/>
  <c r="T80" i="9" s="1"/>
  <c r="T85" i="9" s="1"/>
  <c r="T53" i="9"/>
  <c r="T61" i="9" s="1"/>
  <c r="T54" i="9"/>
  <c r="T62" i="9" s="1"/>
  <c r="T52" i="9"/>
  <c r="T60" i="9" s="1"/>
  <c r="T90" i="9" l="1"/>
  <c r="T110" i="9"/>
  <c r="T65" i="9"/>
  <c r="T67" i="9"/>
  <c r="T116" i="9" s="1"/>
  <c r="T127" i="9" s="1"/>
  <c r="T132" i="9" s="1"/>
  <c r="T138" i="9" s="1"/>
  <c r="T78" i="9"/>
  <c r="T66" i="9"/>
  <c r="T115" i="9" s="1"/>
  <c r="T126" i="9" s="1"/>
  <c r="T131" i="9" s="1"/>
  <c r="T137" i="9" s="1"/>
  <c r="T68" i="9"/>
  <c r="T117" i="9" s="1"/>
  <c r="T128" i="9" s="1"/>
  <c r="T71" i="9"/>
  <c r="T142" i="9" s="1"/>
  <c r="T152" i="9" s="1"/>
  <c r="T72" i="9"/>
  <c r="T143" i="9" s="1"/>
  <c r="T153" i="9" s="1"/>
  <c r="T73" i="9"/>
  <c r="T144" i="9" s="1"/>
  <c r="T154" i="9" s="1"/>
  <c r="T74" i="9"/>
  <c r="T145" i="9" s="1"/>
  <c r="T155" i="9" s="1"/>
  <c r="T161" i="9" s="1"/>
  <c r="T57" i="9"/>
  <c r="T58" i="9" s="1"/>
  <c r="T165" i="9" s="1"/>
  <c r="U46" i="9" s="1"/>
  <c r="T79" i="9"/>
  <c r="T133" i="9" l="1"/>
  <c r="U43" i="9" s="1"/>
  <c r="T84" i="9"/>
  <c r="T109" i="9" s="1"/>
  <c r="T160" i="9" s="1"/>
  <c r="U42" i="9" s="1"/>
  <c r="T114" i="9"/>
  <c r="T125" i="9" s="1"/>
  <c r="T77" i="9"/>
  <c r="T83" i="9"/>
  <c r="T108" i="9" s="1"/>
  <c r="T159" i="9" s="1"/>
  <c r="U41" i="9" s="1"/>
  <c r="T88" i="9" l="1"/>
  <c r="T139" i="9"/>
  <c r="T130" i="9"/>
  <c r="T164" i="9" s="1"/>
  <c r="T82" i="9"/>
  <c r="T107" i="9" s="1"/>
  <c r="T158" i="9" s="1"/>
  <c r="T89" i="9"/>
  <c r="T136" i="9" l="1"/>
  <c r="T87" i="9"/>
  <c r="U40" i="9"/>
  <c r="T163" i="9"/>
  <c r="T166" i="9" l="1"/>
  <c r="U45" i="9"/>
  <c r="U47" i="9" l="1"/>
  <c r="U49" i="9" s="1"/>
  <c r="U53" i="9" l="1"/>
  <c r="U61" i="9" s="1"/>
  <c r="U52" i="9"/>
  <c r="U60" i="9" s="1"/>
  <c r="U55" i="9"/>
  <c r="U63" i="9" s="1"/>
  <c r="U80" i="9" s="1"/>
  <c r="U85" i="9" s="1"/>
  <c r="U54" i="9"/>
  <c r="U62" i="9" s="1"/>
  <c r="U90" i="9" l="1"/>
  <c r="U110" i="9"/>
  <c r="U65" i="9"/>
  <c r="U67" i="9"/>
  <c r="U116" i="9" s="1"/>
  <c r="U127" i="9" s="1"/>
  <c r="U132" i="9" s="1"/>
  <c r="U138" i="9" s="1"/>
  <c r="U68" i="9"/>
  <c r="U117" i="9" s="1"/>
  <c r="U128" i="9" s="1"/>
  <c r="U78" i="9"/>
  <c r="U66" i="9"/>
  <c r="U115" i="9" s="1"/>
  <c r="U126" i="9" s="1"/>
  <c r="U131" i="9" s="1"/>
  <c r="U137" i="9" s="1"/>
  <c r="U71" i="9"/>
  <c r="U142" i="9" s="1"/>
  <c r="U152" i="9" s="1"/>
  <c r="U73" i="9"/>
  <c r="U144" i="9" s="1"/>
  <c r="U154" i="9" s="1"/>
  <c r="U74" i="9"/>
  <c r="U145" i="9" s="1"/>
  <c r="U155" i="9" s="1"/>
  <c r="U161" i="9" s="1"/>
  <c r="U72" i="9"/>
  <c r="U143" i="9" s="1"/>
  <c r="U153" i="9" s="1"/>
  <c r="U79" i="9"/>
  <c r="U57" i="9"/>
  <c r="U58" i="9" s="1"/>
  <c r="U165" i="9" s="1"/>
  <c r="V46" i="9" s="1"/>
  <c r="U133" i="9" l="1"/>
  <c r="V43" i="9" s="1"/>
  <c r="U114" i="9"/>
  <c r="U125" i="9" s="1"/>
  <c r="U77" i="9"/>
  <c r="U83" i="9"/>
  <c r="U108" i="9" s="1"/>
  <c r="U159" i="9" s="1"/>
  <c r="V41" i="9" s="1"/>
  <c r="U84" i="9"/>
  <c r="U109" i="9" s="1"/>
  <c r="U160" i="9" s="1"/>
  <c r="V42" i="9" s="1"/>
  <c r="U89" i="9" l="1"/>
  <c r="U88" i="9"/>
  <c r="U130" i="9"/>
  <c r="U164" i="9" s="1"/>
  <c r="U82" i="9"/>
  <c r="U107" i="9" s="1"/>
  <c r="U158" i="9" s="1"/>
  <c r="U139" i="9"/>
  <c r="U87" i="9" l="1"/>
  <c r="U136" i="9"/>
  <c r="U163" i="9"/>
  <c r="V40" i="9"/>
  <c r="U166" i="9" l="1"/>
  <c r="V45" i="9"/>
  <c r="V47" i="9" l="1"/>
  <c r="V49" i="9" s="1"/>
  <c r="V53" i="9" l="1"/>
  <c r="V61" i="9" s="1"/>
  <c r="V54" i="9"/>
  <c r="V62" i="9" s="1"/>
  <c r="V52" i="9"/>
  <c r="V60" i="9" s="1"/>
  <c r="V55" i="9"/>
  <c r="V63" i="9" s="1"/>
  <c r="V80" i="9" s="1"/>
  <c r="V85" i="9" s="1"/>
  <c r="V90" i="9" l="1"/>
  <c r="V110" i="9"/>
  <c r="V65" i="9"/>
  <c r="V68" i="9"/>
  <c r="V117" i="9" s="1"/>
  <c r="V128" i="9" s="1"/>
  <c r="V79" i="9"/>
  <c r="V67" i="9"/>
  <c r="V116" i="9" s="1"/>
  <c r="V127" i="9" s="1"/>
  <c r="V132" i="9" s="1"/>
  <c r="V138" i="9" s="1"/>
  <c r="V78" i="9"/>
  <c r="V66" i="9"/>
  <c r="V71" i="9"/>
  <c r="V142" i="9" s="1"/>
  <c r="V152" i="9" s="1"/>
  <c r="V74" i="9"/>
  <c r="V145" i="9" s="1"/>
  <c r="V155" i="9" s="1"/>
  <c r="V73" i="9"/>
  <c r="V144" i="9" s="1"/>
  <c r="V154" i="9" s="1"/>
  <c r="V72" i="9"/>
  <c r="V143" i="9" s="1"/>
  <c r="V153" i="9" s="1"/>
  <c r="V57" i="9"/>
  <c r="V58" i="9" s="1"/>
  <c r="V165" i="9" s="1"/>
  <c r="W46" i="9" s="1"/>
  <c r="V161" i="9" l="1"/>
  <c r="V115" i="9"/>
  <c r="V126" i="9" s="1"/>
  <c r="V131" i="9" s="1"/>
  <c r="V137" i="9" s="1"/>
  <c r="V114" i="9"/>
  <c r="V125" i="9" s="1"/>
  <c r="V77" i="9"/>
  <c r="V83" i="9"/>
  <c r="V108" i="9" s="1"/>
  <c r="V159" i="9" s="1"/>
  <c r="W41" i="9" s="1"/>
  <c r="V84" i="9"/>
  <c r="V109" i="9" s="1"/>
  <c r="V160" i="9" s="1"/>
  <c r="W42" i="9" s="1"/>
  <c r="V133" i="9"/>
  <c r="W43" i="9" l="1"/>
  <c r="V89" i="9"/>
  <c r="V88" i="9"/>
  <c r="V139" i="9"/>
  <c r="V82" i="9"/>
  <c r="V107" i="9" s="1"/>
  <c r="V158" i="9" s="1"/>
  <c r="V130" i="9"/>
  <c r="V164" i="9" s="1"/>
  <c r="V136" i="9" l="1"/>
  <c r="V87" i="9"/>
  <c r="V163" i="9"/>
  <c r="W40" i="9"/>
  <c r="V166" i="9" l="1"/>
  <c r="W45" i="9"/>
  <c r="W47" i="9" l="1"/>
  <c r="W49" i="9" s="1"/>
  <c r="W55" i="9" l="1"/>
  <c r="W63" i="9" s="1"/>
  <c r="W80" i="9" s="1"/>
  <c r="W85" i="9" s="1"/>
  <c r="W53" i="9"/>
  <c r="W61" i="9" s="1"/>
  <c r="W52" i="9"/>
  <c r="W60" i="9" s="1"/>
  <c r="W54" i="9"/>
  <c r="W62" i="9" s="1"/>
  <c r="W90" i="9" l="1"/>
  <c r="W110" i="9"/>
  <c r="W65" i="9"/>
  <c r="W67" i="9"/>
  <c r="W116" i="9" s="1"/>
  <c r="W127" i="9" s="1"/>
  <c r="W132" i="9" s="1"/>
  <c r="W138" i="9" s="1"/>
  <c r="W78" i="9"/>
  <c r="W66" i="9"/>
  <c r="W115" i="9" s="1"/>
  <c r="W126" i="9" s="1"/>
  <c r="W131" i="9" s="1"/>
  <c r="W137" i="9" s="1"/>
  <c r="W68" i="9"/>
  <c r="W117" i="9" s="1"/>
  <c r="W128" i="9" s="1"/>
  <c r="W71" i="9"/>
  <c r="W142" i="9" s="1"/>
  <c r="W152" i="9" s="1"/>
  <c r="W73" i="9"/>
  <c r="W144" i="9" s="1"/>
  <c r="W154" i="9" s="1"/>
  <c r="W72" i="9"/>
  <c r="W143" i="9" s="1"/>
  <c r="W153" i="9" s="1"/>
  <c r="W74" i="9"/>
  <c r="W145" i="9" s="1"/>
  <c r="W155" i="9" s="1"/>
  <c r="W161" i="9" s="1"/>
  <c r="W79" i="9"/>
  <c r="W57" i="9"/>
  <c r="W58" i="9" s="1"/>
  <c r="W165" i="9" s="1"/>
  <c r="X46" i="9" s="1"/>
  <c r="W83" i="9" l="1"/>
  <c r="W108" i="9" s="1"/>
  <c r="W159" i="9" s="1"/>
  <c r="X41" i="9" s="1"/>
  <c r="W133" i="9"/>
  <c r="X43" i="9" s="1"/>
  <c r="W114" i="9"/>
  <c r="W125" i="9" s="1"/>
  <c r="W77" i="9"/>
  <c r="W84" i="9"/>
  <c r="W109" i="9" s="1"/>
  <c r="W160" i="9" s="1"/>
  <c r="X42" i="9" s="1"/>
  <c r="W88" i="9" l="1"/>
  <c r="W139" i="9"/>
  <c r="W82" i="9"/>
  <c r="W107" i="9" s="1"/>
  <c r="W158" i="9" s="1"/>
  <c r="W130" i="9"/>
  <c r="W164" i="9" s="1"/>
  <c r="W89" i="9"/>
  <c r="W136" i="9" l="1"/>
  <c r="W87" i="9"/>
  <c r="X40" i="9"/>
  <c r="W163" i="9"/>
  <c r="W166" i="9" l="1"/>
  <c r="X45" i="9"/>
  <c r="X47" i="9" l="1"/>
  <c r="X49" i="9" s="1"/>
  <c r="X54" i="9" l="1"/>
  <c r="X62" i="9" s="1"/>
  <c r="X53" i="9"/>
  <c r="X61" i="9" s="1"/>
  <c r="X52" i="9"/>
  <c r="X60" i="9" s="1"/>
  <c r="X55" i="9"/>
  <c r="X63" i="9" s="1"/>
  <c r="X80" i="9" s="1"/>
  <c r="X85" i="9" s="1"/>
  <c r="X90" i="9" l="1"/>
  <c r="X110" i="9"/>
  <c r="X65" i="9"/>
  <c r="X68" i="9"/>
  <c r="X117" i="9" s="1"/>
  <c r="X128" i="9" s="1"/>
  <c r="X78" i="9"/>
  <c r="X66" i="9"/>
  <c r="X115" i="9" s="1"/>
  <c r="X126" i="9" s="1"/>
  <c r="X131" i="9" s="1"/>
  <c r="X137" i="9" s="1"/>
  <c r="X67" i="9"/>
  <c r="X71" i="9"/>
  <c r="X142" i="9" s="1"/>
  <c r="X152" i="9" s="1"/>
  <c r="X74" i="9"/>
  <c r="X145" i="9" s="1"/>
  <c r="X155" i="9" s="1"/>
  <c r="X72" i="9"/>
  <c r="X143" i="9" s="1"/>
  <c r="X153" i="9" s="1"/>
  <c r="X79" i="9"/>
  <c r="X73" i="9"/>
  <c r="X144" i="9" s="1"/>
  <c r="X154" i="9" s="1"/>
  <c r="X57" i="9"/>
  <c r="X58" i="9" s="1"/>
  <c r="X165" i="9" s="1"/>
  <c r="Y46" i="9" s="1"/>
  <c r="X161" i="9" l="1"/>
  <c r="X116" i="9"/>
  <c r="X127" i="9" s="1"/>
  <c r="X132" i="9" s="1"/>
  <c r="X138" i="9" s="1"/>
  <c r="X83" i="9"/>
  <c r="X108" i="9" s="1"/>
  <c r="X159" i="9" s="1"/>
  <c r="Y41" i="9" s="1"/>
  <c r="X84" i="9"/>
  <c r="X109" i="9" s="1"/>
  <c r="X160" i="9" s="1"/>
  <c r="Y42" i="9" s="1"/>
  <c r="X77" i="9"/>
  <c r="X114" i="9"/>
  <c r="X125" i="9" s="1"/>
  <c r="X133" i="9"/>
  <c r="Y43" i="9" s="1"/>
  <c r="X89" i="9" l="1"/>
  <c r="X88" i="9"/>
  <c r="X139" i="9"/>
  <c r="X130" i="9"/>
  <c r="X164" i="9" s="1"/>
  <c r="X82" i="9"/>
  <c r="X107" i="9" s="1"/>
  <c r="X158" i="9" s="1"/>
  <c r="X136" i="9" l="1"/>
  <c r="X87" i="9"/>
  <c r="Y40" i="9"/>
  <c r="X163" i="9"/>
  <c r="X166" i="9" l="1"/>
  <c r="Y45" i="9"/>
  <c r="Y47" i="9" l="1"/>
  <c r="Y49" i="9" s="1"/>
  <c r="Y53" i="9" l="1"/>
  <c r="Y61" i="9" s="1"/>
  <c r="Y54" i="9"/>
  <c r="Y62" i="9" s="1"/>
  <c r="Y55" i="9"/>
  <c r="Y63" i="9" s="1"/>
  <c r="Y80" i="9" s="1"/>
  <c r="Y85" i="9" s="1"/>
  <c r="Y52" i="9"/>
  <c r="Y60" i="9" s="1"/>
  <c r="Y90" i="9" l="1"/>
  <c r="Y110" i="9"/>
  <c r="Y65" i="9"/>
  <c r="Y68" i="9"/>
  <c r="Y117" i="9" s="1"/>
  <c r="Y128" i="9" s="1"/>
  <c r="Y79" i="9"/>
  <c r="Y67" i="9"/>
  <c r="Y116" i="9" s="1"/>
  <c r="Y127" i="9" s="1"/>
  <c r="Y132" i="9" s="1"/>
  <c r="Y138" i="9" s="1"/>
  <c r="Y66" i="9"/>
  <c r="Y115" i="9" s="1"/>
  <c r="Y126" i="9" s="1"/>
  <c r="Y131" i="9" s="1"/>
  <c r="Y137" i="9" s="1"/>
  <c r="Y71" i="9"/>
  <c r="Y142" i="9" s="1"/>
  <c r="Y152" i="9" s="1"/>
  <c r="Y74" i="9"/>
  <c r="Y145" i="9" s="1"/>
  <c r="Y155" i="9" s="1"/>
  <c r="Y161" i="9" s="1"/>
  <c r="Y73" i="9"/>
  <c r="Y144" i="9" s="1"/>
  <c r="Y154" i="9" s="1"/>
  <c r="Y72" i="9"/>
  <c r="Y143" i="9" s="1"/>
  <c r="Y153" i="9" s="1"/>
  <c r="Y57" i="9"/>
  <c r="Y58" i="9" s="1"/>
  <c r="Y165" i="9" s="1"/>
  <c r="Z46" i="9" s="1"/>
  <c r="Y78" i="9" l="1"/>
  <c r="Y83" i="9" s="1"/>
  <c r="Y108" i="9" s="1"/>
  <c r="Y159" i="9" s="1"/>
  <c r="Z41" i="9" s="1"/>
  <c r="Y77" i="9"/>
  <c r="Y114" i="9"/>
  <c r="Y125" i="9" s="1"/>
  <c r="Y84" i="9"/>
  <c r="Y109" i="9" s="1"/>
  <c r="Y160" i="9" s="1"/>
  <c r="Z42" i="9" s="1"/>
  <c r="Y133" i="9"/>
  <c r="Z43" i="9" s="1"/>
  <c r="Y88" i="9" l="1"/>
  <c r="Y82" i="9"/>
  <c r="Y107" i="9" s="1"/>
  <c r="Y158" i="9" s="1"/>
  <c r="Y130" i="9"/>
  <c r="Y164" i="9" s="1"/>
  <c r="Y139" i="9"/>
  <c r="Y89" i="9"/>
  <c r="Y136" i="9" l="1"/>
  <c r="Y87" i="9"/>
  <c r="Y163" i="9"/>
  <c r="Z40" i="9"/>
  <c r="Y166" i="9" l="1"/>
  <c r="Z45" i="9"/>
  <c r="Z47" i="9" l="1"/>
  <c r="Z49" i="9" s="1"/>
  <c r="Z53" i="9" l="1"/>
  <c r="Z61" i="9" s="1"/>
  <c r="Z54" i="9"/>
  <c r="Z62" i="9" s="1"/>
  <c r="Z52" i="9"/>
  <c r="Z60" i="9" s="1"/>
  <c r="Z55" i="9"/>
  <c r="Z63" i="9" s="1"/>
  <c r="Z80" i="9" s="1"/>
  <c r="Z85" i="9" l="1"/>
  <c r="Z110" i="9" s="1"/>
  <c r="Z65" i="9"/>
  <c r="Z68" i="9"/>
  <c r="Z117" i="9" s="1"/>
  <c r="Z128" i="9" s="1"/>
  <c r="Z79" i="9"/>
  <c r="Z67" i="9"/>
  <c r="Z116" i="9" s="1"/>
  <c r="Z127" i="9" s="1"/>
  <c r="Z132" i="9" s="1"/>
  <c r="Z138" i="9" s="1"/>
  <c r="Z66" i="9"/>
  <c r="Z71" i="9"/>
  <c r="Z142" i="9" s="1"/>
  <c r="Z152" i="9" s="1"/>
  <c r="Z74" i="9"/>
  <c r="Z145" i="9" s="1"/>
  <c r="Z155" i="9" s="1"/>
  <c r="Z73" i="9"/>
  <c r="Z144" i="9" s="1"/>
  <c r="Z154" i="9" s="1"/>
  <c r="Z78" i="9"/>
  <c r="Z72" i="9"/>
  <c r="Z143" i="9" s="1"/>
  <c r="Z153" i="9" s="1"/>
  <c r="Z57" i="9"/>
  <c r="Z58" i="9" s="1"/>
  <c r="Z165" i="9" s="1"/>
  <c r="AA46" i="9" s="1"/>
  <c r="Z161" i="9" l="1"/>
  <c r="Z90" i="9"/>
  <c r="Z115" i="9"/>
  <c r="Z126" i="9" s="1"/>
  <c r="Z131" i="9" s="1"/>
  <c r="Z137" i="9" s="1"/>
  <c r="Z83" i="9"/>
  <c r="Z108" i="9" s="1"/>
  <c r="Z159" i="9" s="1"/>
  <c r="AA41" i="9" s="1"/>
  <c r="Z114" i="9"/>
  <c r="Z125" i="9" s="1"/>
  <c r="Z77" i="9"/>
  <c r="Z84" i="9"/>
  <c r="Z109" i="9" s="1"/>
  <c r="Z160" i="9" s="1"/>
  <c r="AA42" i="9" s="1"/>
  <c r="Z133" i="9"/>
  <c r="AA43" i="9" l="1"/>
  <c r="Z88" i="9"/>
  <c r="Z139" i="9"/>
  <c r="Z82" i="9"/>
  <c r="Z107" i="9" s="1"/>
  <c r="Z158" i="9" s="1"/>
  <c r="Z130" i="9"/>
  <c r="Z164" i="9" s="1"/>
  <c r="Z89" i="9"/>
  <c r="Z136" i="9" l="1"/>
  <c r="Z87" i="9"/>
  <c r="AA40" i="9"/>
  <c r="Z163" i="9"/>
  <c r="Z166" i="9" l="1"/>
  <c r="AA45" i="9"/>
  <c r="AA47" i="9" l="1"/>
  <c r="AA49" i="9" s="1"/>
  <c r="AA53" i="9" l="1"/>
  <c r="AA61" i="9" s="1"/>
  <c r="AA55" i="9"/>
  <c r="AA63" i="9" s="1"/>
  <c r="AA80" i="9" s="1"/>
  <c r="AA52" i="9"/>
  <c r="AA60" i="9" s="1"/>
  <c r="AA54" i="9"/>
  <c r="AA62" i="9" s="1"/>
  <c r="AA85" i="9" l="1"/>
  <c r="AA110" i="9" s="1"/>
  <c r="AA65" i="9"/>
  <c r="AA67" i="9"/>
  <c r="AA116" i="9" s="1"/>
  <c r="AA127" i="9" s="1"/>
  <c r="AA132" i="9" s="1"/>
  <c r="AA138" i="9" s="1"/>
  <c r="AA68" i="9"/>
  <c r="AA117" i="9" s="1"/>
  <c r="AA128" i="9" s="1"/>
  <c r="AA66" i="9"/>
  <c r="AA71" i="9"/>
  <c r="AA142" i="9" s="1"/>
  <c r="AA152" i="9" s="1"/>
  <c r="AA73" i="9"/>
  <c r="AA144" i="9" s="1"/>
  <c r="AA154" i="9" s="1"/>
  <c r="AA74" i="9"/>
  <c r="AA145" i="9" s="1"/>
  <c r="AA155" i="9" s="1"/>
  <c r="AA161" i="9" s="1"/>
  <c r="AA78" i="9"/>
  <c r="AA72" i="9"/>
  <c r="AA143" i="9" s="1"/>
  <c r="AA153" i="9" s="1"/>
  <c r="AA57" i="9"/>
  <c r="AA58" i="9" s="1"/>
  <c r="AA165" i="9" s="1"/>
  <c r="AB46" i="9" s="1"/>
  <c r="AA79" i="9"/>
  <c r="AA90" i="9" l="1"/>
  <c r="AA115" i="9"/>
  <c r="AA126" i="9" s="1"/>
  <c r="AA131" i="9" s="1"/>
  <c r="AA137" i="9" s="1"/>
  <c r="AA133" i="9"/>
  <c r="AB43" i="9" s="1"/>
  <c r="AA83" i="9"/>
  <c r="AA108" i="9" s="1"/>
  <c r="AA159" i="9" s="1"/>
  <c r="AB41" i="9" s="1"/>
  <c r="AA84" i="9"/>
  <c r="AA109" i="9" s="1"/>
  <c r="AA160" i="9" s="1"/>
  <c r="AB42" i="9" s="1"/>
  <c r="AA77" i="9"/>
  <c r="AA114" i="9"/>
  <c r="AA125" i="9" s="1"/>
  <c r="AA139" i="9" l="1"/>
  <c r="AA82" i="9"/>
  <c r="AA107" i="9" s="1"/>
  <c r="AA158" i="9" s="1"/>
  <c r="AA130" i="9"/>
  <c r="AA164" i="9" s="1"/>
  <c r="AA89" i="9"/>
  <c r="AA88" i="9"/>
  <c r="AA87" i="9" l="1"/>
  <c r="AA136" i="9"/>
  <c r="AA163" i="9"/>
  <c r="AB40" i="9"/>
  <c r="AA166" i="9" l="1"/>
  <c r="AB45" i="9"/>
  <c r="AB47" i="9" l="1"/>
  <c r="AB49" i="9" s="1"/>
  <c r="AB55" i="9" l="1"/>
  <c r="AB63" i="9" s="1"/>
  <c r="AB80" i="9" s="1"/>
  <c r="AB52" i="9"/>
  <c r="AB60" i="9" s="1"/>
  <c r="AB54" i="9"/>
  <c r="AB62" i="9" s="1"/>
  <c r="AB53" i="9"/>
  <c r="AB61" i="9" s="1"/>
  <c r="AB85" i="9" l="1"/>
  <c r="AB110" i="9" s="1"/>
  <c r="AB65" i="9"/>
  <c r="AB67" i="9"/>
  <c r="AB116" i="9" s="1"/>
  <c r="AB127" i="9" s="1"/>
  <c r="AB132" i="9" s="1"/>
  <c r="AB138" i="9" s="1"/>
  <c r="AB78" i="9"/>
  <c r="AB66" i="9"/>
  <c r="AB115" i="9" s="1"/>
  <c r="AB126" i="9" s="1"/>
  <c r="AB131" i="9" s="1"/>
  <c r="AB137" i="9" s="1"/>
  <c r="AB68" i="9"/>
  <c r="AB117" i="9" s="1"/>
  <c r="AB128" i="9" s="1"/>
  <c r="AB71" i="9"/>
  <c r="AB142" i="9" s="1"/>
  <c r="AB152" i="9" s="1"/>
  <c r="AB72" i="9"/>
  <c r="AB143" i="9" s="1"/>
  <c r="AB153" i="9" s="1"/>
  <c r="AB73" i="9"/>
  <c r="AB144" i="9" s="1"/>
  <c r="AB154" i="9" s="1"/>
  <c r="AB74" i="9"/>
  <c r="AB145" i="9" s="1"/>
  <c r="AB155" i="9" s="1"/>
  <c r="AB161" i="9" s="1"/>
  <c r="AB79" i="9"/>
  <c r="AB57" i="9"/>
  <c r="AB58" i="9" s="1"/>
  <c r="AB165" i="9" s="1"/>
  <c r="AC46" i="9" s="1"/>
  <c r="AB90" i="9" l="1"/>
  <c r="AB133" i="9"/>
  <c r="AC43" i="9" s="1"/>
  <c r="AB114" i="9"/>
  <c r="AB125" i="9" s="1"/>
  <c r="AB77" i="9"/>
  <c r="AB83" i="9"/>
  <c r="AB108" i="9" s="1"/>
  <c r="AB159" i="9" s="1"/>
  <c r="AC41" i="9" s="1"/>
  <c r="AB84" i="9"/>
  <c r="AB109" i="9" s="1"/>
  <c r="AB160" i="9" s="1"/>
  <c r="AC42" i="9" s="1"/>
  <c r="AB89" i="9" l="1"/>
  <c r="AB130" i="9"/>
  <c r="AB164" i="9" s="1"/>
  <c r="AB88" i="9"/>
  <c r="AB82" i="9"/>
  <c r="AB107" i="9" s="1"/>
  <c r="AB158" i="9" s="1"/>
  <c r="AB139" i="9"/>
  <c r="AB136" i="9" l="1"/>
  <c r="AB87" i="9"/>
  <c r="AC40" i="9"/>
  <c r="AB163" i="9"/>
  <c r="AB166" i="9" l="1"/>
  <c r="AC45" i="9"/>
  <c r="AC47" i="9" l="1"/>
  <c r="AC49" i="9" s="1"/>
  <c r="AC55" i="9" l="1"/>
  <c r="AC63" i="9" s="1"/>
  <c r="AC80" i="9" s="1"/>
  <c r="AC52" i="9"/>
  <c r="AC60" i="9" s="1"/>
  <c r="AC53" i="9"/>
  <c r="AC61" i="9" s="1"/>
  <c r="AC54" i="9"/>
  <c r="AC62" i="9" s="1"/>
  <c r="AC85" i="9" l="1"/>
  <c r="AC110" i="9" s="1"/>
  <c r="AC65" i="9"/>
  <c r="AC67" i="9"/>
  <c r="AC116" i="9" s="1"/>
  <c r="AC127" i="9" s="1"/>
  <c r="AC132" i="9" s="1"/>
  <c r="AC138" i="9" s="1"/>
  <c r="AC66" i="9"/>
  <c r="AC115" i="9" s="1"/>
  <c r="AC126" i="9" s="1"/>
  <c r="AC131" i="9" s="1"/>
  <c r="AC137" i="9" s="1"/>
  <c r="AC68" i="9"/>
  <c r="AC71" i="9"/>
  <c r="AC142" i="9" s="1"/>
  <c r="AC152" i="9" s="1"/>
  <c r="AC73" i="9"/>
  <c r="AC144" i="9" s="1"/>
  <c r="AC154" i="9" s="1"/>
  <c r="AC72" i="9"/>
  <c r="AC143" i="9" s="1"/>
  <c r="AC153" i="9" s="1"/>
  <c r="AC74" i="9"/>
  <c r="AC145" i="9" s="1"/>
  <c r="AC155" i="9" s="1"/>
  <c r="AC161" i="9" s="1"/>
  <c r="AC78" i="9"/>
  <c r="AC57" i="9"/>
  <c r="AC58" i="9" s="1"/>
  <c r="AC165" i="9" s="1"/>
  <c r="AD46" i="9" s="1"/>
  <c r="AC79" i="9"/>
  <c r="AC90" i="9" l="1"/>
  <c r="AC117" i="9"/>
  <c r="AC128" i="9" s="1"/>
  <c r="AC133" i="9" s="1"/>
  <c r="AC84" i="9"/>
  <c r="AC109" i="9" s="1"/>
  <c r="AC160" i="9" s="1"/>
  <c r="AD42" i="9" s="1"/>
  <c r="AC114" i="9"/>
  <c r="AC125" i="9" s="1"/>
  <c r="AC77" i="9"/>
  <c r="AC83" i="9"/>
  <c r="AC108" i="9" s="1"/>
  <c r="AC159" i="9" s="1"/>
  <c r="AD41" i="9" s="1"/>
  <c r="AC89" i="9" l="1"/>
  <c r="AD43" i="9"/>
  <c r="AC139" i="9"/>
  <c r="AC88" i="9"/>
  <c r="AC130" i="9"/>
  <c r="AC164" i="9" s="1"/>
  <c r="AC82" i="9"/>
  <c r="AC107" i="9" s="1"/>
  <c r="AC158" i="9" s="1"/>
  <c r="AC136" i="9" l="1"/>
  <c r="AC87" i="9"/>
  <c r="AD40" i="9"/>
  <c r="AC163" i="9"/>
  <c r="AC166" i="9" l="1"/>
  <c r="AD45" i="9"/>
  <c r="AD47" i="9" l="1"/>
  <c r="AD49" i="9" s="1"/>
  <c r="AD52" i="9" l="1"/>
  <c r="AD60" i="9" s="1"/>
  <c r="AD55" i="9"/>
  <c r="AD63" i="9" s="1"/>
  <c r="AD80" i="9" s="1"/>
  <c r="AD54" i="9"/>
  <c r="AD62" i="9" s="1"/>
  <c r="AD53" i="9"/>
  <c r="AD61" i="9" s="1"/>
  <c r="AD85" i="9" l="1"/>
  <c r="AD110" i="9" s="1"/>
  <c r="AD65" i="9"/>
  <c r="AD67" i="9"/>
  <c r="AD116" i="9" s="1"/>
  <c r="AD127" i="9" s="1"/>
  <c r="AD132" i="9" s="1"/>
  <c r="AD138" i="9" s="1"/>
  <c r="AD68" i="9"/>
  <c r="AD117" i="9" s="1"/>
  <c r="AD128" i="9" s="1"/>
  <c r="AD78" i="9"/>
  <c r="AD66" i="9"/>
  <c r="AD115" i="9" s="1"/>
  <c r="AD126" i="9" s="1"/>
  <c r="AD131" i="9" s="1"/>
  <c r="AD137" i="9" s="1"/>
  <c r="AD71" i="9"/>
  <c r="AD142" i="9" s="1"/>
  <c r="AD152" i="9" s="1"/>
  <c r="AD72" i="9"/>
  <c r="AD143" i="9" s="1"/>
  <c r="AD153" i="9" s="1"/>
  <c r="AD73" i="9"/>
  <c r="AD144" i="9" s="1"/>
  <c r="AD154" i="9" s="1"/>
  <c r="AD74" i="9"/>
  <c r="AD145" i="9" s="1"/>
  <c r="AD155" i="9" s="1"/>
  <c r="AD79" i="9"/>
  <c r="AD57" i="9"/>
  <c r="AD58" i="9" s="1"/>
  <c r="AD165" i="9" s="1"/>
  <c r="AE46" i="9" s="1"/>
  <c r="AD161" i="9" l="1"/>
  <c r="AD90" i="9"/>
  <c r="AD77" i="9"/>
  <c r="AD114" i="9"/>
  <c r="AD125" i="9" s="1"/>
  <c r="AD133" i="9"/>
  <c r="AD84" i="9"/>
  <c r="AD109" i="9" s="1"/>
  <c r="AD160" i="9" s="1"/>
  <c r="AE42" i="9" s="1"/>
  <c r="AD83" i="9"/>
  <c r="AD108" i="9" s="1"/>
  <c r="AD159" i="9" s="1"/>
  <c r="AE41" i="9" s="1"/>
  <c r="AE43" i="9" l="1"/>
  <c r="AD89" i="9"/>
  <c r="AD88" i="9"/>
  <c r="AD130" i="9"/>
  <c r="AD164" i="9" s="1"/>
  <c r="AD139" i="9"/>
  <c r="AD82" i="9"/>
  <c r="AD107" i="9" s="1"/>
  <c r="AD158" i="9" s="1"/>
  <c r="AD163" i="9" l="1"/>
  <c r="AE40" i="9"/>
  <c r="AD87" i="9"/>
  <c r="AD136" i="9"/>
  <c r="AD166" i="9" l="1"/>
  <c r="AE45" i="9"/>
  <c r="AE47" i="9" l="1"/>
  <c r="AE49" i="9" s="1"/>
  <c r="AE53" i="9" l="1"/>
  <c r="AE61" i="9" s="1"/>
  <c r="AE54" i="9"/>
  <c r="AE62" i="9" s="1"/>
  <c r="AE52" i="9"/>
  <c r="AE60" i="9" s="1"/>
  <c r="AE55" i="9"/>
  <c r="AE63" i="9" s="1"/>
  <c r="AE80" i="9" s="1"/>
  <c r="AE85" i="9" l="1"/>
  <c r="AE110" i="9" s="1"/>
  <c r="AE65" i="9"/>
  <c r="AE68" i="9"/>
  <c r="AE117" i="9" s="1"/>
  <c r="AE128" i="9" s="1"/>
  <c r="AE79" i="9"/>
  <c r="AE67" i="9"/>
  <c r="AE116" i="9" s="1"/>
  <c r="AE127" i="9" s="1"/>
  <c r="AE132" i="9" s="1"/>
  <c r="AE138" i="9" s="1"/>
  <c r="AE66" i="9"/>
  <c r="AE71" i="9"/>
  <c r="AE142" i="9" s="1"/>
  <c r="AE152" i="9" s="1"/>
  <c r="AE74" i="9"/>
  <c r="AE145" i="9" s="1"/>
  <c r="AE155" i="9" s="1"/>
  <c r="AE73" i="9"/>
  <c r="AE144" i="9" s="1"/>
  <c r="AE154" i="9" s="1"/>
  <c r="AE78" i="9"/>
  <c r="AE72" i="9"/>
  <c r="AE143" i="9" s="1"/>
  <c r="AE153" i="9" s="1"/>
  <c r="AE57" i="9"/>
  <c r="AE58" i="9" s="1"/>
  <c r="AE165" i="9" s="1"/>
  <c r="AF46" i="9" s="1"/>
  <c r="AE161" i="9" l="1"/>
  <c r="AE90" i="9"/>
  <c r="AE115" i="9"/>
  <c r="AE126" i="9" s="1"/>
  <c r="AE131" i="9" s="1"/>
  <c r="AE137" i="9" s="1"/>
  <c r="AE83" i="9"/>
  <c r="AE108" i="9" s="1"/>
  <c r="AE159" i="9" s="1"/>
  <c r="AF41" i="9" s="1"/>
  <c r="AE84" i="9"/>
  <c r="AE109" i="9" s="1"/>
  <c r="AE160" i="9" s="1"/>
  <c r="AF42" i="9" s="1"/>
  <c r="AE114" i="9"/>
  <c r="AE125" i="9" s="1"/>
  <c r="AE77" i="9"/>
  <c r="AE133" i="9"/>
  <c r="AF43" i="9" l="1"/>
  <c r="AE139" i="9"/>
  <c r="AE89" i="9"/>
  <c r="AE88" i="9"/>
  <c r="AE82" i="9"/>
  <c r="AE107" i="9" s="1"/>
  <c r="AE158" i="9" s="1"/>
  <c r="AE130" i="9"/>
  <c r="AE164" i="9" s="1"/>
  <c r="AE136" i="9" l="1"/>
  <c r="AE87" i="9"/>
  <c r="AE163" i="9"/>
  <c r="AF40" i="9"/>
  <c r="AE166" i="9" l="1"/>
  <c r="AF45" i="9"/>
  <c r="AF47" i="9" l="1"/>
  <c r="AF49" i="9" s="1"/>
  <c r="AF52" i="9" l="1"/>
  <c r="AF60" i="9" s="1"/>
  <c r="AF53" i="9"/>
  <c r="AF61" i="9" s="1"/>
  <c r="AF55" i="9"/>
  <c r="AF63" i="9" s="1"/>
  <c r="AF80" i="9" s="1"/>
  <c r="AF85" i="9" s="1"/>
  <c r="AF54" i="9"/>
  <c r="AF62" i="9" s="1"/>
  <c r="AF90" i="9" l="1"/>
  <c r="AF110" i="9"/>
  <c r="AF65" i="9"/>
  <c r="AF67" i="9"/>
  <c r="AF116" i="9" s="1"/>
  <c r="AF127" i="9" s="1"/>
  <c r="AF132" i="9" s="1"/>
  <c r="AF138" i="9" s="1"/>
  <c r="AF68" i="9"/>
  <c r="AF117" i="9" s="1"/>
  <c r="AF128" i="9" s="1"/>
  <c r="AF78" i="9"/>
  <c r="AF66" i="9"/>
  <c r="AF115" i="9" s="1"/>
  <c r="AF126" i="9" s="1"/>
  <c r="AF131" i="9" s="1"/>
  <c r="AF137" i="9" s="1"/>
  <c r="AF71" i="9"/>
  <c r="AF142" i="9" s="1"/>
  <c r="AF152" i="9" s="1"/>
  <c r="AF73" i="9"/>
  <c r="AF144" i="9" s="1"/>
  <c r="AF154" i="9" s="1"/>
  <c r="AF74" i="9"/>
  <c r="AF145" i="9" s="1"/>
  <c r="AF155" i="9" s="1"/>
  <c r="AF161" i="9" s="1"/>
  <c r="AF72" i="9"/>
  <c r="AF143" i="9" s="1"/>
  <c r="AF153" i="9" s="1"/>
  <c r="AF79" i="9"/>
  <c r="AF57" i="9"/>
  <c r="AF58" i="9" s="1"/>
  <c r="AF165" i="9" s="1"/>
  <c r="AG46" i="9" s="1"/>
  <c r="AF83" i="9" l="1"/>
  <c r="AF108" i="9" s="1"/>
  <c r="AF159" i="9" s="1"/>
  <c r="AG41" i="9" s="1"/>
  <c r="AF77" i="9"/>
  <c r="AF114" i="9"/>
  <c r="AF125" i="9" s="1"/>
  <c r="AF133" i="9"/>
  <c r="AG43" i="9" s="1"/>
  <c r="AF84" i="9"/>
  <c r="AF109" i="9" s="1"/>
  <c r="AF160" i="9" s="1"/>
  <c r="AG42" i="9" s="1"/>
  <c r="AF88" i="9" l="1"/>
  <c r="AF139" i="9"/>
  <c r="AF89" i="9"/>
  <c r="AF130" i="9"/>
  <c r="AF164" i="9" s="1"/>
  <c r="AF82" i="9"/>
  <c r="AF107" i="9" s="1"/>
  <c r="AF158" i="9" s="1"/>
  <c r="AF136" i="9" l="1"/>
  <c r="AF87" i="9"/>
  <c r="AG40" i="9"/>
  <c r="AF163" i="9"/>
  <c r="AF166" i="9" l="1"/>
  <c r="AG45" i="9"/>
  <c r="AG47" i="9" l="1"/>
  <c r="AG49" i="9" s="1"/>
  <c r="AG52" i="9" l="1"/>
  <c r="AG60" i="9" s="1"/>
  <c r="AG55" i="9"/>
  <c r="AG63" i="9" s="1"/>
  <c r="AG80" i="9" s="1"/>
  <c r="AG85" i="9" s="1"/>
  <c r="AG53" i="9"/>
  <c r="AG61" i="9" s="1"/>
  <c r="AG54" i="9"/>
  <c r="AG62" i="9" s="1"/>
  <c r="AG90" i="9" l="1"/>
  <c r="AG110" i="9"/>
  <c r="AG65" i="9"/>
  <c r="AG66" i="9"/>
  <c r="AG115" i="9" s="1"/>
  <c r="AG126" i="9" s="1"/>
  <c r="AG131" i="9" s="1"/>
  <c r="AG137" i="9" s="1"/>
  <c r="AG79" i="9"/>
  <c r="AG67" i="9"/>
  <c r="AG116" i="9" s="1"/>
  <c r="AG127" i="9" s="1"/>
  <c r="AG132" i="9" s="1"/>
  <c r="AG138" i="9" s="1"/>
  <c r="AG68" i="9"/>
  <c r="AG117" i="9" s="1"/>
  <c r="AG128" i="9" s="1"/>
  <c r="AG133" i="9" s="1"/>
  <c r="AG139" i="9" s="1"/>
  <c r="AG71" i="9"/>
  <c r="AG142" i="9" s="1"/>
  <c r="AG152" i="9" s="1"/>
  <c r="AG73" i="9"/>
  <c r="AG144" i="9" s="1"/>
  <c r="AG154" i="9" s="1"/>
  <c r="AG72" i="9"/>
  <c r="AG143" i="9" s="1"/>
  <c r="AG153" i="9" s="1"/>
  <c r="AG74" i="9"/>
  <c r="AG145" i="9" s="1"/>
  <c r="AG155" i="9" s="1"/>
  <c r="AG78" i="9"/>
  <c r="AG57" i="9"/>
  <c r="AG58" i="9" s="1"/>
  <c r="AG165" i="9" s="1"/>
  <c r="AH46" i="9" s="1"/>
  <c r="AG161" i="9" l="1"/>
  <c r="AH43" i="9" s="1"/>
  <c r="AG77" i="9"/>
  <c r="AG114" i="9"/>
  <c r="AG125" i="9" s="1"/>
  <c r="AG83" i="9"/>
  <c r="AG108" i="9" s="1"/>
  <c r="AG159" i="9" s="1"/>
  <c r="AG84" i="9"/>
  <c r="AG109" i="9" s="1"/>
  <c r="AG160" i="9" s="1"/>
  <c r="AG88" i="9" l="1"/>
  <c r="AH41" i="9"/>
  <c r="AG130" i="9"/>
  <c r="AG164" i="9" s="1"/>
  <c r="AH42" i="9"/>
  <c r="AG89" i="9"/>
  <c r="AG82" i="9"/>
  <c r="AG107" i="9" s="1"/>
  <c r="AG158" i="9" s="1"/>
  <c r="AG87" i="9" l="1"/>
  <c r="AG163" i="9"/>
  <c r="AH40" i="9"/>
  <c r="AG136" i="9"/>
  <c r="AG166" i="9" l="1"/>
  <c r="AH45" i="9"/>
  <c r="AH47" i="9" l="1"/>
  <c r="AH49" i="9" s="1"/>
  <c r="AH53" i="9" l="1"/>
  <c r="AH61" i="9" s="1"/>
  <c r="AH55" i="9"/>
  <c r="AH63" i="9" s="1"/>
  <c r="AH80" i="9" s="1"/>
  <c r="AH85" i="9" s="1"/>
  <c r="AH52" i="9"/>
  <c r="AH60" i="9" s="1"/>
  <c r="AH54" i="9"/>
  <c r="AH62" i="9" s="1"/>
  <c r="AH90" i="9" l="1"/>
  <c r="AH110" i="9"/>
  <c r="AH65" i="9"/>
  <c r="AH79" i="9"/>
  <c r="AH67" i="9"/>
  <c r="AH116" i="9" s="1"/>
  <c r="AH127" i="9" s="1"/>
  <c r="AH132" i="9" s="1"/>
  <c r="AH138" i="9" s="1"/>
  <c r="AH68" i="9"/>
  <c r="AH117" i="9" s="1"/>
  <c r="AH128" i="9" s="1"/>
  <c r="AH133" i="9" s="1"/>
  <c r="AH139" i="9" s="1"/>
  <c r="AH66" i="9"/>
  <c r="AH71" i="9"/>
  <c r="AH142" i="9" s="1"/>
  <c r="AH152" i="9" s="1"/>
  <c r="AH73" i="9"/>
  <c r="AH144" i="9" s="1"/>
  <c r="AH154" i="9" s="1"/>
  <c r="AH74" i="9"/>
  <c r="AH145" i="9" s="1"/>
  <c r="AH155" i="9" s="1"/>
  <c r="AH161" i="9" s="1"/>
  <c r="AH78" i="9"/>
  <c r="AH72" i="9"/>
  <c r="AH143" i="9" s="1"/>
  <c r="AH153" i="9" s="1"/>
  <c r="AH57" i="9"/>
  <c r="AH58" i="9" s="1"/>
  <c r="AH165" i="9" s="1"/>
  <c r="AH115" i="9" l="1"/>
  <c r="AH126" i="9" s="1"/>
  <c r="AH131" i="9" s="1"/>
  <c r="AH137" i="9" s="1"/>
  <c r="AH83" i="9"/>
  <c r="AH108" i="9" s="1"/>
  <c r="AH159" i="9" s="1"/>
  <c r="AH77" i="9"/>
  <c r="AH114" i="9"/>
  <c r="AH125" i="9" s="1"/>
  <c r="AH84" i="9"/>
  <c r="AH109" i="9" s="1"/>
  <c r="AH160" i="9" s="1"/>
  <c r="AH82" i="9" l="1"/>
  <c r="AH107" i="9" s="1"/>
  <c r="AH158" i="9" s="1"/>
  <c r="AH163" i="9" s="1"/>
  <c r="AH130" i="9"/>
  <c r="AH164" i="9" s="1"/>
  <c r="AH88" i="9"/>
  <c r="AH89" i="9"/>
  <c r="AH87" i="9" l="1"/>
  <c r="AH136" i="9"/>
  <c r="AH16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Kiki Mulyadi</author>
  </authors>
  <commentList>
    <comment ref="DO1" authorId="0" shapeId="0" xr:uid="{3D2B1CC5-F4E7-4953-B68B-E6C8B1135601}">
      <text>
        <r>
          <rPr>
            <b/>
            <sz val="9"/>
            <color indexed="81"/>
            <rFont val="Tahoma"/>
            <family val="2"/>
          </rPr>
          <t>Kiki Mulyadi:</t>
        </r>
        <r>
          <rPr>
            <sz val="9"/>
            <color indexed="81"/>
            <rFont val="Tahoma"/>
            <family val="2"/>
          </rPr>
          <t xml:space="preserve">
closeToOpenPriceRet &gt; 0 --&gt;&gt; reduce the dailyRet
closeToOpenPriceRet &lt; 0 --&gt;&gt; increase the dailyRet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<sst xmlns="http://schemas.openxmlformats.org/spreadsheetml/2006/main" count="950" uniqueCount="141">
  <si>
    <t>closePriceRet</t>
  </si>
  <si>
    <t>step</t>
  </si>
  <si>
    <t>A</t>
  </si>
  <si>
    <t>B</t>
  </si>
  <si>
    <t>C</t>
  </si>
  <si>
    <t>D</t>
  </si>
  <si>
    <t>tradingSignal</t>
  </si>
  <si>
    <t>buyCost</t>
  </si>
  <si>
    <t>sellCost</t>
  </si>
  <si>
    <t>.</t>
  </si>
  <si>
    <t>openPrice</t>
  </si>
  <si>
    <t>closePrice</t>
  </si>
  <si>
    <t>closeToOpenRet</t>
  </si>
  <si>
    <t>closeToClosePriceRet</t>
  </si>
  <si>
    <t>nSignal</t>
  </si>
  <si>
    <t>BOD nSignal</t>
  </si>
  <si>
    <t>Investment Alloc per signal</t>
  </si>
  <si>
    <t>Cash</t>
  </si>
  <si>
    <t>max Allocation</t>
  </si>
  <si>
    <t>BOD Total Assets Value</t>
  </si>
  <si>
    <t>Cash Pct</t>
  </si>
  <si>
    <t>EOD Invested Value</t>
  </si>
  <si>
    <t>EOD Total Assets Value</t>
  </si>
  <si>
    <t>Total invested Amount</t>
  </si>
  <si>
    <t>Cash Amount</t>
  </si>
  <si>
    <t>BacktestEgine work flow</t>
  </si>
  <si>
    <t>Get signal in the BOD</t>
  </si>
  <si>
    <t>Allocate capital sym</t>
  </si>
  <si>
    <t>get buy sell amount per sym</t>
  </si>
  <si>
    <t>get buy sell cost</t>
  </si>
  <si>
    <t>get % ret close to open</t>
  </si>
  <si>
    <t>buy sell slipage cost</t>
  </si>
  <si>
    <t>BOD Investable Amount</t>
  </si>
  <si>
    <t>BOD Total PorValue</t>
  </si>
  <si>
    <t>BOD Cash</t>
  </si>
  <si>
    <t>EOD investment</t>
  </si>
  <si>
    <t>EOD Cash</t>
  </si>
  <si>
    <t>EOD total portValue</t>
  </si>
  <si>
    <t>buySlipage</t>
  </si>
  <si>
    <t>closeToOpenPriceRet</t>
  </si>
  <si>
    <t>BOD Portfolio Allocation Pct</t>
  </si>
  <si>
    <t>BOD Allocation Value</t>
  </si>
  <si>
    <t>sellSlipage</t>
  </si>
  <si>
    <t>buySellSlippage</t>
  </si>
  <si>
    <t>grossBuyAmount</t>
  </si>
  <si>
    <t>grossSellAmount</t>
  </si>
  <si>
    <t>nettBuyAmount</t>
  </si>
  <si>
    <t>nettSellAmount</t>
  </si>
  <si>
    <t>bodAssetValue</t>
  </si>
  <si>
    <t>equityCurve</t>
  </si>
  <si>
    <t>netDailyRet</t>
  </si>
  <si>
    <t>buySellCost</t>
  </si>
  <si>
    <t>dailyRetBySymInvested</t>
  </si>
  <si>
    <t>EOD Portfolio Value Gross</t>
  </si>
  <si>
    <t>EOD Portfolio Value Net</t>
  </si>
  <si>
    <t>BOD Total invested Pct</t>
  </si>
  <si>
    <t>buySellAmount</t>
  </si>
  <si>
    <t>totalNetBuy</t>
  </si>
  <si>
    <t>totalNetSell</t>
  </si>
  <si>
    <t>buySellAmountPct</t>
  </si>
  <si>
    <t>buySellSlippagePct</t>
  </si>
  <si>
    <t>buySellCostPct</t>
  </si>
  <si>
    <t>BOD capital allocation</t>
  </si>
  <si>
    <t>maxCapAlloc</t>
  </si>
  <si>
    <t>bodCash</t>
  </si>
  <si>
    <t>This portion will have the effect of dailyRet only</t>
  </si>
  <si>
    <t>this portion will generate cash - sellCost</t>
  </si>
  <si>
    <t>this portion have the effect of 
dailyRet-buyCost-slippage</t>
  </si>
  <si>
    <t>dailyBuy portion have the effect of 
dailyRet-buyCost-slippage</t>
  </si>
  <si>
    <t>dailySell&gt;&gt;Cash generated this portion will generate cash - sellCost</t>
  </si>
  <si>
    <t>Previous Remain &gt;&gt; this portion will have the effect of dailyRet only</t>
  </si>
  <si>
    <t>buySlippageCost</t>
  </si>
  <si>
    <t>eodOfNetBuyPortion</t>
  </si>
  <si>
    <t>grossEODNetBuyPortion</t>
  </si>
  <si>
    <t>EOD total</t>
  </si>
  <si>
    <t>eododPrevRemainPortion</t>
  </si>
  <si>
    <t>bodNetBuyPortion</t>
  </si>
  <si>
    <t>bodPreviousRemainPortion</t>
  </si>
  <si>
    <t>bodCapInvestedPerSym</t>
  </si>
  <si>
    <t>bodGrossBuySellPortion</t>
  </si>
  <si>
    <t>bodGrossBuyPortion</t>
  </si>
  <si>
    <t>bodGrossSellPortion</t>
  </si>
  <si>
    <t>bodNetCashFromSellPortion</t>
  </si>
  <si>
    <t>eodTotalInvestedValue</t>
  </si>
  <si>
    <t>eodInvestedValuePerSym</t>
  </si>
  <si>
    <t>eodCash</t>
  </si>
  <si>
    <t>eodAssetValue</t>
  </si>
  <si>
    <t>maxCapAllocation</t>
  </si>
  <si>
    <t>bodCapAlloc</t>
  </si>
  <si>
    <t>bodInvestedValuePerSym</t>
  </si>
  <si>
    <t>netDailyRetPerSym</t>
  </si>
  <si>
    <t>netDailyAssetRet</t>
  </si>
  <si>
    <t>bodTotalInvested</t>
  </si>
  <si>
    <t>eodTotalInvested</t>
  </si>
  <si>
    <t>equityCurvePerSym</t>
  </si>
  <si>
    <t>dailyBuy will have the effect of dailyRet-buyCost-buySlipage</t>
  </si>
  <si>
    <t>bodGrossSellPortionAfterSlipage</t>
  </si>
  <si>
    <t>x</t>
  </si>
  <si>
    <t>buyCostAmount</t>
  </si>
  <si>
    <t>bodGrossBuyAmount</t>
  </si>
  <si>
    <t>bodGrossSellAmount</t>
  </si>
  <si>
    <t>bodPrevRemainAmount</t>
  </si>
  <si>
    <t>bodNetBuyAmount</t>
  </si>
  <si>
    <t>eodNetBuyAmount</t>
  </si>
  <si>
    <t>eodTotalAsset</t>
  </si>
  <si>
    <t>eodCapAllocation</t>
  </si>
  <si>
    <t>PrevRemain will have the effect of dailyRet only</t>
  </si>
  <si>
    <t>DailySell will have the effect of sellSlippage and sellCost</t>
  </si>
  <si>
    <t>eodPrevRemainAmount</t>
  </si>
  <si>
    <t>bodGrossSellAmountAtTheOpeiningPrice</t>
  </si>
  <si>
    <t>netCashFromSellingAmount</t>
  </si>
  <si>
    <t>sellCostAmount</t>
  </si>
  <si>
    <t>eodTotalInvestedPerSym</t>
  </si>
  <si>
    <t>beginAssetValue</t>
  </si>
  <si>
    <t>MaxCapAlloc</t>
  </si>
  <si>
    <t>beginCapAllocPerSym</t>
  </si>
  <si>
    <t>bodtotalInvestedAmount</t>
  </si>
  <si>
    <t>prevousRemainAmount</t>
  </si>
  <si>
    <t>bodGrossAmount will have the effect of dailyRet, buyCost and slippageCost</t>
  </si>
  <si>
    <t>bodGrossSellAmount will have the effect of slippageCost and sellCost</t>
  </si>
  <si>
    <t>bodPrevAmount will have the effect of dailyRet only</t>
  </si>
  <si>
    <t>slippage&gt;&gt; closeToOpenPriceRet</t>
  </si>
  <si>
    <t>grossDailyRet&gt;&gt; closeToClosePriceRet</t>
  </si>
  <si>
    <t>netSellAmount &gt;&gt; cashGenerated</t>
  </si>
  <si>
    <t>eodTotalInvestedAmountPerSym</t>
  </si>
  <si>
    <t>eodInvestedAmount</t>
  </si>
  <si>
    <t>eodPrevAmount</t>
  </si>
  <si>
    <t>bodPreRebalancing</t>
  </si>
  <si>
    <t>bodInvestedPerSym (targetAllocation)</t>
  </si>
  <si>
    <t>nerRetAfterslippageCost</t>
  </si>
  <si>
    <t xml:space="preserve">NetSellAmount </t>
  </si>
  <si>
    <t>pre-rebalancing</t>
  </si>
  <si>
    <t>post-rebalancing</t>
  </si>
  <si>
    <t>bodTotalAsset</t>
  </si>
  <si>
    <t>dailyRetAfterSlippage</t>
  </si>
  <si>
    <t>marketData</t>
  </si>
  <si>
    <t>preparation</t>
  </si>
  <si>
    <t>totalSellCost</t>
  </si>
  <si>
    <t>btEventDriven</t>
  </si>
  <si>
    <t>btVectorized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</si>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</sst>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#,##0_)_%;\(#,##0\)_%;_(&quot;–&quot;_)_%;_(@_)_%"/>
    <numFmt numFmtId="165" formatCode="_(#,##0.0%_);\(#,##0.0%\);_(&quot;–&quot;_)_%;_(@_)_%"/>
    <numFmt numFmtId="166" formatCode="_(#,##0.00%_);\(#,##0.00%\);_(&quot;–&quot;_)_%;_(@_)_%"/>
    <numFmt numFmtId="167" formatCode="0.0%"/>
    <numFmt numFmtId="168" formatCode="_(#,##0.000%_);\(#,##0.000%\);_(&quot;–&quot;_)_%;_(@_)_%"/>
    <numFmt numFmtId="169" formatCode="_(#,##0.00_)_%;\(#,##0.00\)_%;_(&quot;–&quot;_)_%;_(@_)_%"/>
    <numFmt numFmtId="170" formatCode="#,##0.0%;\(#,##0.0%\);&quot;–&quot;;@"/>
    <numFmt numFmtId="171" formatCode="_(#,##0.0_)_%;\(#,##0.0\)_%;_(&quot;–&quot;_)_%;_(@_)_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 val="singleAccounting"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mediumGray"/>
    </fill>
    <fill>
      <patternFill patternType="solid">
        <fgColor rgb="FFD2F2FF"/>
        <bgColor rgb="FF000000"/>
      </patternFill>
    </fill>
    <fill>
      <patternFill patternType="solid">
        <fgColor rgb="FFC9DAF8"/>
        <bgColor rgb="FF000000"/>
      </patternFill>
    </fill>
    <fill>
      <patternFill patternType="solid">
        <fgColor rgb="FFF4CCCC"/>
        <bgColor rgb="FF000000"/>
      </patternFill>
    </fill>
    <fill>
      <patternFill patternType="mediumGray">
        <fgColor theme="0" tint="-0.499984740745262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3" fillId="0" borderId="0" xfId="0" applyNumberFormat="1" applyFont="1" applyFill="1" applyBorder="1" applyAlignment="1"/>
    <xf numFmtId="0" fontId="1" fillId="0" borderId="0" xfId="0" applyFont="1"/>
    <xf numFmtId="0" fontId="0" fillId="0" borderId="0" xfId="0" applyBorder="1"/>
    <xf numFmtId="0" fontId="4" fillId="0" borderId="1" xfId="0" applyFont="1" applyBorder="1" applyAlignment="1">
      <alignment horizontal="center"/>
    </xf>
    <xf numFmtId="165" fontId="2" fillId="0" borderId="0" xfId="0" applyNumberFormat="1" applyFont="1"/>
    <xf numFmtId="0" fontId="0" fillId="2" borderId="0" xfId="0" applyFill="1"/>
    <xf numFmtId="164" fontId="0" fillId="0" borderId="0" xfId="0" applyNumberFormat="1" applyBorder="1"/>
    <xf numFmtId="164" fontId="0" fillId="0" borderId="0" xfId="0" applyNumberFormat="1" applyFill="1" applyBorder="1"/>
    <xf numFmtId="167" fontId="0" fillId="0" borderId="0" xfId="0" applyNumberFormat="1"/>
    <xf numFmtId="0" fontId="4" fillId="0" borderId="0" xfId="0" applyFont="1"/>
    <xf numFmtId="164" fontId="5" fillId="3" borderId="2" xfId="0" applyNumberFormat="1" applyFont="1" applyFill="1" applyBorder="1"/>
    <xf numFmtId="166" fontId="6" fillId="0" borderId="0" xfId="0" applyNumberFormat="1" applyFont="1"/>
    <xf numFmtId="164" fontId="1" fillId="0" borderId="0" xfId="0" applyNumberFormat="1" applyFont="1"/>
    <xf numFmtId="164" fontId="4" fillId="0" borderId="0" xfId="0" applyNumberFormat="1" applyFont="1"/>
    <xf numFmtId="165" fontId="7" fillId="0" borderId="0" xfId="0" applyNumberFormat="1" applyFont="1" applyFill="1" applyBorder="1" applyAlignment="1"/>
    <xf numFmtId="10" fontId="1" fillId="0" borderId="0" xfId="0" applyNumberFormat="1" applyFont="1"/>
    <xf numFmtId="166" fontId="0" fillId="0" borderId="0" xfId="0" applyNumberFormat="1"/>
    <xf numFmtId="169" fontId="0" fillId="0" borderId="0" xfId="0" applyNumberFormat="1"/>
    <xf numFmtId="165" fontId="1" fillId="0" borderId="0" xfId="0" applyNumberFormat="1" applyFont="1"/>
    <xf numFmtId="166" fontId="0" fillId="0" borderId="0" xfId="0" applyNumberFormat="1" applyAlignment="1">
      <alignment horizontal="right"/>
    </xf>
    <xf numFmtId="166" fontId="4" fillId="0" borderId="0" xfId="0" applyNumberFormat="1" applyFont="1"/>
    <xf numFmtId="170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Border="1"/>
    <xf numFmtId="0" fontId="1" fillId="0" borderId="3" xfId="0" applyFont="1" applyBorder="1"/>
    <xf numFmtId="10" fontId="1" fillId="0" borderId="0" xfId="0" applyNumberFormat="1" applyFont="1" applyBorder="1"/>
    <xf numFmtId="0" fontId="1" fillId="0" borderId="5" xfId="0" applyFont="1" applyBorder="1"/>
    <xf numFmtId="164" fontId="0" fillId="2" borderId="0" xfId="0" applyNumberForma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13" fillId="0" borderId="0" xfId="0" applyNumberFormat="1" applyFont="1" applyFill="1" applyBorder="1" applyAlignment="1"/>
    <xf numFmtId="0" fontId="12" fillId="0" borderId="0" xfId="0" applyFont="1" applyBorder="1" applyAlignment="1"/>
    <xf numFmtId="0" fontId="12" fillId="0" borderId="3" xfId="0" applyFont="1" applyBorder="1" applyAlignment="1"/>
    <xf numFmtId="0" fontId="4" fillId="0" borderId="0" xfId="0" applyFont="1" applyBorder="1"/>
    <xf numFmtId="169" fontId="0" fillId="0" borderId="0" xfId="0" applyNumberFormat="1" applyAlignment="1">
      <alignment horizontal="right"/>
    </xf>
    <xf numFmtId="169" fontId="1" fillId="0" borderId="0" xfId="0" applyNumberFormat="1" applyFont="1"/>
    <xf numFmtId="164" fontId="4" fillId="3" borderId="2" xfId="0" applyNumberFormat="1" applyFont="1" applyFill="1" applyBorder="1"/>
    <xf numFmtId="165" fontId="4" fillId="0" borderId="0" xfId="0" applyNumberFormat="1" applyFont="1"/>
    <xf numFmtId="164" fontId="3" fillId="0" borderId="0" xfId="0" applyNumberFormat="1" applyFont="1" applyFill="1" applyBorder="1" applyAlignment="1"/>
    <xf numFmtId="0" fontId="11" fillId="6" borderId="0" xfId="0" applyFont="1" applyFill="1"/>
    <xf numFmtId="164" fontId="10" fillId="0" borderId="0" xfId="0" applyNumberFormat="1" applyFont="1"/>
    <xf numFmtId="164" fontId="11" fillId="0" borderId="0" xfId="0" applyNumberFormat="1" applyFont="1"/>
    <xf numFmtId="9" fontId="10" fillId="0" borderId="0" xfId="0" applyNumberFormat="1" applyFont="1"/>
    <xf numFmtId="165" fontId="11" fillId="0" borderId="0" xfId="0" applyNumberFormat="1" applyFont="1" applyAlignment="1">
      <alignment horizontal="right"/>
    </xf>
    <xf numFmtId="165" fontId="11" fillId="0" borderId="0" xfId="0" applyNumberFormat="1" applyFont="1"/>
    <xf numFmtId="164" fontId="10" fillId="3" borderId="2" xfId="0" applyNumberFormat="1" applyFont="1" applyFill="1" applyBorder="1"/>
    <xf numFmtId="0" fontId="11" fillId="4" borderId="0" xfId="0" applyFont="1" applyFill="1"/>
    <xf numFmtId="166" fontId="10" fillId="3" borderId="2" xfId="0" applyNumberFormat="1" applyFont="1" applyFill="1" applyBorder="1"/>
    <xf numFmtId="10" fontId="11" fillId="0" borderId="0" xfId="0" applyNumberFormat="1" applyFont="1"/>
    <xf numFmtId="171" fontId="11" fillId="0" borderId="0" xfId="0" applyNumberFormat="1" applyFont="1"/>
    <xf numFmtId="166" fontId="10" fillId="3" borderId="6" xfId="0" applyNumberFormat="1" applyFont="1" applyFill="1" applyBorder="1"/>
    <xf numFmtId="164" fontId="10" fillId="0" borderId="7" xfId="0" applyNumberFormat="1" applyFont="1" applyBorder="1"/>
    <xf numFmtId="0" fontId="11" fillId="0" borderId="8" xfId="0" applyFont="1" applyBorder="1"/>
    <xf numFmtId="164" fontId="10" fillId="0" borderId="10" xfId="0" applyNumberFormat="1" applyFont="1" applyBorder="1"/>
    <xf numFmtId="0" fontId="11" fillId="0" borderId="0" xfId="0" applyFont="1" applyBorder="1"/>
    <xf numFmtId="164" fontId="10" fillId="0" borderId="12" xfId="0" applyNumberFormat="1" applyFont="1" applyBorder="1"/>
    <xf numFmtId="0" fontId="11" fillId="0" borderId="4" xfId="0" applyFont="1" applyBorder="1"/>
    <xf numFmtId="164" fontId="11" fillId="0" borderId="8" xfId="0" applyNumberFormat="1" applyFont="1" applyBorder="1"/>
    <xf numFmtId="164" fontId="11" fillId="0" borderId="9" xfId="0" applyNumberFormat="1" applyFont="1" applyBorder="1"/>
    <xf numFmtId="164" fontId="11" fillId="0" borderId="0" xfId="0" applyNumberFormat="1" applyFont="1" applyBorder="1"/>
    <xf numFmtId="164" fontId="11" fillId="0" borderId="11" xfId="0" applyNumberFormat="1" applyFont="1" applyBorder="1"/>
    <xf numFmtId="164" fontId="11" fillId="0" borderId="4" xfId="0" applyNumberFormat="1" applyFont="1" applyBorder="1"/>
    <xf numFmtId="164" fontId="11" fillId="0" borderId="13" xfId="0" applyNumberFormat="1" applyFont="1" applyBorder="1"/>
    <xf numFmtId="0" fontId="10" fillId="0" borderId="0" xfId="0" applyFont="1" applyBorder="1"/>
    <xf numFmtId="0" fontId="10" fillId="0" borderId="14" xfId="0" applyFont="1" applyBorder="1"/>
    <xf numFmtId="164" fontId="10" fillId="0" borderId="14" xfId="0" applyNumberFormat="1" applyFont="1" applyBorder="1"/>
    <xf numFmtId="164" fontId="11" fillId="5" borderId="0" xfId="0" applyNumberFormat="1" applyFont="1" applyFill="1"/>
    <xf numFmtId="0" fontId="10" fillId="4" borderId="0" xfId="0" applyFont="1" applyFill="1"/>
    <xf numFmtId="164" fontId="10" fillId="0" borderId="0" xfId="0" applyNumberFormat="1" applyFont="1" applyBorder="1"/>
    <xf numFmtId="0" fontId="10" fillId="0" borderId="15" xfId="0" applyFont="1" applyBorder="1"/>
    <xf numFmtId="164" fontId="10" fillId="0" borderId="15" xfId="0" applyNumberFormat="1" applyFont="1" applyBorder="1"/>
    <xf numFmtId="0" fontId="11" fillId="0" borderId="15" xfId="0" applyFont="1" applyBorder="1"/>
    <xf numFmtId="164" fontId="11" fillId="0" borderId="15" xfId="0" applyNumberFormat="1" applyFont="1" applyBorder="1"/>
    <xf numFmtId="0" fontId="10" fillId="0" borderId="1" xfId="0" applyFont="1" applyBorder="1"/>
    <xf numFmtId="164" fontId="10" fillId="0" borderId="1" xfId="0" applyNumberFormat="1" applyFont="1" applyBorder="1"/>
    <xf numFmtId="0" fontId="11" fillId="0" borderId="1" xfId="0" applyFont="1" applyBorder="1"/>
    <xf numFmtId="164" fontId="11" fillId="0" borderId="1" xfId="0" applyNumberFormat="1" applyFont="1" applyBorder="1"/>
    <xf numFmtId="164" fontId="10" fillId="0" borderId="17" xfId="0" applyNumberFormat="1" applyFont="1" applyBorder="1"/>
    <xf numFmtId="164" fontId="11" fillId="0" borderId="16" xfId="0" applyNumberFormat="1" applyFont="1" applyBorder="1"/>
    <xf numFmtId="171" fontId="11" fillId="0" borderId="0" xfId="0" applyNumberFormat="1" applyFont="1" applyBorder="1"/>
    <xf numFmtId="171" fontId="11" fillId="0" borderId="8" xfId="0" applyNumberFormat="1" applyFont="1" applyBorder="1"/>
    <xf numFmtId="171" fontId="11" fillId="0" borderId="9" xfId="0" applyNumberFormat="1" applyFont="1" applyBorder="1"/>
    <xf numFmtId="171" fontId="11" fillId="0" borderId="11" xfId="0" applyNumberFormat="1" applyFont="1" applyBorder="1"/>
    <xf numFmtId="171" fontId="11" fillId="0" borderId="4" xfId="0" applyNumberFormat="1" applyFont="1" applyBorder="1"/>
    <xf numFmtId="171" fontId="11" fillId="0" borderId="13" xfId="0" applyNumberFormat="1" applyFont="1" applyBorder="1"/>
    <xf numFmtId="165" fontId="11" fillId="0" borderId="0" xfId="0" applyNumberFormat="1" applyFont="1" applyBorder="1"/>
    <xf numFmtId="0" fontId="10" fillId="4" borderId="18" xfId="0" applyFont="1" applyFill="1" applyBorder="1"/>
    <xf numFmtId="0" fontId="11" fillId="4" borderId="18" xfId="0" applyFont="1" applyFill="1" applyBorder="1"/>
    <xf numFmtId="0" fontId="10" fillId="4" borderId="18" xfId="0" applyFont="1" applyFill="1" applyBorder="1" applyAlignment="1">
      <alignment horizontal="left"/>
    </xf>
    <xf numFmtId="164" fontId="10" fillId="4" borderId="0" xfId="0" applyNumberFormat="1" applyFont="1" applyFill="1"/>
    <xf numFmtId="164" fontId="10" fillId="0" borderId="7" xfId="0" applyNumberFormat="1" applyFont="1" applyFill="1" applyBorder="1"/>
    <xf numFmtId="164" fontId="4" fillId="0" borderId="0" xfId="0" applyNumberFormat="1" applyFont="1" applyBorder="1"/>
    <xf numFmtId="166" fontId="1" fillId="0" borderId="0" xfId="0" applyNumberFormat="1" applyFont="1" applyBorder="1"/>
    <xf numFmtId="164" fontId="0" fillId="0" borderId="0" xfId="0" applyNumberFormat="1" applyAlignment="1">
      <alignment horizontal="right"/>
    </xf>
    <xf numFmtId="165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8D0D-F5EB-4840-9D92-1C8940373681}">
  <dimension ref="A1:FU55"/>
  <sheetViews>
    <sheetView zoomScale="95" zoomScaleNormal="95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H41" sqref="H41"/>
    </sheetView>
  </sheetViews>
  <sheetFormatPr defaultRowHeight="15" outlineLevelCol="1" x14ac:dyDescent="0.25"/>
  <cols>
    <col min="8" max="10" width="9.28515625" bestFit="1" customWidth="1"/>
    <col min="11" max="11" width="9.5703125" bestFit="1" customWidth="1"/>
    <col min="13" max="15" width="9.28515625" bestFit="1" customWidth="1"/>
    <col min="16" max="16" width="9.5703125" bestFit="1" customWidth="1"/>
    <col min="17" max="26" width="9.140625" customWidth="1" outlineLevel="1"/>
    <col min="39" max="39" width="20.7109375" customWidth="1"/>
    <col min="40" max="41" width="10.140625" customWidth="1"/>
    <col min="42" max="42" width="9.5703125" bestFit="1" customWidth="1"/>
    <col min="43" max="45" width="9.28515625" bestFit="1" customWidth="1"/>
    <col min="47" max="47" width="16.85546875" bestFit="1" customWidth="1"/>
    <col min="48" max="48" width="9.28515625" bestFit="1" customWidth="1"/>
    <col min="50" max="50" width="21.85546875" bestFit="1" customWidth="1"/>
    <col min="52" max="55" width="9.5703125" bestFit="1" customWidth="1"/>
    <col min="57" max="57" width="21.7109375" bestFit="1" customWidth="1"/>
    <col min="58" max="58" width="12.85546875" bestFit="1" customWidth="1"/>
    <col min="60" max="63" width="9.28515625" bestFit="1" customWidth="1"/>
    <col min="65" max="68" width="9.5703125" bestFit="1" customWidth="1"/>
    <col min="75" max="78" width="9.5703125" bestFit="1" customWidth="1"/>
    <col min="80" max="83" width="9.5703125" bestFit="1" customWidth="1"/>
    <col min="85" max="88" width="9.5703125" bestFit="1" customWidth="1"/>
    <col min="90" max="90" width="9.5703125" bestFit="1" customWidth="1"/>
    <col min="92" max="95" width="9.5703125" bestFit="1" customWidth="1"/>
    <col min="97" max="97" width="9.5703125" bestFit="1" customWidth="1"/>
    <col min="124" max="127" width="9.5703125" bestFit="1" customWidth="1"/>
    <col min="129" max="132" width="9.5703125" bestFit="1" customWidth="1"/>
    <col min="144" max="144" width="19.5703125" bestFit="1" customWidth="1"/>
    <col min="146" max="149" width="9.5703125" bestFit="1" customWidth="1"/>
    <col min="151" max="153" width="9.5703125" bestFit="1" customWidth="1"/>
    <col min="154" max="154" width="10.7109375" bestFit="1" customWidth="1"/>
    <col min="161" max="161" width="18.85546875" bestFit="1" customWidth="1"/>
    <col min="162" max="162" width="9.7109375" bestFit="1" customWidth="1"/>
    <col min="163" max="163" width="21.7109375" bestFit="1" customWidth="1"/>
  </cols>
  <sheetData>
    <row r="1" spans="1:177" s="5" customFormat="1" ht="15.75" thickBot="1" x14ac:dyDescent="0.3">
      <c r="C1" s="5" t="s">
        <v>6</v>
      </c>
      <c r="H1" s="5" t="s">
        <v>10</v>
      </c>
      <c r="M1" s="5" t="s">
        <v>11</v>
      </c>
      <c r="R1" s="5" t="s">
        <v>12</v>
      </c>
      <c r="W1" s="5" t="s">
        <v>0</v>
      </c>
      <c r="AB1" s="5" t="s">
        <v>13</v>
      </c>
      <c r="AG1" s="5" t="s">
        <v>39</v>
      </c>
      <c r="AL1" s="5" t="s">
        <v>15</v>
      </c>
      <c r="AM1" s="5" t="s">
        <v>16</v>
      </c>
      <c r="AN1" s="5" t="s">
        <v>18</v>
      </c>
      <c r="AP1" s="5" t="s">
        <v>40</v>
      </c>
      <c r="AU1" s="5" t="s">
        <v>55</v>
      </c>
      <c r="AV1" s="5" t="s">
        <v>20</v>
      </c>
      <c r="AX1" s="5" t="s">
        <v>19</v>
      </c>
      <c r="AZ1" s="5" t="s">
        <v>41</v>
      </c>
      <c r="BE1" s="5" t="s">
        <v>23</v>
      </c>
      <c r="BF1" s="5" t="s">
        <v>24</v>
      </c>
      <c r="BH1" s="5" t="str">
        <f>AB1</f>
        <v>closeToClosePriceRet</v>
      </c>
      <c r="BM1" s="5" t="s">
        <v>56</v>
      </c>
      <c r="BR1" s="5" t="s">
        <v>59</v>
      </c>
      <c r="BW1" s="5" t="s">
        <v>44</v>
      </c>
      <c r="CB1" s="5" t="s">
        <v>45</v>
      </c>
      <c r="CG1" s="5" t="s">
        <v>46</v>
      </c>
      <c r="CI1" s="15">
        <v>1.5E-3</v>
      </c>
      <c r="CL1" s="5" t="s">
        <v>57</v>
      </c>
      <c r="CN1" s="5" t="s">
        <v>47</v>
      </c>
      <c r="CP1" s="15">
        <v>2.5000000000000001E-3</v>
      </c>
      <c r="CS1" s="5" t="s">
        <v>58</v>
      </c>
      <c r="CU1" s="5" t="s">
        <v>7</v>
      </c>
      <c r="CV1" s="15"/>
      <c r="CZ1" s="5" t="s">
        <v>8</v>
      </c>
      <c r="DA1" s="15"/>
      <c r="DE1" s="5" t="s">
        <v>51</v>
      </c>
      <c r="DJ1" s="5" t="s">
        <v>61</v>
      </c>
      <c r="DO1" s="5" t="s">
        <v>39</v>
      </c>
      <c r="DT1" s="5" t="s">
        <v>38</v>
      </c>
      <c r="DY1" s="5" t="s">
        <v>42</v>
      </c>
      <c r="ED1" s="5" t="s">
        <v>43</v>
      </c>
      <c r="EI1" s="5" t="s">
        <v>60</v>
      </c>
      <c r="EN1" s="5" t="str">
        <f>_xlfn.CONCAT("total",ED1)</f>
        <v>totalbuySellSlippage</v>
      </c>
      <c r="EP1" s="5" t="s">
        <v>53</v>
      </c>
      <c r="EU1" s="5" t="s">
        <v>54</v>
      </c>
      <c r="EX1" s="16"/>
      <c r="EZ1" s="5" t="s">
        <v>52</v>
      </c>
      <c r="FE1" s="5" t="s">
        <v>21</v>
      </c>
      <c r="FF1" s="5" t="s">
        <v>17</v>
      </c>
      <c r="FG1" s="5" t="s">
        <v>22</v>
      </c>
      <c r="FI1" s="5" t="s">
        <v>50</v>
      </c>
      <c r="FJ1" s="5" t="s">
        <v>49</v>
      </c>
    </row>
    <row r="2" spans="1:177" s="5" customFormat="1" ht="18" customHeight="1" thickBot="1" x14ac:dyDescent="0.45">
      <c r="A2" s="7" t="s">
        <v>1</v>
      </c>
      <c r="B2" s="7"/>
      <c r="C2" s="7" t="s">
        <v>2</v>
      </c>
      <c r="D2" s="7" t="s">
        <v>3</v>
      </c>
      <c r="E2" s="7" t="s">
        <v>4</v>
      </c>
      <c r="F2" s="7" t="s">
        <v>5</v>
      </c>
      <c r="G2" s="7"/>
      <c r="H2" s="7" t="str">
        <f t="shared" ref="H2:K2" si="0">C2</f>
        <v>A</v>
      </c>
      <c r="I2" s="7" t="str">
        <f t="shared" si="0"/>
        <v>B</v>
      </c>
      <c r="J2" s="7" t="str">
        <f t="shared" si="0"/>
        <v>C</v>
      </c>
      <c r="K2" s="7" t="str">
        <f t="shared" si="0"/>
        <v>D</v>
      </c>
      <c r="L2" s="7"/>
      <c r="M2" s="7" t="str">
        <f>C2</f>
        <v>A</v>
      </c>
      <c r="N2" s="7" t="str">
        <f>D2</f>
        <v>B</v>
      </c>
      <c r="O2" s="7" t="str">
        <f>E2</f>
        <v>C</v>
      </c>
      <c r="P2" s="7" t="str">
        <f>F2</f>
        <v>D</v>
      </c>
      <c r="Q2" s="7"/>
      <c r="R2" s="7" t="str">
        <f t="shared" ref="R2:U2" si="1">M2</f>
        <v>A</v>
      </c>
      <c r="S2" s="7" t="str">
        <f t="shared" si="1"/>
        <v>B</v>
      </c>
      <c r="T2" s="7" t="str">
        <f t="shared" si="1"/>
        <v>C</v>
      </c>
      <c r="U2" s="7" t="str">
        <f t="shared" si="1"/>
        <v>D</v>
      </c>
      <c r="V2" s="7"/>
      <c r="W2" s="7" t="s">
        <v>2</v>
      </c>
      <c r="X2" s="7" t="s">
        <v>3</v>
      </c>
      <c r="Y2" s="7" t="s">
        <v>4</v>
      </c>
      <c r="Z2" s="7" t="s">
        <v>5</v>
      </c>
      <c r="AA2" s="13"/>
      <c r="AB2" s="13" t="str">
        <f t="shared" ref="AB2:AE2" si="2">M2</f>
        <v>A</v>
      </c>
      <c r="AC2" s="13" t="str">
        <f t="shared" si="2"/>
        <v>B</v>
      </c>
      <c r="AD2" s="13" t="str">
        <f t="shared" si="2"/>
        <v>C</v>
      </c>
      <c r="AE2" s="13" t="str">
        <f t="shared" si="2"/>
        <v>D</v>
      </c>
      <c r="AF2" s="13"/>
      <c r="AG2" s="13" t="str">
        <f t="shared" ref="AG2:AJ2" si="3">AB2</f>
        <v>A</v>
      </c>
      <c r="AH2" s="13" t="str">
        <f t="shared" si="3"/>
        <v>B</v>
      </c>
      <c r="AI2" s="13" t="str">
        <f t="shared" si="3"/>
        <v>C</v>
      </c>
      <c r="AJ2" s="13" t="str">
        <f t="shared" si="3"/>
        <v>D</v>
      </c>
      <c r="AK2" s="13"/>
      <c r="AL2" s="13"/>
      <c r="AM2" s="13"/>
      <c r="AN2" s="18">
        <v>0.8</v>
      </c>
      <c r="AO2" s="13"/>
      <c r="AP2" s="13" t="str">
        <f>M2</f>
        <v>A</v>
      </c>
      <c r="AQ2" s="13" t="str">
        <f>N2</f>
        <v>B</v>
      </c>
      <c r="AR2" s="13" t="str">
        <f>O2</f>
        <v>C</v>
      </c>
      <c r="AS2" s="13" t="str">
        <f>P2</f>
        <v>D</v>
      </c>
      <c r="AT2" s="13"/>
      <c r="AU2" s="13"/>
      <c r="AV2" s="13"/>
      <c r="AW2" s="13"/>
      <c r="AX2" s="14">
        <v>10000</v>
      </c>
      <c r="AY2" s="13"/>
      <c r="AZ2" s="13" t="str">
        <f>AP2</f>
        <v>A</v>
      </c>
      <c r="BA2" s="13" t="str">
        <f>AQ2</f>
        <v>B</v>
      </c>
      <c r="BB2" s="13" t="str">
        <f>AR2</f>
        <v>C</v>
      </c>
      <c r="BC2" s="13" t="str">
        <f>AS2</f>
        <v>D</v>
      </c>
      <c r="BD2" s="13"/>
      <c r="BE2" s="13"/>
      <c r="BF2" s="13"/>
      <c r="BG2" s="13"/>
      <c r="BH2" s="13" t="str">
        <f>AB2</f>
        <v>A</v>
      </c>
      <c r="BI2" s="13" t="str">
        <f>AC2</f>
        <v>B</v>
      </c>
      <c r="BJ2" s="13" t="str">
        <f>AD2</f>
        <v>C</v>
      </c>
      <c r="BK2" s="13" t="str">
        <f>AE2</f>
        <v>D</v>
      </c>
      <c r="BL2" s="13"/>
      <c r="BM2" s="13" t="str">
        <f>AG2</f>
        <v>A</v>
      </c>
      <c r="BN2" s="13" t="str">
        <f>AH2</f>
        <v>B</v>
      </c>
      <c r="BO2" s="13" t="str">
        <f>AI2</f>
        <v>C</v>
      </c>
      <c r="BP2" s="13" t="str">
        <f>AJ2</f>
        <v>D</v>
      </c>
      <c r="BQ2" s="13"/>
      <c r="BR2" s="13" t="str">
        <f t="shared" ref="BR2:BU2" si="4">BM2</f>
        <v>A</v>
      </c>
      <c r="BS2" s="13" t="str">
        <f t="shared" si="4"/>
        <v>B</v>
      </c>
      <c r="BT2" s="13" t="str">
        <f t="shared" si="4"/>
        <v>C</v>
      </c>
      <c r="BU2" s="13" t="str">
        <f t="shared" si="4"/>
        <v>D</v>
      </c>
      <c r="BV2" s="13"/>
      <c r="BW2" s="13" t="str">
        <f>EU2</f>
        <v>A</v>
      </c>
      <c r="BX2" s="13" t="str">
        <f>EV2</f>
        <v>B</v>
      </c>
      <c r="BY2" s="13" t="str">
        <f>EW2</f>
        <v>C</v>
      </c>
      <c r="BZ2" s="13" t="str">
        <f>EX2</f>
        <v>D</v>
      </c>
      <c r="CA2" s="13"/>
      <c r="CB2" s="13" t="str">
        <f>EU2</f>
        <v>A</v>
      </c>
      <c r="CC2" s="13" t="str">
        <f>EV2</f>
        <v>B</v>
      </c>
      <c r="CD2" s="13" t="str">
        <f>EW2</f>
        <v>C</v>
      </c>
      <c r="CE2" s="13" t="str">
        <f>EX2</f>
        <v>D</v>
      </c>
      <c r="CF2" s="13"/>
      <c r="CG2" s="13" t="str">
        <f>BW2</f>
        <v>A</v>
      </c>
      <c r="CH2" s="13" t="str">
        <f>BX2</f>
        <v>B</v>
      </c>
      <c r="CI2" s="13" t="str">
        <f>BY2</f>
        <v>C</v>
      </c>
      <c r="CJ2" s="13" t="str">
        <f>BZ2</f>
        <v>D</v>
      </c>
      <c r="CK2" s="13"/>
      <c r="CL2" s="13"/>
      <c r="CM2" s="13"/>
      <c r="CN2" s="13" t="str">
        <f>CB2</f>
        <v>A</v>
      </c>
      <c r="CO2" s="13" t="str">
        <f>CC2</f>
        <v>B</v>
      </c>
      <c r="CP2" s="13" t="str">
        <f>CD2</f>
        <v>C</v>
      </c>
      <c r="CQ2" s="13" t="str">
        <f>CE2</f>
        <v>D</v>
      </c>
      <c r="CR2" s="13"/>
      <c r="CS2" s="13"/>
      <c r="CT2" s="13"/>
      <c r="CU2" s="13" t="str">
        <f>EU2</f>
        <v>A</v>
      </c>
      <c r="CV2" s="13" t="str">
        <f>EV2</f>
        <v>B</v>
      </c>
      <c r="CW2" s="13" t="str">
        <f>EW2</f>
        <v>C</v>
      </c>
      <c r="CX2" s="13" t="str">
        <f>EX2</f>
        <v>D</v>
      </c>
      <c r="CY2" s="13"/>
      <c r="CZ2" s="13" t="str">
        <f t="shared" ref="CZ2:DC2" si="5">CU2</f>
        <v>A</v>
      </c>
      <c r="DA2" s="13" t="str">
        <f t="shared" si="5"/>
        <v>B</v>
      </c>
      <c r="DB2" s="13" t="str">
        <f t="shared" si="5"/>
        <v>C</v>
      </c>
      <c r="DC2" s="13" t="str">
        <f t="shared" si="5"/>
        <v>D</v>
      </c>
      <c r="DD2" s="13"/>
      <c r="DE2" s="13" t="str">
        <f t="shared" ref="DE2" si="6">CZ2</f>
        <v>A</v>
      </c>
      <c r="DF2" s="13" t="str">
        <f t="shared" ref="DF2" si="7">DA2</f>
        <v>B</v>
      </c>
      <c r="DG2" s="13" t="str">
        <f t="shared" ref="DG2" si="8">DB2</f>
        <v>C</v>
      </c>
      <c r="DH2" s="13" t="str">
        <f t="shared" ref="DH2" si="9">DC2</f>
        <v>D</v>
      </c>
      <c r="DI2" s="13"/>
      <c r="DJ2" s="13" t="str">
        <f t="shared" ref="DJ2" si="10">DE2</f>
        <v>A</v>
      </c>
      <c r="DK2" s="13" t="str">
        <f t="shared" ref="DK2" si="11">DF2</f>
        <v>B</v>
      </c>
      <c r="DL2" s="13" t="str">
        <f t="shared" ref="DL2" si="12">DG2</f>
        <v>C</v>
      </c>
      <c r="DM2" s="13" t="str">
        <f t="shared" ref="DM2" si="13">DH2</f>
        <v>D</v>
      </c>
      <c r="DN2" s="13"/>
      <c r="DO2" s="13" t="str">
        <f>CZ2</f>
        <v>A</v>
      </c>
      <c r="DP2" s="13" t="str">
        <f>DA2</f>
        <v>B</v>
      </c>
      <c r="DQ2" s="13" t="str">
        <f>DB2</f>
        <v>C</v>
      </c>
      <c r="DR2" s="13" t="str">
        <f>DC2</f>
        <v>D</v>
      </c>
      <c r="DS2" s="13"/>
      <c r="DT2" s="13" t="str">
        <f>CU2</f>
        <v>A</v>
      </c>
      <c r="DU2" s="13" t="str">
        <f>CV2</f>
        <v>B</v>
      </c>
      <c r="DV2" s="13" t="str">
        <f>CW2</f>
        <v>C</v>
      </c>
      <c r="DW2" s="13" t="str">
        <f>CX2</f>
        <v>D</v>
      </c>
      <c r="DX2" s="13"/>
      <c r="DY2" s="13" t="str">
        <f t="shared" ref="DY2:EB2" si="14">DT2</f>
        <v>A</v>
      </c>
      <c r="DZ2" s="13" t="str">
        <f t="shared" si="14"/>
        <v>B</v>
      </c>
      <c r="EA2" s="13" t="str">
        <f t="shared" si="14"/>
        <v>C</v>
      </c>
      <c r="EB2" s="13" t="str">
        <f t="shared" si="14"/>
        <v>D</v>
      </c>
      <c r="EC2" s="13"/>
      <c r="ED2" s="13" t="str">
        <f t="shared" ref="ED2:EG2" si="15">DY2</f>
        <v>A</v>
      </c>
      <c r="EE2" s="13" t="str">
        <f t="shared" si="15"/>
        <v>B</v>
      </c>
      <c r="EF2" s="13" t="str">
        <f t="shared" si="15"/>
        <v>C</v>
      </c>
      <c r="EG2" s="13" t="str">
        <f t="shared" si="15"/>
        <v>D</v>
      </c>
      <c r="EH2" s="13"/>
      <c r="EI2" s="13" t="str">
        <f t="shared" ref="EI2" si="16">ED2</f>
        <v>A</v>
      </c>
      <c r="EJ2" s="13" t="str">
        <f t="shared" ref="EJ2" si="17">EE2</f>
        <v>B</v>
      </c>
      <c r="EK2" s="13" t="str">
        <f t="shared" ref="EK2" si="18">EF2</f>
        <v>C</v>
      </c>
      <c r="EL2" s="13" t="str">
        <f t="shared" ref="EL2" si="19">EG2</f>
        <v>D</v>
      </c>
      <c r="EM2" s="13"/>
      <c r="EN2" s="13"/>
      <c r="EO2" s="13"/>
      <c r="EP2" s="13" t="str">
        <f t="shared" ref="EP2:ES2" si="20">ED2</f>
        <v>A</v>
      </c>
      <c r="EQ2" s="13" t="str">
        <f t="shared" si="20"/>
        <v>B</v>
      </c>
      <c r="ER2" s="13" t="str">
        <f t="shared" si="20"/>
        <v>C</v>
      </c>
      <c r="ES2" s="13" t="str">
        <f t="shared" si="20"/>
        <v>D</v>
      </c>
      <c r="ET2" s="13"/>
      <c r="EU2" s="13" t="str">
        <f>BH2</f>
        <v>A</v>
      </c>
      <c r="EV2" s="13" t="str">
        <f>BI2</f>
        <v>B</v>
      </c>
      <c r="EW2" s="13" t="str">
        <f>BJ2</f>
        <v>C</v>
      </c>
      <c r="EX2" s="13" t="str">
        <f>BK2</f>
        <v>D</v>
      </c>
      <c r="EY2" s="13"/>
      <c r="EZ2" s="13" t="str">
        <f t="shared" ref="EZ2:FC2" si="21">EU2</f>
        <v>A</v>
      </c>
      <c r="FA2" s="13" t="str">
        <f t="shared" si="21"/>
        <v>B</v>
      </c>
      <c r="FB2" s="13" t="str">
        <f t="shared" si="21"/>
        <v>C</v>
      </c>
      <c r="FC2" s="13" t="str">
        <f t="shared" si="21"/>
        <v>D</v>
      </c>
      <c r="FD2" s="13"/>
      <c r="FE2" s="13"/>
      <c r="FF2" s="13"/>
      <c r="FG2" s="13"/>
      <c r="FH2" s="13"/>
      <c r="FI2" s="24">
        <f ca="1">AVERAGE(FI4:FI33)</f>
        <v>3.3366615910352802E-2</v>
      </c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</row>
    <row r="3" spans="1:177" x14ac:dyDescent="0.25">
      <c r="A3" s="6"/>
      <c r="B3" s="6"/>
      <c r="C3" s="6"/>
      <c r="D3" s="6"/>
      <c r="E3" s="6"/>
      <c r="F3" s="6"/>
      <c r="G3" s="6"/>
      <c r="H3" s="10">
        <v>100</v>
      </c>
      <c r="I3" s="10">
        <v>500</v>
      </c>
      <c r="J3" s="10">
        <v>1000</v>
      </c>
      <c r="K3" s="11">
        <v>5000</v>
      </c>
      <c r="L3" s="6"/>
      <c r="M3" s="10">
        <v>100</v>
      </c>
      <c r="N3" s="10">
        <v>500</v>
      </c>
      <c r="O3" s="10">
        <v>1000</v>
      </c>
      <c r="P3" s="11">
        <v>5000</v>
      </c>
      <c r="Q3" s="6"/>
      <c r="R3" s="8">
        <v>0.02</v>
      </c>
      <c r="S3" s="8">
        <v>0.03</v>
      </c>
      <c r="T3" s="8">
        <v>0.04</v>
      </c>
      <c r="U3" s="8">
        <v>-0.01</v>
      </c>
      <c r="V3" s="6"/>
      <c r="W3" s="6"/>
      <c r="X3" s="6"/>
      <c r="Y3" s="6"/>
      <c r="Z3" s="6"/>
      <c r="AG3" s="2"/>
      <c r="AH3" s="2"/>
      <c r="AI3" s="2"/>
      <c r="AJ3" s="2"/>
      <c r="AX3" s="1">
        <f>AX2</f>
        <v>10000</v>
      </c>
      <c r="FG3" s="1">
        <f>AX3</f>
        <v>10000</v>
      </c>
      <c r="FJ3" s="40">
        <v>1</v>
      </c>
    </row>
    <row r="4" spans="1:177" ht="15" customHeight="1" x14ac:dyDescent="0.25">
      <c r="A4">
        <v>1</v>
      </c>
      <c r="C4" s="4">
        <v>1</v>
      </c>
      <c r="D4" s="4">
        <v>0</v>
      </c>
      <c r="E4" s="4">
        <v>0</v>
      </c>
      <c r="F4" s="4">
        <v>0</v>
      </c>
      <c r="H4" s="1">
        <f t="shared" ref="H4" si="22">M3*(1+R3)</f>
        <v>102</v>
      </c>
      <c r="I4" s="1">
        <f t="shared" ref="I4" si="23">N3*(1+S3)</f>
        <v>515</v>
      </c>
      <c r="J4" s="1">
        <f t="shared" ref="J4" si="24">O3*(1+T3)</f>
        <v>1040</v>
      </c>
      <c r="K4" s="1">
        <f t="shared" ref="K4" si="25">P3*(1+U3)</f>
        <v>4950</v>
      </c>
      <c r="M4" s="1">
        <f>M3*(1+W4)</f>
        <v>114.00000000000001</v>
      </c>
      <c r="N4" s="1">
        <f t="shared" ref="N4:P19" si="26">N3*(1+X4)</f>
        <v>515</v>
      </c>
      <c r="O4" s="1">
        <f t="shared" si="26"/>
        <v>929.99999999999989</v>
      </c>
      <c r="P4" s="1">
        <f t="shared" si="26"/>
        <v>4700</v>
      </c>
      <c r="R4" s="8">
        <v>-0.02</v>
      </c>
      <c r="S4" s="8">
        <v>-0.05</v>
      </c>
      <c r="T4" s="8">
        <v>-0.01</v>
      </c>
      <c r="U4" s="8">
        <v>0.01</v>
      </c>
      <c r="W4" s="8">
        <v>0.14000000000000001</v>
      </c>
      <c r="X4" s="8">
        <v>0.03</v>
      </c>
      <c r="Y4" s="8">
        <v>-7.0000000000000007E-2</v>
      </c>
      <c r="Z4" s="8">
        <v>-0.06</v>
      </c>
      <c r="AB4" s="2">
        <f>M4/M3-1</f>
        <v>0.14000000000000012</v>
      </c>
      <c r="AC4" s="2">
        <f t="shared" ref="AC4:AE4" si="27">N4/N3-1</f>
        <v>3.0000000000000027E-2</v>
      </c>
      <c r="AD4" s="2">
        <f t="shared" si="27"/>
        <v>-7.0000000000000062E-2</v>
      </c>
      <c r="AE4" s="2">
        <f t="shared" si="27"/>
        <v>-6.0000000000000053E-2</v>
      </c>
      <c r="AG4" s="2">
        <f t="shared" ref="AG4:AG32" si="28">H4/M3-1</f>
        <v>2.0000000000000018E-2</v>
      </c>
      <c r="AH4" s="2">
        <f t="shared" ref="AH4:AH32" si="29">I4/N3-1</f>
        <v>3.0000000000000027E-2</v>
      </c>
      <c r="AI4" s="2">
        <f t="shared" ref="AI4:AI32" si="30">J4/O3-1</f>
        <v>4.0000000000000036E-2</v>
      </c>
      <c r="AJ4" s="2">
        <f t="shared" ref="AJ4:AJ32" si="31">K4/P3-1</f>
        <v>-1.0000000000000009E-2</v>
      </c>
      <c r="AL4">
        <f t="shared" ref="AL4:AL33" si="32">COUNTIF(C4:F4,"&lt;&gt;"&amp;0)</f>
        <v>1</v>
      </c>
      <c r="AM4" s="3">
        <f>1/AL4</f>
        <v>1</v>
      </c>
      <c r="AN4" s="12">
        <f>IF(AM4&gt;$AN$2,$AN$2,AM4)</f>
        <v>0.8</v>
      </c>
      <c r="AO4" s="12"/>
      <c r="AP4" s="3">
        <f t="shared" ref="AP4:AP33" si="33">$AN4*C4</f>
        <v>0.8</v>
      </c>
      <c r="AQ4" s="3">
        <f t="shared" ref="AQ4:AQ33" si="34">$AN4*D4</f>
        <v>0</v>
      </c>
      <c r="AR4" s="3">
        <f t="shared" ref="AR4:AR33" si="35">$AN4*E4</f>
        <v>0</v>
      </c>
      <c r="AS4" s="3">
        <f t="shared" ref="AS4:AS33" si="36">$AN4*F4</f>
        <v>0</v>
      </c>
      <c r="AU4" s="2">
        <f>SUM(AP4:AS4)</f>
        <v>0.8</v>
      </c>
      <c r="AV4" s="12">
        <f>1-AU4</f>
        <v>0.19999999999999996</v>
      </c>
      <c r="AX4" s="1">
        <f>$AX$2</f>
        <v>10000</v>
      </c>
      <c r="AZ4" s="1">
        <f>AP4*$AX4</f>
        <v>8000</v>
      </c>
      <c r="BA4" s="1">
        <f t="shared" ref="BA4:BC4" si="37">AQ4*$AX4</f>
        <v>0</v>
      </c>
      <c r="BB4" s="1">
        <f t="shared" si="37"/>
        <v>0</v>
      </c>
      <c r="BC4" s="1">
        <f t="shared" si="37"/>
        <v>0</v>
      </c>
      <c r="BE4" s="1">
        <f>SUM(AZ4:BC4)</f>
        <v>8000</v>
      </c>
      <c r="BF4" s="1">
        <f t="shared" ref="BF4:BF33" si="38">AX4-BE4</f>
        <v>2000</v>
      </c>
      <c r="BH4" s="2">
        <f t="shared" ref="BH4:BH33" si="39">AB4*C4</f>
        <v>0.14000000000000012</v>
      </c>
      <c r="BI4" s="2">
        <f t="shared" ref="BI4:BI33" si="40">AC4*D4</f>
        <v>0</v>
      </c>
      <c r="BJ4" s="2">
        <f t="shared" ref="BJ4:BJ33" si="41">AD4*E4</f>
        <v>0</v>
      </c>
      <c r="BK4" s="2">
        <f t="shared" ref="BK4:BK33" si="42">AE4*F4</f>
        <v>0</v>
      </c>
      <c r="BM4" s="1">
        <f>AZ4-AZ3</f>
        <v>8000</v>
      </c>
      <c r="BN4" s="1">
        <f t="shared" ref="BN4:BP4" si="43">BA4-BA3</f>
        <v>0</v>
      </c>
      <c r="BO4" s="1">
        <f t="shared" si="43"/>
        <v>0</v>
      </c>
      <c r="BP4" s="1">
        <f t="shared" si="43"/>
        <v>0</v>
      </c>
      <c r="BR4" s="2">
        <f>BM4/$AX4</f>
        <v>0.8</v>
      </c>
      <c r="BS4" s="2">
        <f t="shared" ref="BS4:BU4" si="44">BN4/$AX4</f>
        <v>0</v>
      </c>
      <c r="BT4" s="2">
        <f t="shared" si="44"/>
        <v>0</v>
      </c>
      <c r="BU4" s="2">
        <f t="shared" si="44"/>
        <v>0</v>
      </c>
      <c r="BW4" s="1">
        <f t="shared" ref="BW4:BW33" si="45">IF(BM4&gt;0,BM4,0)</f>
        <v>8000</v>
      </c>
      <c r="BX4" s="1">
        <f t="shared" ref="BX4:BX33" si="46">IF(BN4&gt;0,BN4,0)</f>
        <v>0</v>
      </c>
      <c r="BY4" s="1">
        <f t="shared" ref="BY4:BY33" si="47">IF(BO4&gt;0,BO4,0)</f>
        <v>0</v>
      </c>
      <c r="BZ4" s="1">
        <f t="shared" ref="BZ4:BZ33" si="48">IF(BP4&gt;0,BP4,0)</f>
        <v>0</v>
      </c>
      <c r="CB4" s="1">
        <f t="shared" ref="CB4:CB33" si="49">IF(BM4&lt;0,BM4,0)</f>
        <v>0</v>
      </c>
      <c r="CC4" s="1">
        <f t="shared" ref="CC4:CC33" si="50">IF(BN4&lt;0,BN4,0)</f>
        <v>0</v>
      </c>
      <c r="CD4" s="1">
        <f t="shared" ref="CD4:CD33" si="51">IF(BO4&lt;0,BO4,0)</f>
        <v>0</v>
      </c>
      <c r="CE4" s="1">
        <f t="shared" ref="CE4:CE33" si="52">IF(BP4&lt;0,BP4,0)</f>
        <v>0</v>
      </c>
      <c r="CG4" s="1">
        <f t="shared" ref="CG4:CG33" si="53">BW4/(1+$CI$1)</f>
        <v>7988.0179730404388</v>
      </c>
      <c r="CH4" s="1">
        <f t="shared" ref="CH4:CH33" si="54">BX4/(1+$CI$1)</f>
        <v>0</v>
      </c>
      <c r="CI4" s="1">
        <f t="shared" ref="CI4:CI33" si="55">BY4/(1+$CI$1)</f>
        <v>0</v>
      </c>
      <c r="CJ4" s="1">
        <f t="shared" ref="CJ4:CJ33" si="56">BZ4/(1+$CI$1)</f>
        <v>0</v>
      </c>
      <c r="CL4" s="1">
        <f>SUM(CG4:CJ4)</f>
        <v>7988.0179730404388</v>
      </c>
      <c r="CN4" s="1">
        <f t="shared" ref="CN4:CN33" si="57">CB4/(1+$CP$1)</f>
        <v>0</v>
      </c>
      <c r="CO4" s="1">
        <f t="shared" ref="CO4:CO33" si="58">CC4/(1+$CP$1)</f>
        <v>0</v>
      </c>
      <c r="CP4" s="1">
        <f t="shared" ref="CP4:CP33" si="59">CD4/(1+$CP$1)</f>
        <v>0</v>
      </c>
      <c r="CQ4" s="1">
        <f t="shared" ref="CQ4:CQ33" si="60">CE4/(1+$CP$1)</f>
        <v>0</v>
      </c>
      <c r="CS4" s="1">
        <f>SUM(CN4:CQ4)</f>
        <v>0</v>
      </c>
      <c r="CU4" s="1">
        <f t="shared" ref="CU4:CU33" si="61">BW4-CG4</f>
        <v>11.982026959561153</v>
      </c>
      <c r="CV4" s="1">
        <f t="shared" ref="CV4:CV33" si="62">BX4-CH4</f>
        <v>0</v>
      </c>
      <c r="CW4" s="1">
        <f t="shared" ref="CW4:CW33" si="63">BY4-CI4</f>
        <v>0</v>
      </c>
      <c r="CX4" s="1">
        <f t="shared" ref="CX4:CX33" si="64">BZ4-CJ4</f>
        <v>0</v>
      </c>
      <c r="CZ4" s="1">
        <f t="shared" ref="CZ4:CZ33" si="65">CB4-CN4</f>
        <v>0</v>
      </c>
      <c r="DA4" s="1">
        <f t="shared" ref="DA4:DA33" si="66">CC4-CO4</f>
        <v>0</v>
      </c>
      <c r="DB4" s="1">
        <f t="shared" ref="DB4:DB33" si="67">CD4-CP4</f>
        <v>0</v>
      </c>
      <c r="DC4" s="1">
        <f t="shared" ref="DC4:DC33" si="68">CE4-CQ4</f>
        <v>0</v>
      </c>
      <c r="DE4" s="1">
        <f>SUM(CU4,CZ4)</f>
        <v>11.982026959561153</v>
      </c>
      <c r="DF4" s="1">
        <f t="shared" ref="DF4:DH19" si="69">SUM(CV4,DA4)</f>
        <v>0</v>
      </c>
      <c r="DG4" s="1">
        <f t="shared" si="69"/>
        <v>0</v>
      </c>
      <c r="DH4" s="1">
        <f t="shared" si="69"/>
        <v>0</v>
      </c>
      <c r="DJ4" s="26">
        <f>IFERROR(DE4/BM4,0)</f>
        <v>1.4977533699451443E-3</v>
      </c>
      <c r="DK4" s="26">
        <f t="shared" ref="DK4:DM4" si="70">IFERROR(DF4/BN4,0)</f>
        <v>0</v>
      </c>
      <c r="DL4" s="26">
        <f t="shared" si="70"/>
        <v>0</v>
      </c>
      <c r="DM4" s="26">
        <f t="shared" si="70"/>
        <v>0</v>
      </c>
      <c r="DO4" s="2">
        <f t="shared" ref="DO4:DO33" si="71">AG4</f>
        <v>2.0000000000000018E-2</v>
      </c>
      <c r="DP4" s="2">
        <f t="shared" ref="DP4:DP33" si="72">AH4</f>
        <v>3.0000000000000027E-2</v>
      </c>
      <c r="DQ4" s="2">
        <f t="shared" ref="DQ4:DQ33" si="73">AI4</f>
        <v>4.0000000000000036E-2</v>
      </c>
      <c r="DR4" s="2">
        <f t="shared" ref="DR4:DR33" si="74">AJ4</f>
        <v>-1.0000000000000009E-2</v>
      </c>
      <c r="DT4" s="1">
        <f t="shared" ref="DT4:DT33" si="75">BW4*DO4</f>
        <v>160.00000000000014</v>
      </c>
      <c r="DU4" s="1">
        <f t="shared" ref="DU4:DU33" si="76">BX4*DP4</f>
        <v>0</v>
      </c>
      <c r="DV4" s="1">
        <f t="shared" ref="DV4:DV33" si="77">BY4*DQ4</f>
        <v>0</v>
      </c>
      <c r="DW4" s="1">
        <f t="shared" ref="DW4:DW33" si="78">BZ4*DR4</f>
        <v>0</v>
      </c>
      <c r="DY4" s="1">
        <f t="shared" ref="DY4:DY33" si="79">CB4*DO4</f>
        <v>0</v>
      </c>
      <c r="DZ4" s="1">
        <f t="shared" ref="DZ4:DZ33" si="80">CC4*DP4</f>
        <v>0</v>
      </c>
      <c r="EA4" s="1">
        <f t="shared" ref="EA4:EA33" si="81">CD4*DQ4</f>
        <v>0</v>
      </c>
      <c r="EB4" s="1">
        <f t="shared" ref="EB4:EB33" si="82">CE4*DR4</f>
        <v>0</v>
      </c>
      <c r="ED4" s="1">
        <f>SUM(DT4,DY4)</f>
        <v>160.00000000000014</v>
      </c>
      <c r="EE4" s="1">
        <f t="shared" ref="EE4:EG4" si="83">SUM(DU4,DZ4)</f>
        <v>0</v>
      </c>
      <c r="EF4" s="1">
        <f t="shared" si="83"/>
        <v>0</v>
      </c>
      <c r="EG4" s="1">
        <f t="shared" si="83"/>
        <v>0</v>
      </c>
      <c r="EI4" s="25">
        <f t="shared" ref="EI4:EI33" si="84">IFERROR(ED4/AZ4,0)</f>
        <v>2.0000000000000018E-2</v>
      </c>
      <c r="EJ4" s="25">
        <f t="shared" ref="EJ4:EJ33" si="85">IFERROR(EE4/BA4,0)</f>
        <v>0</v>
      </c>
      <c r="EK4" s="25">
        <f t="shared" ref="EK4:EK33" si="86">IFERROR(EF4/BB4,0)</f>
        <v>0</v>
      </c>
      <c r="EL4" s="25">
        <f t="shared" ref="EL4:EL33" si="87">IFERROR(EG4/BC4,0)</f>
        <v>0</v>
      </c>
      <c r="EN4" s="1">
        <f>SUM(ED4:EG4)</f>
        <v>160.00000000000014</v>
      </c>
      <c r="EP4" s="1">
        <f t="shared" ref="EP4:EP33" si="88">AZ4*(1+BH4)</f>
        <v>9120.0000000000018</v>
      </c>
      <c r="EQ4" s="1">
        <f t="shared" ref="EQ4:EQ33" si="89">BA4*(1+BI4)</f>
        <v>0</v>
      </c>
      <c r="ER4" s="1">
        <f t="shared" ref="ER4:ER33" si="90">BB4*(1+BJ4)</f>
        <v>0</v>
      </c>
      <c r="ES4" s="1">
        <f t="shared" ref="ES4:ES33" si="91">BC4*(1+BK4)</f>
        <v>0</v>
      </c>
      <c r="EU4" s="1">
        <f t="shared" ref="EU4:EU33" si="92">EP4-DE4-ED4</f>
        <v>8948.0179730404416</v>
      </c>
      <c r="EV4" s="1">
        <f t="shared" ref="EV4:EV33" si="93">EQ4-DF4-EE4</f>
        <v>0</v>
      </c>
      <c r="EW4" s="1">
        <f t="shared" ref="EW4:EW33" si="94">ER4-DG4-EF4</f>
        <v>0</v>
      </c>
      <c r="EX4" s="1">
        <f t="shared" ref="EX4:EX33" si="95">ES4-DH4-EG4</f>
        <v>0</v>
      </c>
      <c r="EZ4" s="3">
        <f t="shared" ref="EZ4:EZ33" si="96">IFERROR(EU4/AZ4-1,0)</f>
        <v>0.11850224663005515</v>
      </c>
      <c r="FA4" s="3">
        <f t="shared" ref="FA4:FA33" si="97">IFERROR(EV4/BA4-1,0)</f>
        <v>0</v>
      </c>
      <c r="FB4" s="3">
        <f t="shared" ref="FB4:FB33" si="98">IFERROR(EW4/BB4-1,0)</f>
        <v>0</v>
      </c>
      <c r="FC4" s="3">
        <f t="shared" ref="FC4:FC33" si="99">IFERROR(EX4/BC4-1,0)</f>
        <v>0</v>
      </c>
      <c r="FE4" s="1">
        <f>SUM(EU4:EX4)</f>
        <v>8948.0179730404416</v>
      </c>
      <c r="FF4" s="1">
        <f t="shared" ref="FF4:FF33" si="100">BF4</f>
        <v>2000</v>
      </c>
      <c r="FG4" s="1">
        <f>SUM(FE4:FF4)</f>
        <v>10948.017973040442</v>
      </c>
      <c r="FI4" s="23">
        <f>IFERROR(FG4/FG3-1,0)</f>
        <v>9.4801797304044255E-2</v>
      </c>
      <c r="FJ4" s="40">
        <f>FJ3*(1+FI4)</f>
        <v>1.0948017973040443</v>
      </c>
    </row>
    <row r="5" spans="1:177" ht="13.5" customHeight="1" x14ac:dyDescent="0.25">
      <c r="A5">
        <f>A4+1</f>
        <v>2</v>
      </c>
      <c r="C5" s="4">
        <v>1</v>
      </c>
      <c r="D5" s="4">
        <v>0</v>
      </c>
      <c r="E5" s="4">
        <v>0</v>
      </c>
      <c r="F5" s="4">
        <v>0</v>
      </c>
      <c r="H5" s="1">
        <f>M4*(1+R4)</f>
        <v>111.72000000000001</v>
      </c>
      <c r="I5" s="1">
        <f>N4*(1+S4)</f>
        <v>489.25</v>
      </c>
      <c r="J5" s="1">
        <f>O4*(1+T4)</f>
        <v>920.69999999999993</v>
      </c>
      <c r="K5" s="1">
        <f>P4*(1+U4)</f>
        <v>4747</v>
      </c>
      <c r="M5" s="1">
        <f t="shared" ref="M5:M33" si="101">M4*(1+W5)</f>
        <v>148.20000000000002</v>
      </c>
      <c r="N5" s="1">
        <f t="shared" si="26"/>
        <v>576.80000000000007</v>
      </c>
      <c r="O5" s="1">
        <f t="shared" si="26"/>
        <v>1171.8</v>
      </c>
      <c r="P5" s="1">
        <f t="shared" si="26"/>
        <v>6110</v>
      </c>
      <c r="R5" s="8">
        <v>-0.03</v>
      </c>
      <c r="S5" s="8">
        <v>0.05</v>
      </c>
      <c r="T5" s="8">
        <v>-0.02</v>
      </c>
      <c r="U5" s="8">
        <v>-0.05</v>
      </c>
      <c r="W5" s="8">
        <v>0.3</v>
      </c>
      <c r="X5" s="8">
        <v>0.12</v>
      </c>
      <c r="Y5" s="8">
        <v>0.26</v>
      </c>
      <c r="Z5" s="8">
        <v>0.3</v>
      </c>
      <c r="AB5" s="2">
        <f t="shared" ref="AB5:AB33" si="102">M5/M4-1</f>
        <v>0.30000000000000004</v>
      </c>
      <c r="AC5" s="2">
        <f t="shared" ref="AC5:AC33" si="103">N5/N4-1</f>
        <v>0.12000000000000011</v>
      </c>
      <c r="AD5" s="2">
        <f t="shared" ref="AD5:AD33" si="104">O5/O4-1</f>
        <v>0.26</v>
      </c>
      <c r="AE5" s="2">
        <f t="shared" ref="AE5:AE33" si="105">P5/P4-1</f>
        <v>0.30000000000000004</v>
      </c>
      <c r="AG5" s="2">
        <f t="shared" si="28"/>
        <v>-2.0000000000000018E-2</v>
      </c>
      <c r="AH5" s="2">
        <f t="shared" si="29"/>
        <v>-5.0000000000000044E-2</v>
      </c>
      <c r="AI5" s="2">
        <f t="shared" si="30"/>
        <v>-9.9999999999998979E-3</v>
      </c>
      <c r="AJ5" s="2">
        <f t="shared" si="31"/>
        <v>1.0000000000000009E-2</v>
      </c>
      <c r="AL5">
        <f t="shared" si="32"/>
        <v>1</v>
      </c>
      <c r="AM5" s="3">
        <f t="shared" ref="AM5:AM33" si="106">IFERROR(1/AL5,0)</f>
        <v>1</v>
      </c>
      <c r="AN5" s="12">
        <f t="shared" ref="AN5:AN33" si="107">IF(AM5&gt;$AN$2,$AN$2,AM5)</f>
        <v>0.8</v>
      </c>
      <c r="AO5" s="12"/>
      <c r="AP5" s="3">
        <f t="shared" si="33"/>
        <v>0.8</v>
      </c>
      <c r="AQ5" s="3">
        <f t="shared" si="34"/>
        <v>0</v>
      </c>
      <c r="AR5" s="3">
        <f t="shared" si="35"/>
        <v>0</v>
      </c>
      <c r="AS5" s="3">
        <f t="shared" si="36"/>
        <v>0</v>
      </c>
      <c r="AU5" s="2">
        <f t="shared" ref="AU5:AU33" si="108">SUM(AP5:AS5)</f>
        <v>0.8</v>
      </c>
      <c r="AV5" s="12">
        <f t="shared" ref="AV5:AV33" si="109">1-AU5</f>
        <v>0.19999999999999996</v>
      </c>
      <c r="AX5" s="1">
        <f t="shared" ref="AX5:AX33" si="110">FG4</f>
        <v>10948.017973040442</v>
      </c>
      <c r="AZ5" s="1">
        <f t="shared" ref="AZ5:AZ33" si="111">AP5*$AX5</f>
        <v>8758.4143784323533</v>
      </c>
      <c r="BA5" s="1">
        <f t="shared" ref="BA5:BA33" si="112">AQ5*$AX5</f>
        <v>0</v>
      </c>
      <c r="BB5" s="1">
        <f t="shared" ref="BB5:BB33" si="113">AR5*$AX5</f>
        <v>0</v>
      </c>
      <c r="BC5" s="1">
        <f t="shared" ref="BC5:BC33" si="114">AS5*$AX5</f>
        <v>0</v>
      </c>
      <c r="BE5" s="1">
        <f t="shared" ref="BE5:BE33" si="115">SUM(AZ5:BC5)</f>
        <v>8758.4143784323533</v>
      </c>
      <c r="BF5" s="1">
        <f t="shared" si="38"/>
        <v>2189.6035946080883</v>
      </c>
      <c r="BH5" s="2">
        <f t="shared" si="39"/>
        <v>0.30000000000000004</v>
      </c>
      <c r="BI5" s="2">
        <f t="shared" si="40"/>
        <v>0</v>
      </c>
      <c r="BJ5" s="2">
        <f t="shared" si="41"/>
        <v>0</v>
      </c>
      <c r="BK5" s="2">
        <f t="shared" si="42"/>
        <v>0</v>
      </c>
      <c r="BM5" s="1">
        <f t="shared" ref="BM5:BM33" si="116">AZ5-AZ4</f>
        <v>758.41437843235326</v>
      </c>
      <c r="BN5" s="1">
        <f t="shared" ref="BN5:BN33" si="117">BA5-BA4</f>
        <v>0</v>
      </c>
      <c r="BO5" s="1">
        <f t="shared" ref="BO5:BO33" si="118">BB5-BB4</f>
        <v>0</v>
      </c>
      <c r="BP5" s="1">
        <f t="shared" ref="BP5:BP33" si="119">BC5-BC4</f>
        <v>0</v>
      </c>
      <c r="BR5" s="2">
        <f t="shared" ref="BR5:BR33" si="120">BM5/$AX5</f>
        <v>6.9274126175162765E-2</v>
      </c>
      <c r="BS5" s="2">
        <f t="shared" ref="BS5:BS33" si="121">BN5/$AX5</f>
        <v>0</v>
      </c>
      <c r="BT5" s="2">
        <f t="shared" ref="BT5:BT33" si="122">BO5/$AX5</f>
        <v>0</v>
      </c>
      <c r="BU5" s="2">
        <f t="shared" ref="BU5:BU33" si="123">BP5/$AX5</f>
        <v>0</v>
      </c>
      <c r="BW5" s="1">
        <f t="shared" si="45"/>
        <v>758.41437843235326</v>
      </c>
      <c r="BX5" s="1">
        <f t="shared" si="46"/>
        <v>0</v>
      </c>
      <c r="BY5" s="1">
        <f t="shared" si="47"/>
        <v>0</v>
      </c>
      <c r="BZ5" s="1">
        <f t="shared" si="48"/>
        <v>0</v>
      </c>
      <c r="CB5" s="1">
        <f t="shared" si="49"/>
        <v>0</v>
      </c>
      <c r="CC5" s="1">
        <f t="shared" si="50"/>
        <v>0</v>
      </c>
      <c r="CD5" s="1">
        <f t="shared" si="51"/>
        <v>0</v>
      </c>
      <c r="CE5" s="1">
        <f t="shared" si="52"/>
        <v>0</v>
      </c>
      <c r="CG5" s="1">
        <f t="shared" si="53"/>
        <v>757.27846074124136</v>
      </c>
      <c r="CH5" s="1">
        <f t="shared" si="54"/>
        <v>0</v>
      </c>
      <c r="CI5" s="1">
        <f t="shared" si="55"/>
        <v>0</v>
      </c>
      <c r="CJ5" s="1">
        <f t="shared" si="56"/>
        <v>0</v>
      </c>
      <c r="CL5" s="1">
        <f t="shared" ref="CL5:CL33" si="124">SUM(CG5:CJ5)</f>
        <v>757.27846074124136</v>
      </c>
      <c r="CN5" s="1">
        <f t="shared" si="57"/>
        <v>0</v>
      </c>
      <c r="CO5" s="1">
        <f t="shared" si="58"/>
        <v>0</v>
      </c>
      <c r="CP5" s="1">
        <f t="shared" si="59"/>
        <v>0</v>
      </c>
      <c r="CQ5" s="1">
        <f t="shared" si="60"/>
        <v>0</v>
      </c>
      <c r="CS5" s="1">
        <f t="shared" ref="CS5:CS33" si="125">SUM(CN5:CQ5)</f>
        <v>0</v>
      </c>
      <c r="CU5" s="1">
        <f t="shared" si="61"/>
        <v>1.1359176911118993</v>
      </c>
      <c r="CV5" s="1">
        <f t="shared" si="62"/>
        <v>0</v>
      </c>
      <c r="CW5" s="1">
        <f t="shared" si="63"/>
        <v>0</v>
      </c>
      <c r="CX5" s="1">
        <f t="shared" si="64"/>
        <v>0</v>
      </c>
      <c r="CZ5" s="1">
        <f t="shared" si="65"/>
        <v>0</v>
      </c>
      <c r="DA5" s="1">
        <f t="shared" si="66"/>
        <v>0</v>
      </c>
      <c r="DB5" s="1">
        <f t="shared" si="67"/>
        <v>0</v>
      </c>
      <c r="DC5" s="1">
        <f t="shared" si="68"/>
        <v>0</v>
      </c>
      <c r="DE5" s="1">
        <f t="shared" ref="DE5:DE33" si="126">SUM(CU5,CZ5)</f>
        <v>1.1359176911118993</v>
      </c>
      <c r="DF5" s="1">
        <f t="shared" si="69"/>
        <v>0</v>
      </c>
      <c r="DG5" s="1">
        <f t="shared" si="69"/>
        <v>0</v>
      </c>
      <c r="DH5" s="1">
        <f t="shared" si="69"/>
        <v>0</v>
      </c>
      <c r="DJ5" s="26">
        <f t="shared" ref="DJ5:DJ33" si="127">IFERROR(DE5/BM5,0)</f>
        <v>1.4977533699451315E-3</v>
      </c>
      <c r="DK5" s="26">
        <f t="shared" ref="DK5:DK33" si="128">IFERROR(DF5/BN5,0)</f>
        <v>0</v>
      </c>
      <c r="DL5" s="26">
        <f t="shared" ref="DL5:DL33" si="129">IFERROR(DG5/BO5,0)</f>
        <v>0</v>
      </c>
      <c r="DM5" s="26">
        <f t="shared" ref="DM5:DM33" si="130">IFERROR(DH5/BP5,0)</f>
        <v>0</v>
      </c>
      <c r="DO5" s="2">
        <f t="shared" si="71"/>
        <v>-2.0000000000000018E-2</v>
      </c>
      <c r="DP5" s="2">
        <f t="shared" si="72"/>
        <v>-5.0000000000000044E-2</v>
      </c>
      <c r="DQ5" s="2">
        <f t="shared" si="73"/>
        <v>-9.9999999999998979E-3</v>
      </c>
      <c r="DR5" s="2">
        <f t="shared" si="74"/>
        <v>1.0000000000000009E-2</v>
      </c>
      <c r="DT5" s="1">
        <f t="shared" si="75"/>
        <v>-15.168287568647079</v>
      </c>
      <c r="DU5" s="1">
        <f t="shared" si="76"/>
        <v>0</v>
      </c>
      <c r="DV5" s="1">
        <f t="shared" si="77"/>
        <v>0</v>
      </c>
      <c r="DW5" s="1">
        <f t="shared" si="78"/>
        <v>0</v>
      </c>
      <c r="DY5" s="1">
        <f t="shared" si="79"/>
        <v>0</v>
      </c>
      <c r="DZ5" s="1">
        <f t="shared" si="80"/>
        <v>0</v>
      </c>
      <c r="EA5" s="1">
        <f t="shared" si="81"/>
        <v>0</v>
      </c>
      <c r="EB5" s="1">
        <f t="shared" si="82"/>
        <v>0</v>
      </c>
      <c r="ED5" s="1">
        <f t="shared" ref="ED5:ED33" si="131">SUM(DT5,DY5)</f>
        <v>-15.168287568647079</v>
      </c>
      <c r="EE5" s="1">
        <f t="shared" ref="EE5:EE33" si="132">SUM(DU5,DZ5)</f>
        <v>0</v>
      </c>
      <c r="EF5" s="1">
        <f t="shared" ref="EF5:EF33" si="133">SUM(DV5,EA5)</f>
        <v>0</v>
      </c>
      <c r="EG5" s="1">
        <f t="shared" ref="EG5:EG33" si="134">SUM(DW5,EB5)</f>
        <v>0</v>
      </c>
      <c r="EI5" s="25">
        <f t="shared" si="84"/>
        <v>-1.7318531543790707E-3</v>
      </c>
      <c r="EJ5" s="25">
        <f t="shared" si="85"/>
        <v>0</v>
      </c>
      <c r="EK5" s="25">
        <f t="shared" si="86"/>
        <v>0</v>
      </c>
      <c r="EL5" s="25">
        <f t="shared" si="87"/>
        <v>0</v>
      </c>
      <c r="EN5" s="1">
        <f t="shared" ref="EN5:EN33" si="135">SUM(ED5:EG5)</f>
        <v>-15.168287568647079</v>
      </c>
      <c r="EP5" s="1">
        <f t="shared" si="88"/>
        <v>11385.938691962059</v>
      </c>
      <c r="EQ5" s="1">
        <f t="shared" si="89"/>
        <v>0</v>
      </c>
      <c r="ER5" s="1">
        <f t="shared" si="90"/>
        <v>0</v>
      </c>
      <c r="ES5" s="1">
        <f t="shared" si="91"/>
        <v>0</v>
      </c>
      <c r="EU5" s="1">
        <f t="shared" si="92"/>
        <v>11399.971061839595</v>
      </c>
      <c r="EV5" s="1">
        <f t="shared" si="93"/>
        <v>0</v>
      </c>
      <c r="EW5" s="1">
        <f t="shared" si="94"/>
        <v>0</v>
      </c>
      <c r="EX5" s="1">
        <f t="shared" si="95"/>
        <v>0</v>
      </c>
      <c r="EZ5" s="3">
        <f t="shared" si="96"/>
        <v>0.30160215870946794</v>
      </c>
      <c r="FA5" s="3">
        <f t="shared" si="97"/>
        <v>0</v>
      </c>
      <c r="FB5" s="3">
        <f t="shared" si="98"/>
        <v>0</v>
      </c>
      <c r="FC5" s="3">
        <f t="shared" si="99"/>
        <v>0</v>
      </c>
      <c r="FE5" s="1">
        <f t="shared" ref="FE5:FE33" si="136">SUM(EU5:EX5)</f>
        <v>11399.971061839595</v>
      </c>
      <c r="FF5" s="1">
        <f t="shared" si="100"/>
        <v>2189.6035946080883</v>
      </c>
      <c r="FG5" s="1">
        <f t="shared" ref="FG5:FG33" si="137">SUM(FE5:FF5)</f>
        <v>13589.574656447683</v>
      </c>
      <c r="FI5" s="23">
        <f t="shared" ref="FI5:FI33" si="138">IFERROR(FG5/FG4-1,0)</f>
        <v>0.24128172696757444</v>
      </c>
      <c r="FJ5" s="40">
        <f t="shared" ref="FJ5:FJ32" si="139">FJ4*(1+FI5)</f>
        <v>1.3589574656447685</v>
      </c>
    </row>
    <row r="6" spans="1:177" ht="15" customHeight="1" x14ac:dyDescent="0.25">
      <c r="A6">
        <f t="shared" ref="A6:A33" si="140">A5+1</f>
        <v>3</v>
      </c>
      <c r="C6" s="4">
        <v>1</v>
      </c>
      <c r="D6" s="4">
        <v>0</v>
      </c>
      <c r="E6" s="4">
        <v>1</v>
      </c>
      <c r="F6" s="4">
        <v>1</v>
      </c>
      <c r="H6" s="1">
        <f t="shared" ref="H6:H33" si="141">M5*(1+R5)</f>
        <v>143.75400000000002</v>
      </c>
      <c r="I6" s="1">
        <f t="shared" ref="I6:I33" si="142">N5*(1+S5)</f>
        <v>605.6400000000001</v>
      </c>
      <c r="J6" s="1">
        <f t="shared" ref="J6:J33" si="143">O5*(1+T5)</f>
        <v>1148.364</v>
      </c>
      <c r="K6" s="1">
        <f t="shared" ref="K6:K33" si="144">P5*(1+U5)</f>
        <v>5804.5</v>
      </c>
      <c r="M6" s="1">
        <f t="shared" si="101"/>
        <v>168.94800000000004</v>
      </c>
      <c r="N6" s="1">
        <f t="shared" si="26"/>
        <v>559.49600000000009</v>
      </c>
      <c r="O6" s="1">
        <f t="shared" si="26"/>
        <v>1417.8779999999999</v>
      </c>
      <c r="P6" s="1">
        <f t="shared" si="26"/>
        <v>5682.2999999999993</v>
      </c>
      <c r="R6" s="8">
        <v>-0.01</v>
      </c>
      <c r="S6" s="8">
        <v>-0.02</v>
      </c>
      <c r="T6" s="8">
        <v>0.04</v>
      </c>
      <c r="U6" s="8">
        <v>0.03</v>
      </c>
      <c r="W6" s="8">
        <v>0.14000000000000001</v>
      </c>
      <c r="X6" s="8">
        <v>-0.03</v>
      </c>
      <c r="Y6" s="8">
        <v>0.21</v>
      </c>
      <c r="Z6" s="8">
        <v>-7.0000000000000007E-2</v>
      </c>
      <c r="AB6" s="2">
        <f t="shared" si="102"/>
        <v>0.14000000000000012</v>
      </c>
      <c r="AC6" s="2">
        <f t="shared" si="103"/>
        <v>-2.9999999999999916E-2</v>
      </c>
      <c r="AD6" s="2">
        <f t="shared" si="104"/>
        <v>0.20999999999999996</v>
      </c>
      <c r="AE6" s="2">
        <f t="shared" si="105"/>
        <v>-7.0000000000000173E-2</v>
      </c>
      <c r="AG6" s="2">
        <f t="shared" si="28"/>
        <v>-3.0000000000000027E-2</v>
      </c>
      <c r="AH6" s="2">
        <f t="shared" si="29"/>
        <v>5.0000000000000044E-2</v>
      </c>
      <c r="AI6" s="2">
        <f t="shared" si="30"/>
        <v>-1.9999999999999907E-2</v>
      </c>
      <c r="AJ6" s="2">
        <f t="shared" si="31"/>
        <v>-5.0000000000000044E-2</v>
      </c>
      <c r="AL6">
        <f t="shared" si="32"/>
        <v>3</v>
      </c>
      <c r="AM6" s="3">
        <f t="shared" si="106"/>
        <v>0.33333333333333331</v>
      </c>
      <c r="AN6" s="12">
        <f t="shared" si="107"/>
        <v>0.33333333333333331</v>
      </c>
      <c r="AO6" s="12"/>
      <c r="AP6" s="3">
        <f t="shared" si="33"/>
        <v>0.33333333333333331</v>
      </c>
      <c r="AQ6" s="3">
        <f t="shared" si="34"/>
        <v>0</v>
      </c>
      <c r="AR6" s="3">
        <f t="shared" si="35"/>
        <v>0.33333333333333331</v>
      </c>
      <c r="AS6" s="3">
        <f t="shared" si="36"/>
        <v>0.33333333333333331</v>
      </c>
      <c r="AU6" s="2">
        <f t="shared" si="108"/>
        <v>1</v>
      </c>
      <c r="AV6" s="12">
        <f t="shared" si="109"/>
        <v>0</v>
      </c>
      <c r="AX6" s="1">
        <f t="shared" si="110"/>
        <v>13589.574656447683</v>
      </c>
      <c r="AZ6" s="1">
        <f t="shared" si="111"/>
        <v>4529.8582188158944</v>
      </c>
      <c r="BA6" s="1">
        <f t="shared" si="112"/>
        <v>0</v>
      </c>
      <c r="BB6" s="1">
        <f t="shared" si="113"/>
        <v>4529.8582188158944</v>
      </c>
      <c r="BC6" s="1">
        <f t="shared" si="114"/>
        <v>4529.8582188158944</v>
      </c>
      <c r="BE6" s="1">
        <f t="shared" si="115"/>
        <v>13589.574656447683</v>
      </c>
      <c r="BF6" s="1">
        <f t="shared" si="38"/>
        <v>0</v>
      </c>
      <c r="BH6" s="2">
        <f t="shared" si="39"/>
        <v>0.14000000000000012</v>
      </c>
      <c r="BI6" s="2">
        <f t="shared" si="40"/>
        <v>0</v>
      </c>
      <c r="BJ6" s="2">
        <f t="shared" si="41"/>
        <v>0.20999999999999996</v>
      </c>
      <c r="BK6" s="2">
        <f t="shared" si="42"/>
        <v>-7.0000000000000173E-2</v>
      </c>
      <c r="BM6" s="1">
        <f t="shared" si="116"/>
        <v>-4228.5561596164589</v>
      </c>
      <c r="BN6" s="1">
        <f t="shared" si="117"/>
        <v>0</v>
      </c>
      <c r="BO6" s="1">
        <f t="shared" si="118"/>
        <v>4529.8582188158944</v>
      </c>
      <c r="BP6" s="1">
        <f t="shared" si="119"/>
        <v>4529.8582188158944</v>
      </c>
      <c r="BR6" s="2">
        <f t="shared" si="120"/>
        <v>-0.31116177411852891</v>
      </c>
      <c r="BS6" s="2">
        <f t="shared" si="121"/>
        <v>0</v>
      </c>
      <c r="BT6" s="2">
        <f t="shared" si="122"/>
        <v>0.33333333333333331</v>
      </c>
      <c r="BU6" s="2">
        <f t="shared" si="123"/>
        <v>0.33333333333333331</v>
      </c>
      <c r="BW6" s="1">
        <f t="shared" si="45"/>
        <v>0</v>
      </c>
      <c r="BX6" s="1">
        <f t="shared" si="46"/>
        <v>0</v>
      </c>
      <c r="BY6" s="1">
        <f t="shared" si="47"/>
        <v>4529.8582188158944</v>
      </c>
      <c r="BZ6" s="1">
        <f t="shared" si="48"/>
        <v>4529.8582188158944</v>
      </c>
      <c r="CB6" s="1">
        <f t="shared" si="49"/>
        <v>-4228.5561596164589</v>
      </c>
      <c r="CC6" s="1">
        <f t="shared" si="50"/>
        <v>0</v>
      </c>
      <c r="CD6" s="1">
        <f t="shared" si="51"/>
        <v>0</v>
      </c>
      <c r="CE6" s="1">
        <f t="shared" si="52"/>
        <v>0</v>
      </c>
      <c r="CG6" s="1">
        <f t="shared" si="53"/>
        <v>0</v>
      </c>
      <c r="CH6" s="1">
        <f t="shared" si="54"/>
        <v>0</v>
      </c>
      <c r="CI6" s="1">
        <f t="shared" si="55"/>
        <v>4523.0736084032887</v>
      </c>
      <c r="CJ6" s="1">
        <f t="shared" si="56"/>
        <v>4523.0736084032887</v>
      </c>
      <c r="CL6" s="1">
        <f t="shared" si="124"/>
        <v>9046.1472168065775</v>
      </c>
      <c r="CN6" s="1">
        <f t="shared" si="57"/>
        <v>-4218.0111317869914</v>
      </c>
      <c r="CO6" s="1">
        <f t="shared" si="58"/>
        <v>0</v>
      </c>
      <c r="CP6" s="1">
        <f t="shared" si="59"/>
        <v>0</v>
      </c>
      <c r="CQ6" s="1">
        <f t="shared" si="60"/>
        <v>0</v>
      </c>
      <c r="CS6" s="1">
        <f t="shared" si="125"/>
        <v>-4218.0111317869914</v>
      </c>
      <c r="CU6" s="1">
        <f t="shared" si="61"/>
        <v>0</v>
      </c>
      <c r="CV6" s="1">
        <f t="shared" si="62"/>
        <v>0</v>
      </c>
      <c r="CW6" s="1">
        <f t="shared" si="63"/>
        <v>6.7846104126056161</v>
      </c>
      <c r="CX6" s="1">
        <f t="shared" si="64"/>
        <v>6.7846104126056161</v>
      </c>
      <c r="CZ6" s="1">
        <f t="shared" si="65"/>
        <v>-10.545027829467472</v>
      </c>
      <c r="DA6" s="1">
        <f t="shared" si="66"/>
        <v>0</v>
      </c>
      <c r="DB6" s="1">
        <f t="shared" si="67"/>
        <v>0</v>
      </c>
      <c r="DC6" s="1">
        <f t="shared" si="68"/>
        <v>0</v>
      </c>
      <c r="DE6" s="1">
        <f t="shared" si="126"/>
        <v>-10.545027829467472</v>
      </c>
      <c r="DF6" s="1">
        <f t="shared" si="69"/>
        <v>0</v>
      </c>
      <c r="DG6" s="1">
        <f t="shared" si="69"/>
        <v>6.7846104126056161</v>
      </c>
      <c r="DH6" s="1">
        <f t="shared" si="69"/>
        <v>6.7846104126056161</v>
      </c>
      <c r="DJ6" s="26">
        <f t="shared" si="127"/>
        <v>2.4937655860349109E-3</v>
      </c>
      <c r="DK6" s="26">
        <f t="shared" si="128"/>
        <v>0</v>
      </c>
      <c r="DL6" s="26">
        <f t="shared" si="129"/>
        <v>1.497753369945233E-3</v>
      </c>
      <c r="DM6" s="26">
        <f t="shared" si="130"/>
        <v>1.497753369945233E-3</v>
      </c>
      <c r="DO6" s="2">
        <f t="shared" si="71"/>
        <v>-3.0000000000000027E-2</v>
      </c>
      <c r="DP6" s="2">
        <f t="shared" si="72"/>
        <v>5.0000000000000044E-2</v>
      </c>
      <c r="DQ6" s="2">
        <f t="shared" si="73"/>
        <v>-1.9999999999999907E-2</v>
      </c>
      <c r="DR6" s="2">
        <f t="shared" si="74"/>
        <v>-5.0000000000000044E-2</v>
      </c>
      <c r="DT6" s="1">
        <f t="shared" si="75"/>
        <v>0</v>
      </c>
      <c r="DU6" s="1">
        <f t="shared" si="76"/>
        <v>0</v>
      </c>
      <c r="DV6" s="1">
        <f t="shared" si="77"/>
        <v>-90.597164376317465</v>
      </c>
      <c r="DW6" s="1">
        <f t="shared" si="78"/>
        <v>-226.49291094079493</v>
      </c>
      <c r="DY6" s="1">
        <f t="shared" si="79"/>
        <v>126.85668478849388</v>
      </c>
      <c r="DZ6" s="1">
        <f t="shared" si="80"/>
        <v>0</v>
      </c>
      <c r="EA6" s="1">
        <f t="shared" si="81"/>
        <v>0</v>
      </c>
      <c r="EB6" s="1">
        <f t="shared" si="82"/>
        <v>0</v>
      </c>
      <c r="ED6" s="1">
        <f t="shared" si="131"/>
        <v>126.85668478849388</v>
      </c>
      <c r="EE6" s="1">
        <f t="shared" si="132"/>
        <v>0</v>
      </c>
      <c r="EF6" s="1">
        <f t="shared" si="133"/>
        <v>-90.597164376317465</v>
      </c>
      <c r="EG6" s="1">
        <f t="shared" si="134"/>
        <v>-226.49291094079493</v>
      </c>
      <c r="EI6" s="25">
        <f t="shared" si="84"/>
        <v>2.8004559670667624E-2</v>
      </c>
      <c r="EJ6" s="25">
        <f t="shared" si="85"/>
        <v>0</v>
      </c>
      <c r="EK6" s="25">
        <f t="shared" si="86"/>
        <v>-1.9999999999999907E-2</v>
      </c>
      <c r="EL6" s="25">
        <f t="shared" si="87"/>
        <v>-5.0000000000000044E-2</v>
      </c>
      <c r="EN6" s="1">
        <f t="shared" si="135"/>
        <v>-190.23339052861851</v>
      </c>
      <c r="EP6" s="1">
        <f t="shared" si="88"/>
        <v>5164.0383694501197</v>
      </c>
      <c r="EQ6" s="1">
        <f t="shared" si="89"/>
        <v>0</v>
      </c>
      <c r="ER6" s="1">
        <f t="shared" si="90"/>
        <v>5481.1284447672324</v>
      </c>
      <c r="ES6" s="1">
        <f t="shared" si="91"/>
        <v>4212.7681434987808</v>
      </c>
      <c r="EU6" s="1">
        <f t="shared" si="92"/>
        <v>5047.7267124910932</v>
      </c>
      <c r="EV6" s="1">
        <f t="shared" si="93"/>
        <v>0</v>
      </c>
      <c r="EW6" s="1">
        <f t="shared" si="94"/>
        <v>5564.9409987309446</v>
      </c>
      <c r="EX6" s="1">
        <f t="shared" si="95"/>
        <v>4432.4764440269701</v>
      </c>
      <c r="EZ6" s="3">
        <f t="shared" si="96"/>
        <v>0.11432333390129146</v>
      </c>
      <c r="FA6" s="3">
        <f t="shared" si="97"/>
        <v>0</v>
      </c>
      <c r="FB6" s="3">
        <f t="shared" si="98"/>
        <v>0.22850224663005481</v>
      </c>
      <c r="FC6" s="3">
        <f t="shared" si="99"/>
        <v>-2.1497753369945416E-2</v>
      </c>
      <c r="FE6" s="1">
        <f t="shared" si="136"/>
        <v>15045.144155249009</v>
      </c>
      <c r="FF6" s="1">
        <f t="shared" si="100"/>
        <v>0</v>
      </c>
      <c r="FG6" s="1">
        <f t="shared" si="137"/>
        <v>15045.144155249009</v>
      </c>
      <c r="FI6" s="23">
        <f t="shared" si="138"/>
        <v>0.10710927572046702</v>
      </c>
      <c r="FJ6" s="40">
        <f t="shared" si="139"/>
        <v>1.5045144155249011</v>
      </c>
    </row>
    <row r="7" spans="1:177" ht="15" customHeight="1" x14ac:dyDescent="0.25">
      <c r="A7">
        <f t="shared" si="140"/>
        <v>4</v>
      </c>
      <c r="C7" s="4">
        <v>1</v>
      </c>
      <c r="D7" s="4">
        <v>0</v>
      </c>
      <c r="E7" s="4">
        <v>0</v>
      </c>
      <c r="F7" s="4">
        <v>0</v>
      </c>
      <c r="H7" s="1">
        <f t="shared" si="141"/>
        <v>167.25852000000003</v>
      </c>
      <c r="I7" s="1">
        <f t="shared" si="142"/>
        <v>548.30608000000007</v>
      </c>
      <c r="J7" s="1">
        <f t="shared" si="143"/>
        <v>1474.59312</v>
      </c>
      <c r="K7" s="1">
        <f t="shared" si="144"/>
        <v>5852.7689999999993</v>
      </c>
      <c r="M7" s="1">
        <f t="shared" si="101"/>
        <v>158.81112000000002</v>
      </c>
      <c r="N7" s="1">
        <f t="shared" si="26"/>
        <v>632.23048000000006</v>
      </c>
      <c r="O7" s="1">
        <f t="shared" si="26"/>
        <v>1332.8053199999999</v>
      </c>
      <c r="P7" s="1">
        <f t="shared" si="26"/>
        <v>6705.1139999999987</v>
      </c>
      <c r="R7" s="8">
        <v>0.03</v>
      </c>
      <c r="S7" s="8">
        <v>-0.04</v>
      </c>
      <c r="T7" s="8">
        <v>-0.01</v>
      </c>
      <c r="U7" s="8">
        <v>0.01</v>
      </c>
      <c r="W7" s="8">
        <v>-0.06</v>
      </c>
      <c r="X7" s="8">
        <v>0.13</v>
      </c>
      <c r="Y7" s="8">
        <v>-0.06</v>
      </c>
      <c r="Z7" s="8">
        <v>0.18</v>
      </c>
      <c r="AB7" s="2">
        <f t="shared" si="102"/>
        <v>-6.0000000000000053E-2</v>
      </c>
      <c r="AC7" s="2">
        <f t="shared" si="103"/>
        <v>0.12999999999999989</v>
      </c>
      <c r="AD7" s="2">
        <f t="shared" si="104"/>
        <v>-5.9999999999999942E-2</v>
      </c>
      <c r="AE7" s="2">
        <f t="shared" si="105"/>
        <v>0.17999999999999994</v>
      </c>
      <c r="AG7" s="2">
        <f t="shared" si="28"/>
        <v>-1.0000000000000009E-2</v>
      </c>
      <c r="AH7" s="2">
        <f t="shared" si="29"/>
        <v>-2.0000000000000018E-2</v>
      </c>
      <c r="AI7" s="2">
        <f t="shared" si="30"/>
        <v>4.0000000000000036E-2</v>
      </c>
      <c r="AJ7" s="2">
        <f t="shared" si="31"/>
        <v>3.0000000000000027E-2</v>
      </c>
      <c r="AL7">
        <f t="shared" si="32"/>
        <v>1</v>
      </c>
      <c r="AM7" s="3">
        <f t="shared" si="106"/>
        <v>1</v>
      </c>
      <c r="AN7" s="12">
        <f t="shared" si="107"/>
        <v>0.8</v>
      </c>
      <c r="AO7" s="12"/>
      <c r="AP7" s="3">
        <f t="shared" si="33"/>
        <v>0.8</v>
      </c>
      <c r="AQ7" s="3">
        <f t="shared" si="34"/>
        <v>0</v>
      </c>
      <c r="AR7" s="3">
        <f t="shared" si="35"/>
        <v>0</v>
      </c>
      <c r="AS7" s="3">
        <f t="shared" si="36"/>
        <v>0</v>
      </c>
      <c r="AU7" s="2">
        <f t="shared" si="108"/>
        <v>0.8</v>
      </c>
      <c r="AV7" s="12">
        <f t="shared" si="109"/>
        <v>0.19999999999999996</v>
      </c>
      <c r="AX7" s="1">
        <f t="shared" si="110"/>
        <v>15045.144155249009</v>
      </c>
      <c r="AZ7" s="1">
        <f t="shared" si="111"/>
        <v>12036.115324199207</v>
      </c>
      <c r="BA7" s="1">
        <f t="shared" si="112"/>
        <v>0</v>
      </c>
      <c r="BB7" s="1">
        <f t="shared" si="113"/>
        <v>0</v>
      </c>
      <c r="BC7" s="1">
        <f t="shared" si="114"/>
        <v>0</v>
      </c>
      <c r="BE7" s="1">
        <f t="shared" si="115"/>
        <v>12036.115324199207</v>
      </c>
      <c r="BF7" s="1">
        <f t="shared" si="38"/>
        <v>3009.0288310498017</v>
      </c>
      <c r="BH7" s="2">
        <f t="shared" si="39"/>
        <v>-6.0000000000000053E-2</v>
      </c>
      <c r="BI7" s="2">
        <f t="shared" si="40"/>
        <v>0</v>
      </c>
      <c r="BJ7" s="2">
        <f t="shared" si="41"/>
        <v>0</v>
      </c>
      <c r="BK7" s="2">
        <f t="shared" si="42"/>
        <v>0</v>
      </c>
      <c r="BM7" s="1">
        <f t="shared" si="116"/>
        <v>7506.2571053833126</v>
      </c>
      <c r="BN7" s="1">
        <f t="shared" si="117"/>
        <v>0</v>
      </c>
      <c r="BO7" s="1">
        <f t="shared" si="118"/>
        <v>-4529.8582188158944</v>
      </c>
      <c r="BP7" s="1">
        <f t="shared" si="119"/>
        <v>-4529.8582188158944</v>
      </c>
      <c r="BR7" s="2">
        <f t="shared" si="120"/>
        <v>0.49891559880896857</v>
      </c>
      <c r="BS7" s="2">
        <f t="shared" si="121"/>
        <v>0</v>
      </c>
      <c r="BT7" s="2">
        <f t="shared" si="122"/>
        <v>-0.30108440119103141</v>
      </c>
      <c r="BU7" s="2">
        <f t="shared" si="123"/>
        <v>-0.30108440119103141</v>
      </c>
      <c r="BW7" s="1">
        <f t="shared" si="45"/>
        <v>7506.2571053833126</v>
      </c>
      <c r="BX7" s="1">
        <f t="shared" si="46"/>
        <v>0</v>
      </c>
      <c r="BY7" s="1">
        <f t="shared" si="47"/>
        <v>0</v>
      </c>
      <c r="BZ7" s="1">
        <f t="shared" si="48"/>
        <v>0</v>
      </c>
      <c r="CB7" s="1">
        <f t="shared" si="49"/>
        <v>0</v>
      </c>
      <c r="CC7" s="1">
        <f t="shared" si="50"/>
        <v>0</v>
      </c>
      <c r="CD7" s="1">
        <f t="shared" si="51"/>
        <v>-4529.8582188158944</v>
      </c>
      <c r="CE7" s="1">
        <f t="shared" si="52"/>
        <v>-4529.8582188158944</v>
      </c>
      <c r="CG7" s="1">
        <f t="shared" si="53"/>
        <v>7495.0145835080502</v>
      </c>
      <c r="CH7" s="1">
        <f t="shared" si="54"/>
        <v>0</v>
      </c>
      <c r="CI7" s="1">
        <f t="shared" si="55"/>
        <v>0</v>
      </c>
      <c r="CJ7" s="1">
        <f t="shared" si="56"/>
        <v>0</v>
      </c>
      <c r="CL7" s="1">
        <f t="shared" si="124"/>
        <v>7495.0145835080502</v>
      </c>
      <c r="CN7" s="1">
        <f t="shared" si="57"/>
        <v>0</v>
      </c>
      <c r="CO7" s="1">
        <f t="shared" si="58"/>
        <v>0</v>
      </c>
      <c r="CP7" s="1">
        <f t="shared" si="59"/>
        <v>-4518.5618142801941</v>
      </c>
      <c r="CQ7" s="1">
        <f t="shared" si="60"/>
        <v>-4518.5618142801941</v>
      </c>
      <c r="CS7" s="1">
        <f t="shared" si="125"/>
        <v>-9037.1236285603882</v>
      </c>
      <c r="CU7" s="1">
        <f t="shared" si="61"/>
        <v>11.242521875262355</v>
      </c>
      <c r="CV7" s="1">
        <f t="shared" si="62"/>
        <v>0</v>
      </c>
      <c r="CW7" s="1">
        <f t="shared" si="63"/>
        <v>0</v>
      </c>
      <c r="CX7" s="1">
        <f t="shared" si="64"/>
        <v>0</v>
      </c>
      <c r="CZ7" s="1">
        <f t="shared" si="65"/>
        <v>0</v>
      </c>
      <c r="DA7" s="1">
        <f t="shared" si="66"/>
        <v>0</v>
      </c>
      <c r="DB7" s="1">
        <f t="shared" si="67"/>
        <v>-11.296404535700276</v>
      </c>
      <c r="DC7" s="1">
        <f t="shared" si="68"/>
        <v>-11.296404535700276</v>
      </c>
      <c r="DE7" s="1">
        <f t="shared" si="126"/>
        <v>11.242521875262355</v>
      </c>
      <c r="DF7" s="1">
        <f t="shared" si="69"/>
        <v>0</v>
      </c>
      <c r="DG7" s="1">
        <f t="shared" si="69"/>
        <v>-11.296404535700276</v>
      </c>
      <c r="DH7" s="1">
        <f t="shared" si="69"/>
        <v>-11.296404535700276</v>
      </c>
      <c r="DJ7" s="26">
        <f t="shared" si="127"/>
        <v>1.4977533699451196E-3</v>
      </c>
      <c r="DK7" s="26">
        <f t="shared" si="128"/>
        <v>0</v>
      </c>
      <c r="DL7" s="26">
        <f t="shared" si="129"/>
        <v>2.4937655860348667E-3</v>
      </c>
      <c r="DM7" s="26">
        <f t="shared" si="130"/>
        <v>2.4937655860348667E-3</v>
      </c>
      <c r="DO7" s="2">
        <f t="shared" si="71"/>
        <v>-1.0000000000000009E-2</v>
      </c>
      <c r="DP7" s="2">
        <f t="shared" si="72"/>
        <v>-2.0000000000000018E-2</v>
      </c>
      <c r="DQ7" s="2">
        <f t="shared" si="73"/>
        <v>4.0000000000000036E-2</v>
      </c>
      <c r="DR7" s="2">
        <f t="shared" si="74"/>
        <v>3.0000000000000027E-2</v>
      </c>
      <c r="DT7" s="1">
        <f t="shared" si="75"/>
        <v>-75.062571053833196</v>
      </c>
      <c r="DU7" s="1">
        <f t="shared" si="76"/>
        <v>0</v>
      </c>
      <c r="DV7" s="1">
        <f t="shared" si="77"/>
        <v>0</v>
      </c>
      <c r="DW7" s="1">
        <f t="shared" si="78"/>
        <v>0</v>
      </c>
      <c r="DY7" s="1">
        <f t="shared" si="79"/>
        <v>0</v>
      </c>
      <c r="DZ7" s="1">
        <f t="shared" si="80"/>
        <v>0</v>
      </c>
      <c r="EA7" s="1">
        <f t="shared" si="81"/>
        <v>-181.19432875263593</v>
      </c>
      <c r="EB7" s="1">
        <f t="shared" si="82"/>
        <v>-135.89574656447695</v>
      </c>
      <c r="ED7" s="1">
        <f t="shared" si="131"/>
        <v>-75.062571053833196</v>
      </c>
      <c r="EE7" s="1">
        <f t="shared" si="132"/>
        <v>0</v>
      </c>
      <c r="EF7" s="1">
        <f t="shared" si="133"/>
        <v>-181.19432875263593</v>
      </c>
      <c r="EG7" s="1">
        <f t="shared" si="134"/>
        <v>-135.89574656447695</v>
      </c>
      <c r="EI7" s="25">
        <f t="shared" si="84"/>
        <v>-6.2364449851121124E-3</v>
      </c>
      <c r="EJ7" s="25">
        <f t="shared" si="85"/>
        <v>0</v>
      </c>
      <c r="EK7" s="25">
        <f t="shared" si="86"/>
        <v>0</v>
      </c>
      <c r="EL7" s="25">
        <f t="shared" si="87"/>
        <v>0</v>
      </c>
      <c r="EN7" s="1">
        <f t="shared" si="135"/>
        <v>-392.15264637094606</v>
      </c>
      <c r="EP7" s="1">
        <f t="shared" si="88"/>
        <v>11313.948404747254</v>
      </c>
      <c r="EQ7" s="1">
        <f t="shared" si="89"/>
        <v>0</v>
      </c>
      <c r="ER7" s="1">
        <f t="shared" si="90"/>
        <v>0</v>
      </c>
      <c r="ES7" s="1">
        <f t="shared" si="91"/>
        <v>0</v>
      </c>
      <c r="EU7" s="1">
        <f t="shared" si="92"/>
        <v>11377.768453925826</v>
      </c>
      <c r="EV7" s="1">
        <f t="shared" si="93"/>
        <v>0</v>
      </c>
      <c r="EW7" s="1">
        <f t="shared" si="94"/>
        <v>192.4907332883362</v>
      </c>
      <c r="EX7" s="1">
        <f t="shared" si="95"/>
        <v>147.19215110017723</v>
      </c>
      <c r="EZ7" s="3">
        <f t="shared" si="96"/>
        <v>-5.4697620664180713E-2</v>
      </c>
      <c r="FA7" s="3">
        <f t="shared" si="97"/>
        <v>0</v>
      </c>
      <c r="FB7" s="3">
        <f t="shared" si="98"/>
        <v>0</v>
      </c>
      <c r="FC7" s="3">
        <f t="shared" si="99"/>
        <v>0</v>
      </c>
      <c r="FE7" s="1">
        <f t="shared" si="136"/>
        <v>11717.451338314338</v>
      </c>
      <c r="FF7" s="1">
        <f t="shared" si="100"/>
        <v>3009.0288310498017</v>
      </c>
      <c r="FG7" s="1">
        <f t="shared" si="137"/>
        <v>14726.48016936414</v>
      </c>
      <c r="FI7" s="23">
        <f t="shared" si="138"/>
        <v>-2.1180520611608245E-2</v>
      </c>
      <c r="FJ7" s="40">
        <f t="shared" si="139"/>
        <v>1.4726480169364142</v>
      </c>
    </row>
    <row r="8" spans="1:177" ht="15" customHeight="1" x14ac:dyDescent="0.25">
      <c r="A8">
        <f t="shared" si="140"/>
        <v>5</v>
      </c>
      <c r="C8" s="4">
        <v>1</v>
      </c>
      <c r="D8" s="4">
        <v>0</v>
      </c>
      <c r="E8" s="4">
        <v>1</v>
      </c>
      <c r="F8" s="4">
        <v>0</v>
      </c>
      <c r="H8" s="1">
        <f t="shared" si="141"/>
        <v>163.57545360000003</v>
      </c>
      <c r="I8" s="1">
        <f t="shared" si="142"/>
        <v>606.94126080000001</v>
      </c>
      <c r="J8" s="1">
        <f t="shared" si="143"/>
        <v>1319.4772667999998</v>
      </c>
      <c r="K8" s="1">
        <f t="shared" si="144"/>
        <v>6772.1651399999992</v>
      </c>
      <c r="M8" s="1">
        <f t="shared" si="101"/>
        <v>184.22089920000002</v>
      </c>
      <c r="N8" s="1">
        <f t="shared" si="26"/>
        <v>625.90817520000007</v>
      </c>
      <c r="O8" s="1">
        <f t="shared" si="26"/>
        <v>1439.4297455999999</v>
      </c>
      <c r="P8" s="1">
        <f t="shared" si="26"/>
        <v>8448.4436399999977</v>
      </c>
      <c r="R8" s="8">
        <v>-0.02</v>
      </c>
      <c r="S8" s="8">
        <v>-0.05</v>
      </c>
      <c r="T8" s="8">
        <v>0.05</v>
      </c>
      <c r="U8" s="8">
        <v>-0.04</v>
      </c>
      <c r="W8" s="8">
        <v>0.16</v>
      </c>
      <c r="X8" s="8">
        <v>-0.01</v>
      </c>
      <c r="Y8" s="8">
        <v>0.08</v>
      </c>
      <c r="Z8" s="8">
        <v>0.26</v>
      </c>
      <c r="AB8" s="2">
        <f t="shared" si="102"/>
        <v>0.15999999999999992</v>
      </c>
      <c r="AC8" s="2">
        <f t="shared" si="103"/>
        <v>-1.0000000000000009E-2</v>
      </c>
      <c r="AD8" s="2">
        <f t="shared" si="104"/>
        <v>8.0000000000000071E-2</v>
      </c>
      <c r="AE8" s="2">
        <f t="shared" si="105"/>
        <v>0.26</v>
      </c>
      <c r="AG8" s="2">
        <f t="shared" si="28"/>
        <v>3.0000000000000027E-2</v>
      </c>
      <c r="AH8" s="2">
        <f t="shared" si="29"/>
        <v>-4.0000000000000036E-2</v>
      </c>
      <c r="AI8" s="2">
        <f t="shared" si="30"/>
        <v>-1.000000000000012E-2</v>
      </c>
      <c r="AJ8" s="2">
        <f t="shared" si="31"/>
        <v>1.0000000000000009E-2</v>
      </c>
      <c r="AL8">
        <f t="shared" si="32"/>
        <v>2</v>
      </c>
      <c r="AM8" s="3">
        <f t="shared" si="106"/>
        <v>0.5</v>
      </c>
      <c r="AN8" s="12">
        <f t="shared" si="107"/>
        <v>0.5</v>
      </c>
      <c r="AO8" s="12"/>
      <c r="AP8" s="3">
        <f t="shared" si="33"/>
        <v>0.5</v>
      </c>
      <c r="AQ8" s="3">
        <f t="shared" si="34"/>
        <v>0</v>
      </c>
      <c r="AR8" s="3">
        <f t="shared" si="35"/>
        <v>0.5</v>
      </c>
      <c r="AS8" s="3">
        <f t="shared" si="36"/>
        <v>0</v>
      </c>
      <c r="AU8" s="2">
        <f t="shared" si="108"/>
        <v>1</v>
      </c>
      <c r="AV8" s="12">
        <f t="shared" si="109"/>
        <v>0</v>
      </c>
      <c r="AX8" s="1">
        <f t="shared" si="110"/>
        <v>14726.48016936414</v>
      </c>
      <c r="AZ8" s="1">
        <f t="shared" si="111"/>
        <v>7363.2400846820701</v>
      </c>
      <c r="BA8" s="1">
        <f t="shared" si="112"/>
        <v>0</v>
      </c>
      <c r="BB8" s="1">
        <f t="shared" si="113"/>
        <v>7363.2400846820701</v>
      </c>
      <c r="BC8" s="1">
        <f t="shared" si="114"/>
        <v>0</v>
      </c>
      <c r="BE8" s="1">
        <f t="shared" si="115"/>
        <v>14726.48016936414</v>
      </c>
      <c r="BF8" s="1">
        <f t="shared" si="38"/>
        <v>0</v>
      </c>
      <c r="BH8" s="2">
        <f t="shared" si="39"/>
        <v>0.15999999999999992</v>
      </c>
      <c r="BI8" s="2">
        <f t="shared" si="40"/>
        <v>0</v>
      </c>
      <c r="BJ8" s="2">
        <f t="shared" si="41"/>
        <v>8.0000000000000071E-2</v>
      </c>
      <c r="BK8" s="2">
        <f t="shared" si="42"/>
        <v>0</v>
      </c>
      <c r="BM8" s="1">
        <f t="shared" si="116"/>
        <v>-4672.8752395171368</v>
      </c>
      <c r="BN8" s="1">
        <f t="shared" si="117"/>
        <v>0</v>
      </c>
      <c r="BO8" s="1">
        <f t="shared" si="118"/>
        <v>7363.2400846820701</v>
      </c>
      <c r="BP8" s="1">
        <f t="shared" si="119"/>
        <v>0</v>
      </c>
      <c r="BR8" s="2">
        <f t="shared" si="120"/>
        <v>-0.31731107405001191</v>
      </c>
      <c r="BS8" s="2">
        <f t="shared" si="121"/>
        <v>0</v>
      </c>
      <c r="BT8" s="2">
        <f t="shared" si="122"/>
        <v>0.5</v>
      </c>
      <c r="BU8" s="2">
        <f t="shared" si="123"/>
        <v>0</v>
      </c>
      <c r="BW8" s="1">
        <f t="shared" si="45"/>
        <v>0</v>
      </c>
      <c r="BX8" s="1">
        <f t="shared" si="46"/>
        <v>0</v>
      </c>
      <c r="BY8" s="1">
        <f t="shared" si="47"/>
        <v>7363.2400846820701</v>
      </c>
      <c r="BZ8" s="1">
        <f t="shared" si="48"/>
        <v>0</v>
      </c>
      <c r="CB8" s="1">
        <f t="shared" si="49"/>
        <v>-4672.8752395171368</v>
      </c>
      <c r="CC8" s="1">
        <f t="shared" si="50"/>
        <v>0</v>
      </c>
      <c r="CD8" s="1">
        <f t="shared" si="51"/>
        <v>0</v>
      </c>
      <c r="CE8" s="1">
        <f t="shared" si="52"/>
        <v>0</v>
      </c>
      <c r="CG8" s="1">
        <f t="shared" si="53"/>
        <v>0</v>
      </c>
      <c r="CH8" s="1">
        <f t="shared" si="54"/>
        <v>0</v>
      </c>
      <c r="CI8" s="1">
        <f t="shared" si="55"/>
        <v>7352.2117670315229</v>
      </c>
      <c r="CJ8" s="1">
        <f t="shared" si="56"/>
        <v>0</v>
      </c>
      <c r="CL8" s="1">
        <f t="shared" si="124"/>
        <v>7352.2117670315229</v>
      </c>
      <c r="CN8" s="1">
        <f t="shared" si="57"/>
        <v>-4661.2221840569946</v>
      </c>
      <c r="CO8" s="1">
        <f t="shared" si="58"/>
        <v>0</v>
      </c>
      <c r="CP8" s="1">
        <f t="shared" si="59"/>
        <v>0</v>
      </c>
      <c r="CQ8" s="1">
        <f t="shared" si="60"/>
        <v>0</v>
      </c>
      <c r="CS8" s="1">
        <f t="shared" si="125"/>
        <v>-4661.2221840569946</v>
      </c>
      <c r="CU8" s="1">
        <f t="shared" si="61"/>
        <v>0</v>
      </c>
      <c r="CV8" s="1">
        <f t="shared" si="62"/>
        <v>0</v>
      </c>
      <c r="CW8" s="1">
        <f t="shared" si="63"/>
        <v>11.028317650547251</v>
      </c>
      <c r="CX8" s="1">
        <f t="shared" si="64"/>
        <v>0</v>
      </c>
      <c r="CZ8" s="1">
        <f t="shared" si="65"/>
        <v>-11.653055460142241</v>
      </c>
      <c r="DA8" s="1">
        <f t="shared" si="66"/>
        <v>0</v>
      </c>
      <c r="DB8" s="1">
        <f t="shared" si="67"/>
        <v>0</v>
      </c>
      <c r="DC8" s="1">
        <f t="shared" si="68"/>
        <v>0</v>
      </c>
      <c r="DE8" s="1">
        <f t="shared" si="126"/>
        <v>-11.653055460142241</v>
      </c>
      <c r="DF8" s="1">
        <f t="shared" si="69"/>
        <v>0</v>
      </c>
      <c r="DG8" s="1">
        <f t="shared" si="69"/>
        <v>11.028317650547251</v>
      </c>
      <c r="DH8" s="1">
        <f t="shared" si="69"/>
        <v>0</v>
      </c>
      <c r="DJ8" s="26">
        <f t="shared" si="127"/>
        <v>2.4937655860348602E-3</v>
      </c>
      <c r="DK8" s="26">
        <f t="shared" si="128"/>
        <v>0</v>
      </c>
      <c r="DL8" s="26">
        <f t="shared" si="129"/>
        <v>1.4977533699450779E-3</v>
      </c>
      <c r="DM8" s="26">
        <f t="shared" si="130"/>
        <v>0</v>
      </c>
      <c r="DO8" s="2">
        <f t="shared" si="71"/>
        <v>3.0000000000000027E-2</v>
      </c>
      <c r="DP8" s="2">
        <f t="shared" si="72"/>
        <v>-4.0000000000000036E-2</v>
      </c>
      <c r="DQ8" s="2">
        <f t="shared" si="73"/>
        <v>-1.000000000000012E-2</v>
      </c>
      <c r="DR8" s="2">
        <f t="shared" si="74"/>
        <v>1.0000000000000009E-2</v>
      </c>
      <c r="DT8" s="1">
        <f t="shared" si="75"/>
        <v>0</v>
      </c>
      <c r="DU8" s="1">
        <f t="shared" si="76"/>
        <v>0</v>
      </c>
      <c r="DV8" s="1">
        <f t="shared" si="77"/>
        <v>-73.632400846821582</v>
      </c>
      <c r="DW8" s="1">
        <f t="shared" si="78"/>
        <v>0</v>
      </c>
      <c r="DY8" s="1">
        <f t="shared" si="79"/>
        <v>-140.18625718551422</v>
      </c>
      <c r="DZ8" s="1">
        <f t="shared" si="80"/>
        <v>0</v>
      </c>
      <c r="EA8" s="1">
        <f t="shared" si="81"/>
        <v>0</v>
      </c>
      <c r="EB8" s="1">
        <f t="shared" si="82"/>
        <v>0</v>
      </c>
      <c r="ED8" s="1">
        <f t="shared" si="131"/>
        <v>-140.18625718551422</v>
      </c>
      <c r="EE8" s="1">
        <f t="shared" si="132"/>
        <v>0</v>
      </c>
      <c r="EF8" s="1">
        <f t="shared" si="133"/>
        <v>-73.632400846821582</v>
      </c>
      <c r="EG8" s="1">
        <f t="shared" si="134"/>
        <v>0</v>
      </c>
      <c r="EI8" s="25">
        <f t="shared" si="84"/>
        <v>-1.903866444300073E-2</v>
      </c>
      <c r="EJ8" s="25">
        <f t="shared" si="85"/>
        <v>0</v>
      </c>
      <c r="EK8" s="25">
        <f t="shared" si="86"/>
        <v>-1.000000000000012E-2</v>
      </c>
      <c r="EL8" s="25">
        <f t="shared" si="87"/>
        <v>0</v>
      </c>
      <c r="EN8" s="1">
        <f t="shared" si="135"/>
        <v>-213.8186580323358</v>
      </c>
      <c r="EP8" s="1">
        <f t="shared" si="88"/>
        <v>8541.3584982312004</v>
      </c>
      <c r="EQ8" s="1">
        <f t="shared" si="89"/>
        <v>0</v>
      </c>
      <c r="ER8" s="1">
        <f t="shared" si="90"/>
        <v>7952.2992914566366</v>
      </c>
      <c r="ES8" s="1">
        <f t="shared" si="91"/>
        <v>0</v>
      </c>
      <c r="EU8" s="1">
        <f t="shared" si="92"/>
        <v>8693.1978108768581</v>
      </c>
      <c r="EV8" s="1">
        <f t="shared" si="93"/>
        <v>0</v>
      </c>
      <c r="EW8" s="1">
        <f t="shared" si="94"/>
        <v>8014.9033746529112</v>
      </c>
      <c r="EX8" s="1">
        <f t="shared" si="95"/>
        <v>0</v>
      </c>
      <c r="EZ8" s="3">
        <f t="shared" si="96"/>
        <v>0.1806212633160682</v>
      </c>
      <c r="FA8" s="3">
        <f t="shared" si="97"/>
        <v>0</v>
      </c>
      <c r="FB8" s="3">
        <f t="shared" si="98"/>
        <v>8.8502246630055126E-2</v>
      </c>
      <c r="FC8" s="3">
        <f t="shared" si="99"/>
        <v>0</v>
      </c>
      <c r="FE8" s="1">
        <f t="shared" si="136"/>
        <v>16708.101185529769</v>
      </c>
      <c r="FF8" s="1">
        <f t="shared" si="100"/>
        <v>0</v>
      </c>
      <c r="FG8" s="1">
        <f t="shared" si="137"/>
        <v>16708.101185529769</v>
      </c>
      <c r="FI8" s="23">
        <f t="shared" si="138"/>
        <v>0.13456175497306155</v>
      </c>
      <c r="FJ8" s="40">
        <f t="shared" si="139"/>
        <v>1.6708101185529769</v>
      </c>
    </row>
    <row r="9" spans="1:177" ht="15" customHeight="1" x14ac:dyDescent="0.25">
      <c r="A9">
        <f t="shared" si="140"/>
        <v>6</v>
      </c>
      <c r="C9" s="4">
        <v>0</v>
      </c>
      <c r="D9" s="4">
        <v>0</v>
      </c>
      <c r="E9" s="4">
        <v>0</v>
      </c>
      <c r="F9" s="4">
        <v>1</v>
      </c>
      <c r="H9" s="1">
        <f t="shared" si="141"/>
        <v>180.53648121600003</v>
      </c>
      <c r="I9" s="1">
        <f t="shared" si="142"/>
        <v>594.61276644000009</v>
      </c>
      <c r="J9" s="1">
        <f t="shared" si="143"/>
        <v>1511.40123288</v>
      </c>
      <c r="K9" s="1">
        <f t="shared" si="144"/>
        <v>8110.5058943999975</v>
      </c>
      <c r="M9" s="1">
        <f t="shared" si="101"/>
        <v>180.53648121600003</v>
      </c>
      <c r="N9" s="1">
        <f t="shared" si="26"/>
        <v>801.16246425600013</v>
      </c>
      <c r="O9" s="1">
        <f t="shared" si="26"/>
        <v>1712.9213972639998</v>
      </c>
      <c r="P9" s="1">
        <f t="shared" si="26"/>
        <v>9124.3191311999981</v>
      </c>
      <c r="R9" s="8">
        <v>0.01</v>
      </c>
      <c r="S9" s="8">
        <v>-0.03</v>
      </c>
      <c r="T9" s="8">
        <v>0.04</v>
      </c>
      <c r="U9" s="8">
        <v>-0.01</v>
      </c>
      <c r="W9" s="8">
        <v>-0.02</v>
      </c>
      <c r="X9" s="8">
        <v>0.28000000000000003</v>
      </c>
      <c r="Y9" s="8">
        <v>0.19</v>
      </c>
      <c r="Z9" s="8">
        <v>0.08</v>
      </c>
      <c r="AB9" s="2">
        <f t="shared" si="102"/>
        <v>-1.9999999999999907E-2</v>
      </c>
      <c r="AC9" s="2">
        <f t="shared" si="103"/>
        <v>0.28000000000000003</v>
      </c>
      <c r="AD9" s="2">
        <f t="shared" si="104"/>
        <v>0.18999999999999995</v>
      </c>
      <c r="AE9" s="2">
        <f t="shared" si="105"/>
        <v>8.0000000000000071E-2</v>
      </c>
      <c r="AG9" s="2">
        <f t="shared" si="28"/>
        <v>-1.9999999999999907E-2</v>
      </c>
      <c r="AH9" s="2">
        <f t="shared" si="29"/>
        <v>-4.9999999999999933E-2</v>
      </c>
      <c r="AI9" s="2">
        <f t="shared" si="30"/>
        <v>5.0000000000000044E-2</v>
      </c>
      <c r="AJ9" s="2">
        <f t="shared" si="31"/>
        <v>-4.0000000000000036E-2</v>
      </c>
      <c r="AL9">
        <f t="shared" si="32"/>
        <v>1</v>
      </c>
      <c r="AM9" s="3">
        <f t="shared" si="106"/>
        <v>1</v>
      </c>
      <c r="AN9" s="12">
        <f t="shared" si="107"/>
        <v>0.8</v>
      </c>
      <c r="AO9" s="12"/>
      <c r="AP9" s="3">
        <f t="shared" si="33"/>
        <v>0</v>
      </c>
      <c r="AQ9" s="3">
        <f t="shared" si="34"/>
        <v>0</v>
      </c>
      <c r="AR9" s="3">
        <f t="shared" si="35"/>
        <v>0</v>
      </c>
      <c r="AS9" s="3">
        <f t="shared" si="36"/>
        <v>0.8</v>
      </c>
      <c r="AU9" s="2">
        <f t="shared" si="108"/>
        <v>0.8</v>
      </c>
      <c r="AV9" s="12">
        <f t="shared" si="109"/>
        <v>0.19999999999999996</v>
      </c>
      <c r="AX9" s="1">
        <f t="shared" si="110"/>
        <v>16708.101185529769</v>
      </c>
      <c r="AZ9" s="1">
        <f t="shared" si="111"/>
        <v>0</v>
      </c>
      <c r="BA9" s="1">
        <f t="shared" si="112"/>
        <v>0</v>
      </c>
      <c r="BB9" s="1">
        <f t="shared" si="113"/>
        <v>0</v>
      </c>
      <c r="BC9" s="1">
        <f t="shared" si="114"/>
        <v>13366.480948423816</v>
      </c>
      <c r="BE9" s="1">
        <f t="shared" si="115"/>
        <v>13366.480948423816</v>
      </c>
      <c r="BF9" s="1">
        <f t="shared" si="38"/>
        <v>3341.6202371059535</v>
      </c>
      <c r="BH9" s="2">
        <f t="shared" si="39"/>
        <v>0</v>
      </c>
      <c r="BI9" s="2">
        <f t="shared" si="40"/>
        <v>0</v>
      </c>
      <c r="BJ9" s="2">
        <f t="shared" si="41"/>
        <v>0</v>
      </c>
      <c r="BK9" s="2">
        <f t="shared" si="42"/>
        <v>8.0000000000000071E-2</v>
      </c>
      <c r="BM9" s="1">
        <f t="shared" si="116"/>
        <v>-7363.2400846820701</v>
      </c>
      <c r="BN9" s="1">
        <f t="shared" si="117"/>
        <v>0</v>
      </c>
      <c r="BO9" s="1">
        <f t="shared" si="118"/>
        <v>-7363.2400846820701</v>
      </c>
      <c r="BP9" s="1">
        <f t="shared" si="119"/>
        <v>13366.480948423816</v>
      </c>
      <c r="BR9" s="2">
        <f t="shared" si="120"/>
        <v>-0.44069879652507032</v>
      </c>
      <c r="BS9" s="2">
        <f t="shared" si="121"/>
        <v>0</v>
      </c>
      <c r="BT9" s="2">
        <f t="shared" si="122"/>
        <v>-0.44069879652507032</v>
      </c>
      <c r="BU9" s="2">
        <f t="shared" si="123"/>
        <v>0.8</v>
      </c>
      <c r="BW9" s="1">
        <f t="shared" si="45"/>
        <v>0</v>
      </c>
      <c r="BX9" s="1">
        <f t="shared" si="46"/>
        <v>0</v>
      </c>
      <c r="BY9" s="1">
        <f t="shared" si="47"/>
        <v>0</v>
      </c>
      <c r="BZ9" s="1">
        <f t="shared" si="48"/>
        <v>13366.480948423816</v>
      </c>
      <c r="CB9" s="1">
        <f t="shared" si="49"/>
        <v>-7363.2400846820701</v>
      </c>
      <c r="CC9" s="1">
        <f t="shared" si="50"/>
        <v>0</v>
      </c>
      <c r="CD9" s="1">
        <f t="shared" si="51"/>
        <v>-7363.2400846820701</v>
      </c>
      <c r="CE9" s="1">
        <f t="shared" si="52"/>
        <v>0</v>
      </c>
      <c r="CG9" s="1">
        <f t="shared" si="53"/>
        <v>0</v>
      </c>
      <c r="CH9" s="1">
        <f t="shared" si="54"/>
        <v>0</v>
      </c>
      <c r="CI9" s="1">
        <f t="shared" si="55"/>
        <v>0</v>
      </c>
      <c r="CJ9" s="1">
        <f t="shared" si="56"/>
        <v>13346.461256539007</v>
      </c>
      <c r="CL9" s="1">
        <f t="shared" si="124"/>
        <v>13346.461256539007</v>
      </c>
      <c r="CN9" s="1">
        <f t="shared" si="57"/>
        <v>-7344.877889957178</v>
      </c>
      <c r="CO9" s="1">
        <f t="shared" si="58"/>
        <v>0</v>
      </c>
      <c r="CP9" s="1">
        <f t="shared" si="59"/>
        <v>-7344.877889957178</v>
      </c>
      <c r="CQ9" s="1">
        <f t="shared" si="60"/>
        <v>0</v>
      </c>
      <c r="CS9" s="1">
        <f t="shared" si="125"/>
        <v>-14689.755779914356</v>
      </c>
      <c r="CU9" s="1">
        <f t="shared" si="61"/>
        <v>0</v>
      </c>
      <c r="CV9" s="1">
        <f t="shared" si="62"/>
        <v>0</v>
      </c>
      <c r="CW9" s="1">
        <f t="shared" si="63"/>
        <v>0</v>
      </c>
      <c r="CX9" s="1">
        <f t="shared" si="64"/>
        <v>20.019691884808708</v>
      </c>
      <c r="CZ9" s="1">
        <f t="shared" si="65"/>
        <v>-18.362194724892106</v>
      </c>
      <c r="DA9" s="1">
        <f t="shared" si="66"/>
        <v>0</v>
      </c>
      <c r="DB9" s="1">
        <f t="shared" si="67"/>
        <v>-18.362194724892106</v>
      </c>
      <c r="DC9" s="1">
        <f t="shared" si="68"/>
        <v>0</v>
      </c>
      <c r="DE9" s="1">
        <f t="shared" si="126"/>
        <v>-18.362194724892106</v>
      </c>
      <c r="DF9" s="1">
        <f t="shared" si="69"/>
        <v>0</v>
      </c>
      <c r="DG9" s="1">
        <f t="shared" si="69"/>
        <v>-18.362194724892106</v>
      </c>
      <c r="DH9" s="1">
        <f t="shared" si="69"/>
        <v>20.019691884808708</v>
      </c>
      <c r="DJ9" s="26">
        <f t="shared" si="127"/>
        <v>2.493765586034799E-3</v>
      </c>
      <c r="DK9" s="26">
        <f t="shared" si="128"/>
        <v>0</v>
      </c>
      <c r="DL9" s="26">
        <f t="shared" si="129"/>
        <v>2.493765586034799E-3</v>
      </c>
      <c r="DM9" s="26">
        <f t="shared" si="130"/>
        <v>1.497753369945097E-3</v>
      </c>
      <c r="DO9" s="2">
        <f t="shared" si="71"/>
        <v>-1.9999999999999907E-2</v>
      </c>
      <c r="DP9" s="2">
        <f t="shared" si="72"/>
        <v>-4.9999999999999933E-2</v>
      </c>
      <c r="DQ9" s="2">
        <f t="shared" si="73"/>
        <v>5.0000000000000044E-2</v>
      </c>
      <c r="DR9" s="2">
        <f t="shared" si="74"/>
        <v>-4.0000000000000036E-2</v>
      </c>
      <c r="DT9" s="1">
        <f t="shared" si="75"/>
        <v>0</v>
      </c>
      <c r="DU9" s="1">
        <f t="shared" si="76"/>
        <v>0</v>
      </c>
      <c r="DV9" s="1">
        <f t="shared" si="77"/>
        <v>0</v>
      </c>
      <c r="DW9" s="1">
        <f t="shared" si="78"/>
        <v>-534.6592379369531</v>
      </c>
      <c r="DY9" s="1">
        <f t="shared" si="79"/>
        <v>147.26480169364072</v>
      </c>
      <c r="DZ9" s="1">
        <f t="shared" si="80"/>
        <v>0</v>
      </c>
      <c r="EA9" s="1">
        <f t="shared" si="81"/>
        <v>-368.16200423410385</v>
      </c>
      <c r="EB9" s="1">
        <f t="shared" si="82"/>
        <v>0</v>
      </c>
      <c r="ED9" s="1">
        <f t="shared" si="131"/>
        <v>147.26480169364072</v>
      </c>
      <c r="EE9" s="1">
        <f t="shared" si="132"/>
        <v>0</v>
      </c>
      <c r="EF9" s="1">
        <f t="shared" si="133"/>
        <v>-368.16200423410385</v>
      </c>
      <c r="EG9" s="1">
        <f t="shared" si="134"/>
        <v>-534.6592379369531</v>
      </c>
      <c r="EI9" s="25">
        <f t="shared" si="84"/>
        <v>0</v>
      </c>
      <c r="EJ9" s="25">
        <f t="shared" si="85"/>
        <v>0</v>
      </c>
      <c r="EK9" s="25">
        <f t="shared" si="86"/>
        <v>0</v>
      </c>
      <c r="EL9" s="25">
        <f t="shared" si="87"/>
        <v>-4.0000000000000036E-2</v>
      </c>
      <c r="EN9" s="1">
        <f t="shared" si="135"/>
        <v>-755.55644047741623</v>
      </c>
      <c r="EP9" s="1">
        <f t="shared" si="88"/>
        <v>0</v>
      </c>
      <c r="EQ9" s="1">
        <f t="shared" si="89"/>
        <v>0</v>
      </c>
      <c r="ER9" s="1">
        <f t="shared" si="90"/>
        <v>0</v>
      </c>
      <c r="ES9" s="1">
        <f t="shared" si="91"/>
        <v>14435.799424297722</v>
      </c>
      <c r="EU9" s="1">
        <f t="shared" si="92"/>
        <v>-128.90260696874861</v>
      </c>
      <c r="EV9" s="1">
        <f t="shared" si="93"/>
        <v>0</v>
      </c>
      <c r="EW9" s="1">
        <f t="shared" si="94"/>
        <v>386.52419895899595</v>
      </c>
      <c r="EX9" s="1">
        <f t="shared" si="95"/>
        <v>14950.438970349867</v>
      </c>
      <c r="EZ9" s="3">
        <f t="shared" si="96"/>
        <v>0</v>
      </c>
      <c r="FA9" s="3">
        <f t="shared" si="97"/>
        <v>0</v>
      </c>
      <c r="FB9" s="3">
        <f t="shared" si="98"/>
        <v>0</v>
      </c>
      <c r="FC9" s="3">
        <f t="shared" si="99"/>
        <v>0.11850224663005515</v>
      </c>
      <c r="FE9" s="1">
        <f t="shared" si="136"/>
        <v>15208.060562340115</v>
      </c>
      <c r="FF9" s="1">
        <f t="shared" si="100"/>
        <v>3341.6202371059535</v>
      </c>
      <c r="FG9" s="1">
        <f t="shared" si="137"/>
        <v>18549.680799446069</v>
      </c>
      <c r="FI9" s="23">
        <f t="shared" si="138"/>
        <v>0.11022076018495852</v>
      </c>
      <c r="FJ9" s="40">
        <f t="shared" si="139"/>
        <v>1.8549680799446067</v>
      </c>
    </row>
    <row r="10" spans="1:177" ht="15" customHeight="1" x14ac:dyDescent="0.25">
      <c r="A10">
        <f t="shared" si="140"/>
        <v>7</v>
      </c>
      <c r="C10" s="4">
        <v>0</v>
      </c>
      <c r="D10" s="4">
        <v>1</v>
      </c>
      <c r="E10" s="4">
        <v>0</v>
      </c>
      <c r="F10" s="4">
        <v>0</v>
      </c>
      <c r="H10" s="1">
        <f t="shared" si="141"/>
        <v>182.34184602816003</v>
      </c>
      <c r="I10" s="1">
        <f t="shared" si="142"/>
        <v>777.12759032832014</v>
      </c>
      <c r="J10" s="1">
        <f t="shared" si="143"/>
        <v>1781.4382531545598</v>
      </c>
      <c r="K10" s="1">
        <f t="shared" si="144"/>
        <v>9033.0759398879982</v>
      </c>
      <c r="M10" s="1">
        <f t="shared" si="101"/>
        <v>229.28133114432003</v>
      </c>
      <c r="N10" s="1">
        <f t="shared" si="26"/>
        <v>865.2554613964802</v>
      </c>
      <c r="O10" s="1">
        <f t="shared" si="26"/>
        <v>2004.1180347988795</v>
      </c>
      <c r="P10" s="1">
        <f t="shared" si="26"/>
        <v>10584.210192191997</v>
      </c>
      <c r="R10" s="8">
        <v>0.02</v>
      </c>
      <c r="S10" s="8">
        <v>0.02</v>
      </c>
      <c r="T10" s="8">
        <v>0.05</v>
      </c>
      <c r="U10" s="8">
        <v>-0.01</v>
      </c>
      <c r="W10" s="8">
        <v>0.27</v>
      </c>
      <c r="X10" s="8">
        <v>0.08</v>
      </c>
      <c r="Y10" s="8">
        <v>0.17</v>
      </c>
      <c r="Z10" s="8">
        <v>0.16</v>
      </c>
      <c r="AB10" s="2">
        <f t="shared" si="102"/>
        <v>0.27</v>
      </c>
      <c r="AC10" s="2">
        <f t="shared" si="103"/>
        <v>8.0000000000000071E-2</v>
      </c>
      <c r="AD10" s="2">
        <f t="shared" si="104"/>
        <v>0.16999999999999993</v>
      </c>
      <c r="AE10" s="2">
        <f t="shared" si="105"/>
        <v>0.15999999999999992</v>
      </c>
      <c r="AG10" s="2">
        <f t="shared" si="28"/>
        <v>1.0000000000000009E-2</v>
      </c>
      <c r="AH10" s="2">
        <f t="shared" si="29"/>
        <v>-3.0000000000000027E-2</v>
      </c>
      <c r="AI10" s="2">
        <f t="shared" si="30"/>
        <v>4.0000000000000036E-2</v>
      </c>
      <c r="AJ10" s="2">
        <f t="shared" si="31"/>
        <v>-1.0000000000000009E-2</v>
      </c>
      <c r="AL10">
        <f t="shared" si="32"/>
        <v>1</v>
      </c>
      <c r="AM10" s="3">
        <f t="shared" si="106"/>
        <v>1</v>
      </c>
      <c r="AN10" s="12">
        <f t="shared" si="107"/>
        <v>0.8</v>
      </c>
      <c r="AO10" s="12"/>
      <c r="AP10" s="3">
        <f t="shared" si="33"/>
        <v>0</v>
      </c>
      <c r="AQ10" s="3">
        <f t="shared" si="34"/>
        <v>0.8</v>
      </c>
      <c r="AR10" s="3">
        <f t="shared" si="35"/>
        <v>0</v>
      </c>
      <c r="AS10" s="3">
        <f t="shared" si="36"/>
        <v>0</v>
      </c>
      <c r="AU10" s="2">
        <f t="shared" si="108"/>
        <v>0.8</v>
      </c>
      <c r="AV10" s="12">
        <f t="shared" si="109"/>
        <v>0.19999999999999996</v>
      </c>
      <c r="AX10" s="1">
        <f t="shared" si="110"/>
        <v>18549.680799446069</v>
      </c>
      <c r="AZ10" s="1">
        <f t="shared" si="111"/>
        <v>0</v>
      </c>
      <c r="BA10" s="1">
        <f t="shared" si="112"/>
        <v>14839.744639556855</v>
      </c>
      <c r="BB10" s="1">
        <f t="shared" si="113"/>
        <v>0</v>
      </c>
      <c r="BC10" s="1">
        <f t="shared" si="114"/>
        <v>0</v>
      </c>
      <c r="BE10" s="1">
        <f t="shared" si="115"/>
        <v>14839.744639556855</v>
      </c>
      <c r="BF10" s="1">
        <f t="shared" si="38"/>
        <v>3709.9361598892137</v>
      </c>
      <c r="BH10" s="2">
        <f t="shared" si="39"/>
        <v>0</v>
      </c>
      <c r="BI10" s="2">
        <f t="shared" si="40"/>
        <v>8.0000000000000071E-2</v>
      </c>
      <c r="BJ10" s="2">
        <f t="shared" si="41"/>
        <v>0</v>
      </c>
      <c r="BK10" s="2">
        <f t="shared" si="42"/>
        <v>0</v>
      </c>
      <c r="BM10" s="1">
        <f t="shared" si="116"/>
        <v>0</v>
      </c>
      <c r="BN10" s="1">
        <f t="shared" si="117"/>
        <v>14839.744639556855</v>
      </c>
      <c r="BO10" s="1">
        <f t="shared" si="118"/>
        <v>0</v>
      </c>
      <c r="BP10" s="1">
        <f t="shared" si="119"/>
        <v>-13366.480948423816</v>
      </c>
      <c r="BR10" s="2">
        <f t="shared" si="120"/>
        <v>0</v>
      </c>
      <c r="BS10" s="2">
        <f t="shared" si="121"/>
        <v>0.8</v>
      </c>
      <c r="BT10" s="2">
        <f t="shared" si="122"/>
        <v>0</v>
      </c>
      <c r="BU10" s="2">
        <f t="shared" si="123"/>
        <v>-0.72057741008799281</v>
      </c>
      <c r="BW10" s="1">
        <f t="shared" si="45"/>
        <v>0</v>
      </c>
      <c r="BX10" s="1">
        <f t="shared" si="46"/>
        <v>14839.744639556855</v>
      </c>
      <c r="BY10" s="1">
        <f t="shared" si="47"/>
        <v>0</v>
      </c>
      <c r="BZ10" s="1">
        <f t="shared" si="48"/>
        <v>0</v>
      </c>
      <c r="CB10" s="1">
        <f t="shared" si="49"/>
        <v>0</v>
      </c>
      <c r="CC10" s="1">
        <f t="shared" si="50"/>
        <v>0</v>
      </c>
      <c r="CD10" s="1">
        <f t="shared" si="51"/>
        <v>0</v>
      </c>
      <c r="CE10" s="1">
        <f t="shared" si="52"/>
        <v>-13366.480948423816</v>
      </c>
      <c r="CG10" s="1">
        <f t="shared" si="53"/>
        <v>0</v>
      </c>
      <c r="CH10" s="1">
        <f t="shared" si="54"/>
        <v>14817.518362013834</v>
      </c>
      <c r="CI10" s="1">
        <f t="shared" si="55"/>
        <v>0</v>
      </c>
      <c r="CJ10" s="1">
        <f t="shared" si="56"/>
        <v>0</v>
      </c>
      <c r="CL10" s="1">
        <f t="shared" si="124"/>
        <v>14817.518362013834</v>
      </c>
      <c r="CN10" s="1">
        <f t="shared" si="57"/>
        <v>0</v>
      </c>
      <c r="CO10" s="1">
        <f t="shared" si="58"/>
        <v>0</v>
      </c>
      <c r="CP10" s="1">
        <f t="shared" si="59"/>
        <v>0</v>
      </c>
      <c r="CQ10" s="1">
        <f t="shared" si="60"/>
        <v>-13333.148078228245</v>
      </c>
      <c r="CS10" s="1">
        <f t="shared" si="125"/>
        <v>-13333.148078228245</v>
      </c>
      <c r="CU10" s="1">
        <f t="shared" si="61"/>
        <v>0</v>
      </c>
      <c r="CV10" s="1">
        <f t="shared" si="62"/>
        <v>22.226277543020842</v>
      </c>
      <c r="CW10" s="1">
        <f t="shared" si="63"/>
        <v>0</v>
      </c>
      <c r="CX10" s="1">
        <f t="shared" si="64"/>
        <v>0</v>
      </c>
      <c r="CZ10" s="1">
        <f t="shared" si="65"/>
        <v>0</v>
      </c>
      <c r="DA10" s="1">
        <f t="shared" si="66"/>
        <v>0</v>
      </c>
      <c r="DB10" s="1">
        <f t="shared" si="67"/>
        <v>0</v>
      </c>
      <c r="DC10" s="1">
        <f t="shared" si="68"/>
        <v>-33.332870195570649</v>
      </c>
      <c r="DE10" s="1">
        <f t="shared" si="126"/>
        <v>0</v>
      </c>
      <c r="DF10" s="1">
        <f t="shared" si="69"/>
        <v>22.226277543020842</v>
      </c>
      <c r="DG10" s="1">
        <f t="shared" si="69"/>
        <v>0</v>
      </c>
      <c r="DH10" s="1">
        <f t="shared" si="69"/>
        <v>-33.332870195570649</v>
      </c>
      <c r="DJ10" s="26">
        <f t="shared" si="127"/>
        <v>0</v>
      </c>
      <c r="DK10" s="26">
        <f t="shared" si="128"/>
        <v>1.4977533699450886E-3</v>
      </c>
      <c r="DL10" s="26">
        <f t="shared" si="129"/>
        <v>0</v>
      </c>
      <c r="DM10" s="26">
        <f t="shared" si="130"/>
        <v>2.4937655860349153E-3</v>
      </c>
      <c r="DO10" s="2">
        <f t="shared" si="71"/>
        <v>1.0000000000000009E-2</v>
      </c>
      <c r="DP10" s="2">
        <f t="shared" si="72"/>
        <v>-3.0000000000000027E-2</v>
      </c>
      <c r="DQ10" s="2">
        <f t="shared" si="73"/>
        <v>4.0000000000000036E-2</v>
      </c>
      <c r="DR10" s="2">
        <f t="shared" si="74"/>
        <v>-1.0000000000000009E-2</v>
      </c>
      <c r="DT10" s="1">
        <f t="shared" si="75"/>
        <v>0</v>
      </c>
      <c r="DU10" s="1">
        <f t="shared" si="76"/>
        <v>-445.19233918670602</v>
      </c>
      <c r="DV10" s="1">
        <f t="shared" si="77"/>
        <v>0</v>
      </c>
      <c r="DW10" s="1">
        <f t="shared" si="78"/>
        <v>0</v>
      </c>
      <c r="DY10" s="1">
        <f t="shared" si="79"/>
        <v>0</v>
      </c>
      <c r="DZ10" s="1">
        <f t="shared" si="80"/>
        <v>0</v>
      </c>
      <c r="EA10" s="1">
        <f t="shared" si="81"/>
        <v>0</v>
      </c>
      <c r="EB10" s="1">
        <f t="shared" si="82"/>
        <v>133.66480948423828</v>
      </c>
      <c r="ED10" s="1">
        <f t="shared" si="131"/>
        <v>0</v>
      </c>
      <c r="EE10" s="1">
        <f t="shared" si="132"/>
        <v>-445.19233918670602</v>
      </c>
      <c r="EF10" s="1">
        <f t="shared" si="133"/>
        <v>0</v>
      </c>
      <c r="EG10" s="1">
        <f t="shared" si="134"/>
        <v>133.66480948423828</v>
      </c>
      <c r="EI10" s="25">
        <f t="shared" si="84"/>
        <v>0</v>
      </c>
      <c r="EJ10" s="25">
        <f t="shared" si="85"/>
        <v>-3.0000000000000027E-2</v>
      </c>
      <c r="EK10" s="25">
        <f t="shared" si="86"/>
        <v>0</v>
      </c>
      <c r="EL10" s="25">
        <f t="shared" si="87"/>
        <v>0</v>
      </c>
      <c r="EN10" s="1">
        <f t="shared" si="135"/>
        <v>-311.52752970246775</v>
      </c>
      <c r="EP10" s="1">
        <f t="shared" si="88"/>
        <v>0</v>
      </c>
      <c r="EQ10" s="1">
        <f t="shared" si="89"/>
        <v>16026.924210721405</v>
      </c>
      <c r="ER10" s="1">
        <f t="shared" si="90"/>
        <v>0</v>
      </c>
      <c r="ES10" s="1">
        <f t="shared" si="91"/>
        <v>0</v>
      </c>
      <c r="EU10" s="1">
        <f t="shared" si="92"/>
        <v>0</v>
      </c>
      <c r="EV10" s="1">
        <f t="shared" si="93"/>
        <v>16449.89027236509</v>
      </c>
      <c r="EW10" s="1">
        <f t="shared" si="94"/>
        <v>0</v>
      </c>
      <c r="EX10" s="1">
        <f t="shared" si="95"/>
        <v>-100.33193928866763</v>
      </c>
      <c r="EZ10" s="3">
        <f t="shared" si="96"/>
        <v>0</v>
      </c>
      <c r="FA10" s="3">
        <f t="shared" si="97"/>
        <v>0.10850224663005492</v>
      </c>
      <c r="FB10" s="3">
        <f t="shared" si="98"/>
        <v>0</v>
      </c>
      <c r="FC10" s="3">
        <f t="shared" si="99"/>
        <v>0</v>
      </c>
      <c r="FE10" s="1">
        <f t="shared" si="136"/>
        <v>16349.558333076422</v>
      </c>
      <c r="FF10" s="1">
        <f t="shared" si="100"/>
        <v>3709.9361598892137</v>
      </c>
      <c r="FG10" s="1">
        <f t="shared" si="137"/>
        <v>20059.494492965634</v>
      </c>
      <c r="FI10" s="23">
        <f t="shared" si="138"/>
        <v>8.1392974350515512E-2</v>
      </c>
      <c r="FJ10" s="40">
        <f t="shared" si="139"/>
        <v>2.0059494492965628</v>
      </c>
    </row>
    <row r="11" spans="1:177" ht="15" customHeight="1" x14ac:dyDescent="0.25">
      <c r="A11">
        <f t="shared" si="140"/>
        <v>8</v>
      </c>
      <c r="C11" s="4">
        <v>0</v>
      </c>
      <c r="D11" s="4">
        <v>1</v>
      </c>
      <c r="E11" s="4">
        <v>1</v>
      </c>
      <c r="F11" s="4">
        <v>1</v>
      </c>
      <c r="H11" s="1">
        <f t="shared" si="141"/>
        <v>233.86695776720643</v>
      </c>
      <c r="I11" s="1">
        <f t="shared" si="142"/>
        <v>882.56057062440982</v>
      </c>
      <c r="J11" s="1">
        <f t="shared" si="143"/>
        <v>2104.3239365388235</v>
      </c>
      <c r="K11" s="1">
        <f t="shared" si="144"/>
        <v>10478.368090270076</v>
      </c>
      <c r="M11" s="1">
        <f t="shared" si="101"/>
        <v>279.72322399607043</v>
      </c>
      <c r="N11" s="1">
        <f t="shared" si="26"/>
        <v>917.17078908026906</v>
      </c>
      <c r="O11" s="1">
        <f t="shared" si="26"/>
        <v>2144.4062972348011</v>
      </c>
      <c r="P11" s="1">
        <f t="shared" si="26"/>
        <v>10266.683886426237</v>
      </c>
      <c r="R11" s="8">
        <v>0.05</v>
      </c>
      <c r="S11" s="8">
        <v>-0.05</v>
      </c>
      <c r="T11" s="8">
        <v>-0.02</v>
      </c>
      <c r="U11" s="8">
        <v>0</v>
      </c>
      <c r="W11" s="8">
        <v>0.22</v>
      </c>
      <c r="X11" s="8">
        <v>0.06</v>
      </c>
      <c r="Y11" s="8">
        <v>7.0000000000000007E-2</v>
      </c>
      <c r="Z11" s="8">
        <v>-0.03</v>
      </c>
      <c r="AB11" s="2">
        <f t="shared" si="102"/>
        <v>0.21999999999999997</v>
      </c>
      <c r="AC11" s="2">
        <f t="shared" si="103"/>
        <v>6.0000000000000053E-2</v>
      </c>
      <c r="AD11" s="2">
        <f t="shared" si="104"/>
        <v>7.0000000000000062E-2</v>
      </c>
      <c r="AE11" s="2">
        <f t="shared" si="105"/>
        <v>-2.9999999999999916E-2</v>
      </c>
      <c r="AG11" s="2">
        <f t="shared" si="28"/>
        <v>2.0000000000000018E-2</v>
      </c>
      <c r="AH11" s="2">
        <f t="shared" si="29"/>
        <v>2.0000000000000018E-2</v>
      </c>
      <c r="AI11" s="2">
        <f t="shared" si="30"/>
        <v>5.0000000000000044E-2</v>
      </c>
      <c r="AJ11" s="2">
        <f t="shared" si="31"/>
        <v>-1.0000000000000009E-2</v>
      </c>
      <c r="AL11">
        <f t="shared" si="32"/>
        <v>3</v>
      </c>
      <c r="AM11" s="3">
        <f t="shared" si="106"/>
        <v>0.33333333333333331</v>
      </c>
      <c r="AN11" s="12">
        <f t="shared" si="107"/>
        <v>0.33333333333333331</v>
      </c>
      <c r="AO11" s="12"/>
      <c r="AP11" s="3">
        <f t="shared" si="33"/>
        <v>0</v>
      </c>
      <c r="AQ11" s="3">
        <f t="shared" si="34"/>
        <v>0.33333333333333331</v>
      </c>
      <c r="AR11" s="3">
        <f t="shared" si="35"/>
        <v>0.33333333333333331</v>
      </c>
      <c r="AS11" s="3">
        <f t="shared" si="36"/>
        <v>0.33333333333333331</v>
      </c>
      <c r="AU11" s="2">
        <f t="shared" si="108"/>
        <v>1</v>
      </c>
      <c r="AV11" s="12">
        <f t="shared" si="109"/>
        <v>0</v>
      </c>
      <c r="AX11" s="1">
        <f t="shared" si="110"/>
        <v>20059.494492965634</v>
      </c>
      <c r="AZ11" s="1">
        <f t="shared" si="111"/>
        <v>0</v>
      </c>
      <c r="BA11" s="1">
        <f t="shared" si="112"/>
        <v>6686.498164321878</v>
      </c>
      <c r="BB11" s="1">
        <f t="shared" si="113"/>
        <v>6686.498164321878</v>
      </c>
      <c r="BC11" s="1">
        <f t="shared" si="114"/>
        <v>6686.498164321878</v>
      </c>
      <c r="BE11" s="1">
        <f t="shared" si="115"/>
        <v>20059.494492965634</v>
      </c>
      <c r="BF11" s="1">
        <f t="shared" si="38"/>
        <v>0</v>
      </c>
      <c r="BH11" s="2">
        <f t="shared" si="39"/>
        <v>0</v>
      </c>
      <c r="BI11" s="2">
        <f t="shared" si="40"/>
        <v>6.0000000000000053E-2</v>
      </c>
      <c r="BJ11" s="2">
        <f t="shared" si="41"/>
        <v>7.0000000000000062E-2</v>
      </c>
      <c r="BK11" s="2">
        <f t="shared" si="42"/>
        <v>-2.9999999999999916E-2</v>
      </c>
      <c r="BM11" s="1">
        <f t="shared" si="116"/>
        <v>0</v>
      </c>
      <c r="BN11" s="1">
        <f t="shared" si="117"/>
        <v>-8153.246475234977</v>
      </c>
      <c r="BO11" s="1">
        <f t="shared" si="118"/>
        <v>6686.498164321878</v>
      </c>
      <c r="BP11" s="1">
        <f t="shared" si="119"/>
        <v>6686.498164321878</v>
      </c>
      <c r="BR11" s="2">
        <f t="shared" si="120"/>
        <v>0</v>
      </c>
      <c r="BS11" s="2">
        <f t="shared" si="121"/>
        <v>-0.40645323729838345</v>
      </c>
      <c r="BT11" s="2">
        <f t="shared" si="122"/>
        <v>0.33333333333333331</v>
      </c>
      <c r="BU11" s="2">
        <f t="shared" si="123"/>
        <v>0.33333333333333331</v>
      </c>
      <c r="BW11" s="1">
        <f t="shared" si="45"/>
        <v>0</v>
      </c>
      <c r="BX11" s="1">
        <f t="shared" si="46"/>
        <v>0</v>
      </c>
      <c r="BY11" s="1">
        <f t="shared" si="47"/>
        <v>6686.498164321878</v>
      </c>
      <c r="BZ11" s="1">
        <f t="shared" si="48"/>
        <v>6686.498164321878</v>
      </c>
      <c r="CB11" s="1">
        <f t="shared" si="49"/>
        <v>0</v>
      </c>
      <c r="CC11" s="1">
        <f t="shared" si="50"/>
        <v>-8153.246475234977</v>
      </c>
      <c r="CD11" s="1">
        <f t="shared" si="51"/>
        <v>0</v>
      </c>
      <c r="CE11" s="1">
        <f t="shared" si="52"/>
        <v>0</v>
      </c>
      <c r="CG11" s="1">
        <f t="shared" si="53"/>
        <v>0</v>
      </c>
      <c r="CH11" s="1">
        <f t="shared" si="54"/>
        <v>0</v>
      </c>
      <c r="CI11" s="1">
        <f t="shared" si="55"/>
        <v>6676.483439163133</v>
      </c>
      <c r="CJ11" s="1">
        <f t="shared" si="56"/>
        <v>6676.483439163133</v>
      </c>
      <c r="CL11" s="1">
        <f t="shared" si="124"/>
        <v>13352.966878326266</v>
      </c>
      <c r="CN11" s="1">
        <f t="shared" si="57"/>
        <v>0</v>
      </c>
      <c r="CO11" s="1">
        <f t="shared" si="58"/>
        <v>-8132.9141897605759</v>
      </c>
      <c r="CP11" s="1">
        <f t="shared" si="59"/>
        <v>0</v>
      </c>
      <c r="CQ11" s="1">
        <f t="shared" si="60"/>
        <v>0</v>
      </c>
      <c r="CS11" s="1">
        <f t="shared" si="125"/>
        <v>-8132.9141897605759</v>
      </c>
      <c r="CU11" s="1">
        <f t="shared" si="61"/>
        <v>0</v>
      </c>
      <c r="CV11" s="1">
        <f t="shared" si="62"/>
        <v>0</v>
      </c>
      <c r="CW11" s="1">
        <f t="shared" si="63"/>
        <v>10.014725158745023</v>
      </c>
      <c r="CX11" s="1">
        <f t="shared" si="64"/>
        <v>10.014725158745023</v>
      </c>
      <c r="CZ11" s="1">
        <f t="shared" si="65"/>
        <v>0</v>
      </c>
      <c r="DA11" s="1">
        <f t="shared" si="66"/>
        <v>-20.332285474401033</v>
      </c>
      <c r="DB11" s="1">
        <f t="shared" si="67"/>
        <v>0</v>
      </c>
      <c r="DC11" s="1">
        <f t="shared" si="68"/>
        <v>0</v>
      </c>
      <c r="DE11" s="1">
        <f t="shared" si="126"/>
        <v>0</v>
      </c>
      <c r="DF11" s="1">
        <f t="shared" si="69"/>
        <v>-20.332285474401033</v>
      </c>
      <c r="DG11" s="1">
        <f t="shared" si="69"/>
        <v>10.014725158745023</v>
      </c>
      <c r="DH11" s="1">
        <f t="shared" si="69"/>
        <v>10.014725158745023</v>
      </c>
      <c r="DJ11" s="26">
        <f t="shared" si="127"/>
        <v>0</v>
      </c>
      <c r="DK11" s="26">
        <f t="shared" si="128"/>
        <v>2.4937655860348628E-3</v>
      </c>
      <c r="DL11" s="26">
        <f t="shared" si="129"/>
        <v>1.4977533699451306E-3</v>
      </c>
      <c r="DM11" s="26">
        <f t="shared" si="130"/>
        <v>1.4977533699451306E-3</v>
      </c>
      <c r="DO11" s="2">
        <f t="shared" si="71"/>
        <v>2.0000000000000018E-2</v>
      </c>
      <c r="DP11" s="2">
        <f t="shared" si="72"/>
        <v>2.0000000000000018E-2</v>
      </c>
      <c r="DQ11" s="2">
        <f t="shared" si="73"/>
        <v>5.0000000000000044E-2</v>
      </c>
      <c r="DR11" s="2">
        <f t="shared" si="74"/>
        <v>-1.0000000000000009E-2</v>
      </c>
      <c r="DT11" s="1">
        <f t="shared" si="75"/>
        <v>0</v>
      </c>
      <c r="DU11" s="1">
        <f t="shared" si="76"/>
        <v>0</v>
      </c>
      <c r="DV11" s="1">
        <f t="shared" si="77"/>
        <v>334.32490821609417</v>
      </c>
      <c r="DW11" s="1">
        <f t="shared" si="78"/>
        <v>-66.86498164321884</v>
      </c>
      <c r="DY11" s="1">
        <f t="shared" si="79"/>
        <v>0</v>
      </c>
      <c r="DZ11" s="1">
        <f t="shared" si="80"/>
        <v>-163.06492950469968</v>
      </c>
      <c r="EA11" s="1">
        <f t="shared" si="81"/>
        <v>0</v>
      </c>
      <c r="EB11" s="1">
        <f t="shared" si="82"/>
        <v>0</v>
      </c>
      <c r="ED11" s="1">
        <f t="shared" si="131"/>
        <v>0</v>
      </c>
      <c r="EE11" s="1">
        <f t="shared" si="132"/>
        <v>-163.06492950469968</v>
      </c>
      <c r="EF11" s="1">
        <f t="shared" si="133"/>
        <v>334.32490821609417</v>
      </c>
      <c r="EG11" s="1">
        <f t="shared" si="134"/>
        <v>-66.86498164321884</v>
      </c>
      <c r="EI11" s="25">
        <f t="shared" si="84"/>
        <v>0</v>
      </c>
      <c r="EJ11" s="25">
        <f t="shared" si="85"/>
        <v>-2.4387194237903028E-2</v>
      </c>
      <c r="EK11" s="25">
        <f t="shared" si="86"/>
        <v>5.0000000000000037E-2</v>
      </c>
      <c r="EL11" s="25">
        <f t="shared" si="87"/>
        <v>-1.0000000000000009E-2</v>
      </c>
      <c r="EN11" s="1">
        <f t="shared" si="135"/>
        <v>104.39499706817566</v>
      </c>
      <c r="EP11" s="1">
        <f t="shared" si="88"/>
        <v>0</v>
      </c>
      <c r="EQ11" s="1">
        <f t="shared" si="89"/>
        <v>7087.6880541811906</v>
      </c>
      <c r="ER11" s="1">
        <f t="shared" si="90"/>
        <v>7154.5530358244096</v>
      </c>
      <c r="ES11" s="1">
        <f t="shared" si="91"/>
        <v>6485.9032193922221</v>
      </c>
      <c r="EU11" s="1">
        <f t="shared" si="92"/>
        <v>0</v>
      </c>
      <c r="EV11" s="1">
        <f t="shared" si="93"/>
        <v>7271.0852691602913</v>
      </c>
      <c r="EW11" s="1">
        <f t="shared" si="94"/>
        <v>6810.2134024495699</v>
      </c>
      <c r="EX11" s="1">
        <f t="shared" si="95"/>
        <v>6542.753475876696</v>
      </c>
      <c r="EZ11" s="3">
        <f t="shared" si="96"/>
        <v>0</v>
      </c>
      <c r="FA11" s="3">
        <f t="shared" si="97"/>
        <v>8.7427991524424487E-2</v>
      </c>
      <c r="FB11" s="3">
        <f t="shared" si="98"/>
        <v>1.8502246630054842E-2</v>
      </c>
      <c r="FC11" s="3">
        <f t="shared" si="99"/>
        <v>-2.1497753369945083E-2</v>
      </c>
      <c r="FE11" s="1">
        <f t="shared" si="136"/>
        <v>20624.052147486556</v>
      </c>
      <c r="FF11" s="1">
        <f t="shared" si="100"/>
        <v>0</v>
      </c>
      <c r="FG11" s="1">
        <f t="shared" si="137"/>
        <v>20624.052147486556</v>
      </c>
      <c r="FI11" s="23">
        <f t="shared" si="138"/>
        <v>2.8144161594844785E-2</v>
      </c>
      <c r="FJ11" s="40">
        <f t="shared" si="139"/>
        <v>2.0624052147486553</v>
      </c>
    </row>
    <row r="12" spans="1:177" ht="15" customHeight="1" x14ac:dyDescent="0.25">
      <c r="A12">
        <f t="shared" si="140"/>
        <v>9</v>
      </c>
      <c r="C12" s="4">
        <v>1</v>
      </c>
      <c r="D12" s="4">
        <v>0</v>
      </c>
      <c r="E12" s="4">
        <v>0</v>
      </c>
      <c r="F12" s="4">
        <v>0</v>
      </c>
      <c r="H12" s="1">
        <f t="shared" si="141"/>
        <v>293.70938519587395</v>
      </c>
      <c r="I12" s="1">
        <f t="shared" si="142"/>
        <v>871.31224962625561</v>
      </c>
      <c r="J12" s="1">
        <f t="shared" si="143"/>
        <v>2101.5181712901049</v>
      </c>
      <c r="K12" s="1">
        <f t="shared" si="144"/>
        <v>10266.683886426237</v>
      </c>
      <c r="M12" s="1">
        <f t="shared" si="101"/>
        <v>260.14259831634547</v>
      </c>
      <c r="N12" s="1">
        <f t="shared" si="26"/>
        <v>1128.1200705687309</v>
      </c>
      <c r="O12" s="1">
        <f t="shared" si="26"/>
        <v>2637.6197455988054</v>
      </c>
      <c r="P12" s="1">
        <f t="shared" si="26"/>
        <v>11396.019113933124</v>
      </c>
      <c r="R12" s="8">
        <v>0.05</v>
      </c>
      <c r="S12" s="8">
        <v>-0.01</v>
      </c>
      <c r="T12" s="8">
        <v>0.03</v>
      </c>
      <c r="U12" s="8">
        <v>0.01</v>
      </c>
      <c r="W12" s="8">
        <v>-7.0000000000000007E-2</v>
      </c>
      <c r="X12" s="8">
        <v>0.23</v>
      </c>
      <c r="Y12" s="8">
        <v>0.23</v>
      </c>
      <c r="Z12" s="8">
        <v>0.11</v>
      </c>
      <c r="AB12" s="2">
        <f t="shared" si="102"/>
        <v>-7.0000000000000062E-2</v>
      </c>
      <c r="AC12" s="2">
        <f t="shared" si="103"/>
        <v>0.22999999999999998</v>
      </c>
      <c r="AD12" s="2">
        <f t="shared" si="104"/>
        <v>0.22999999999999998</v>
      </c>
      <c r="AE12" s="2">
        <f t="shared" si="105"/>
        <v>0.1100000000000001</v>
      </c>
      <c r="AG12" s="2">
        <f t="shared" si="28"/>
        <v>5.0000000000000044E-2</v>
      </c>
      <c r="AH12" s="2">
        <f t="shared" si="29"/>
        <v>-5.0000000000000044E-2</v>
      </c>
      <c r="AI12" s="2">
        <f t="shared" si="30"/>
        <v>-2.0000000000000129E-2</v>
      </c>
      <c r="AJ12" s="2">
        <f t="shared" si="31"/>
        <v>0</v>
      </c>
      <c r="AL12">
        <f t="shared" si="32"/>
        <v>1</v>
      </c>
      <c r="AM12" s="3">
        <f t="shared" si="106"/>
        <v>1</v>
      </c>
      <c r="AN12" s="12">
        <f t="shared" si="107"/>
        <v>0.8</v>
      </c>
      <c r="AO12" s="12"/>
      <c r="AP12" s="3">
        <f t="shared" si="33"/>
        <v>0.8</v>
      </c>
      <c r="AQ12" s="3">
        <f t="shared" si="34"/>
        <v>0</v>
      </c>
      <c r="AR12" s="3">
        <f t="shared" si="35"/>
        <v>0</v>
      </c>
      <c r="AS12" s="3">
        <f t="shared" si="36"/>
        <v>0</v>
      </c>
      <c r="AU12" s="2">
        <f t="shared" si="108"/>
        <v>0.8</v>
      </c>
      <c r="AV12" s="12">
        <f t="shared" si="109"/>
        <v>0.19999999999999996</v>
      </c>
      <c r="AX12" s="1">
        <f t="shared" si="110"/>
        <v>20624.052147486556</v>
      </c>
      <c r="AZ12" s="1">
        <f t="shared" si="111"/>
        <v>16499.241717989247</v>
      </c>
      <c r="BA12" s="1">
        <f t="shared" si="112"/>
        <v>0</v>
      </c>
      <c r="BB12" s="1">
        <f t="shared" si="113"/>
        <v>0</v>
      </c>
      <c r="BC12" s="1">
        <f t="shared" si="114"/>
        <v>0</v>
      </c>
      <c r="BE12" s="1">
        <f t="shared" si="115"/>
        <v>16499.241717989247</v>
      </c>
      <c r="BF12" s="1">
        <f t="shared" si="38"/>
        <v>4124.8104294973091</v>
      </c>
      <c r="BH12" s="2">
        <f t="shared" si="39"/>
        <v>-7.0000000000000062E-2</v>
      </c>
      <c r="BI12" s="2">
        <f t="shared" si="40"/>
        <v>0</v>
      </c>
      <c r="BJ12" s="2">
        <f t="shared" si="41"/>
        <v>0</v>
      </c>
      <c r="BK12" s="2">
        <f t="shared" si="42"/>
        <v>0</v>
      </c>
      <c r="BM12" s="1">
        <f t="shared" si="116"/>
        <v>16499.241717989247</v>
      </c>
      <c r="BN12" s="1">
        <f t="shared" si="117"/>
        <v>-6686.498164321878</v>
      </c>
      <c r="BO12" s="1">
        <f t="shared" si="118"/>
        <v>-6686.498164321878</v>
      </c>
      <c r="BP12" s="1">
        <f t="shared" si="119"/>
        <v>-6686.498164321878</v>
      </c>
      <c r="BR12" s="2">
        <f t="shared" si="120"/>
        <v>0.80000000000000016</v>
      </c>
      <c r="BS12" s="2">
        <f t="shared" si="121"/>
        <v>-0.32420874988607701</v>
      </c>
      <c r="BT12" s="2">
        <f t="shared" si="122"/>
        <v>-0.32420874988607701</v>
      </c>
      <c r="BU12" s="2">
        <f t="shared" si="123"/>
        <v>-0.32420874988607701</v>
      </c>
      <c r="BW12" s="1">
        <f t="shared" si="45"/>
        <v>16499.241717989247</v>
      </c>
      <c r="BX12" s="1">
        <f t="shared" si="46"/>
        <v>0</v>
      </c>
      <c r="BY12" s="1">
        <f t="shared" si="47"/>
        <v>0</v>
      </c>
      <c r="BZ12" s="1">
        <f t="shared" si="48"/>
        <v>0</v>
      </c>
      <c r="CB12" s="1">
        <f t="shared" si="49"/>
        <v>0</v>
      </c>
      <c r="CC12" s="1">
        <f t="shared" si="50"/>
        <v>-6686.498164321878</v>
      </c>
      <c r="CD12" s="1">
        <f t="shared" si="51"/>
        <v>-6686.498164321878</v>
      </c>
      <c r="CE12" s="1">
        <f t="shared" si="52"/>
        <v>-6686.498164321878</v>
      </c>
      <c r="CG12" s="1">
        <f t="shared" si="53"/>
        <v>16474.52992310459</v>
      </c>
      <c r="CH12" s="1">
        <f t="shared" si="54"/>
        <v>0</v>
      </c>
      <c r="CI12" s="1">
        <f t="shared" si="55"/>
        <v>0</v>
      </c>
      <c r="CJ12" s="1">
        <f t="shared" si="56"/>
        <v>0</v>
      </c>
      <c r="CL12" s="1">
        <f t="shared" si="124"/>
        <v>16474.52992310459</v>
      </c>
      <c r="CN12" s="1">
        <f t="shared" si="57"/>
        <v>0</v>
      </c>
      <c r="CO12" s="1">
        <f t="shared" si="58"/>
        <v>-6669.8236053086066</v>
      </c>
      <c r="CP12" s="1">
        <f t="shared" si="59"/>
        <v>-6669.8236053086066</v>
      </c>
      <c r="CQ12" s="1">
        <f t="shared" si="60"/>
        <v>-6669.8236053086066</v>
      </c>
      <c r="CS12" s="1">
        <f t="shared" si="125"/>
        <v>-20009.470815925819</v>
      </c>
      <c r="CU12" s="1">
        <f t="shared" si="61"/>
        <v>24.711794884657138</v>
      </c>
      <c r="CV12" s="1">
        <f t="shared" si="62"/>
        <v>0</v>
      </c>
      <c r="CW12" s="1">
        <f t="shared" si="63"/>
        <v>0</v>
      </c>
      <c r="CX12" s="1">
        <f t="shared" si="64"/>
        <v>0</v>
      </c>
      <c r="CZ12" s="1">
        <f t="shared" si="65"/>
        <v>0</v>
      </c>
      <c r="DA12" s="1">
        <f t="shared" si="66"/>
        <v>-16.674559013271391</v>
      </c>
      <c r="DB12" s="1">
        <f t="shared" si="67"/>
        <v>-16.674559013271391</v>
      </c>
      <c r="DC12" s="1">
        <f t="shared" si="68"/>
        <v>-16.674559013271391</v>
      </c>
      <c r="DE12" s="1">
        <f t="shared" si="126"/>
        <v>24.711794884657138</v>
      </c>
      <c r="DF12" s="1">
        <f t="shared" si="69"/>
        <v>-16.674559013271391</v>
      </c>
      <c r="DG12" s="1">
        <f t="shared" si="69"/>
        <v>-16.674559013271391</v>
      </c>
      <c r="DH12" s="1">
        <f t="shared" si="69"/>
        <v>-16.674559013271391</v>
      </c>
      <c r="DJ12" s="26">
        <f t="shared" si="127"/>
        <v>1.4977533699450977E-3</v>
      </c>
      <c r="DK12" s="26">
        <f t="shared" si="128"/>
        <v>2.493765586034894E-3</v>
      </c>
      <c r="DL12" s="26">
        <f t="shared" si="129"/>
        <v>2.493765586034894E-3</v>
      </c>
      <c r="DM12" s="26">
        <f t="shared" si="130"/>
        <v>2.493765586034894E-3</v>
      </c>
      <c r="DO12" s="2">
        <f t="shared" si="71"/>
        <v>5.0000000000000044E-2</v>
      </c>
      <c r="DP12" s="2">
        <f t="shared" si="72"/>
        <v>-5.0000000000000044E-2</v>
      </c>
      <c r="DQ12" s="2">
        <f t="shared" si="73"/>
        <v>-2.0000000000000129E-2</v>
      </c>
      <c r="DR12" s="2">
        <f t="shared" si="74"/>
        <v>0</v>
      </c>
      <c r="DT12" s="1">
        <f t="shared" si="75"/>
        <v>824.96208589946309</v>
      </c>
      <c r="DU12" s="1">
        <f t="shared" si="76"/>
        <v>0</v>
      </c>
      <c r="DV12" s="1">
        <f t="shared" si="77"/>
        <v>0</v>
      </c>
      <c r="DW12" s="1">
        <f t="shared" si="78"/>
        <v>0</v>
      </c>
      <c r="DY12" s="1">
        <f t="shared" si="79"/>
        <v>0</v>
      </c>
      <c r="DZ12" s="1">
        <f t="shared" si="80"/>
        <v>334.32490821609417</v>
      </c>
      <c r="EA12" s="1">
        <f t="shared" si="81"/>
        <v>133.72996328643842</v>
      </c>
      <c r="EB12" s="1">
        <f t="shared" si="82"/>
        <v>0</v>
      </c>
      <c r="ED12" s="1">
        <f t="shared" si="131"/>
        <v>824.96208589946309</v>
      </c>
      <c r="EE12" s="1">
        <f t="shared" si="132"/>
        <v>334.32490821609417</v>
      </c>
      <c r="EF12" s="1">
        <f t="shared" si="133"/>
        <v>133.72996328643842</v>
      </c>
      <c r="EG12" s="1">
        <f t="shared" si="134"/>
        <v>0</v>
      </c>
      <c r="EI12" s="25">
        <f t="shared" si="84"/>
        <v>5.0000000000000044E-2</v>
      </c>
      <c r="EJ12" s="25">
        <f t="shared" si="85"/>
        <v>0</v>
      </c>
      <c r="EK12" s="25">
        <f t="shared" si="86"/>
        <v>0</v>
      </c>
      <c r="EL12" s="25">
        <f t="shared" si="87"/>
        <v>0</v>
      </c>
      <c r="EN12" s="1">
        <f t="shared" si="135"/>
        <v>1293.0169574019956</v>
      </c>
      <c r="EP12" s="1">
        <f t="shared" si="88"/>
        <v>15344.294797729999</v>
      </c>
      <c r="EQ12" s="1">
        <f t="shared" si="89"/>
        <v>0</v>
      </c>
      <c r="ER12" s="1">
        <f t="shared" si="90"/>
        <v>0</v>
      </c>
      <c r="ES12" s="1">
        <f t="shared" si="91"/>
        <v>0</v>
      </c>
      <c r="EU12" s="1">
        <f t="shared" si="92"/>
        <v>14494.620916945878</v>
      </c>
      <c r="EV12" s="1">
        <f t="shared" si="93"/>
        <v>-317.65034920282278</v>
      </c>
      <c r="EW12" s="1">
        <f t="shared" si="94"/>
        <v>-117.05540427316703</v>
      </c>
      <c r="EX12" s="1">
        <f t="shared" si="95"/>
        <v>16.674559013271391</v>
      </c>
      <c r="EZ12" s="3">
        <f t="shared" si="96"/>
        <v>-0.12149775336994528</v>
      </c>
      <c r="FA12" s="3">
        <f t="shared" si="97"/>
        <v>0</v>
      </c>
      <c r="FB12" s="3">
        <f t="shared" si="98"/>
        <v>0</v>
      </c>
      <c r="FC12" s="3">
        <f t="shared" si="99"/>
        <v>0</v>
      </c>
      <c r="FE12" s="1">
        <f t="shared" si="136"/>
        <v>14076.589722483161</v>
      </c>
      <c r="FF12" s="1">
        <f t="shared" si="100"/>
        <v>4124.8104294973091</v>
      </c>
      <c r="FG12" s="1">
        <f t="shared" si="137"/>
        <v>18201.40015198047</v>
      </c>
      <c r="FI12" s="23">
        <f t="shared" si="138"/>
        <v>-0.11746731331850968</v>
      </c>
      <c r="FJ12" s="40">
        <f t="shared" si="139"/>
        <v>1.8201400151980469</v>
      </c>
    </row>
    <row r="13" spans="1:177" ht="15" customHeight="1" x14ac:dyDescent="0.25">
      <c r="A13">
        <f t="shared" si="140"/>
        <v>10</v>
      </c>
      <c r="C13" s="4">
        <v>1</v>
      </c>
      <c r="D13" s="4">
        <v>1</v>
      </c>
      <c r="E13" s="4">
        <v>1</v>
      </c>
      <c r="F13" s="4">
        <v>0</v>
      </c>
      <c r="H13" s="1">
        <f t="shared" si="141"/>
        <v>273.14972823216277</v>
      </c>
      <c r="I13" s="1">
        <f t="shared" si="142"/>
        <v>1116.8388698630436</v>
      </c>
      <c r="J13" s="1">
        <f t="shared" si="143"/>
        <v>2716.7483379667697</v>
      </c>
      <c r="K13" s="1">
        <f t="shared" si="144"/>
        <v>11509.979305072455</v>
      </c>
      <c r="M13" s="1">
        <f t="shared" si="101"/>
        <v>278.35258019848965</v>
      </c>
      <c r="N13" s="1">
        <f t="shared" si="26"/>
        <v>1319.9004825654149</v>
      </c>
      <c r="O13" s="1">
        <f t="shared" si="26"/>
        <v>2268.3529812149727</v>
      </c>
      <c r="P13" s="1">
        <f t="shared" si="26"/>
        <v>12991.461789883762</v>
      </c>
      <c r="R13" s="8">
        <v>-0.01</v>
      </c>
      <c r="S13" s="8">
        <v>-0.01</v>
      </c>
      <c r="T13" s="8">
        <v>0</v>
      </c>
      <c r="U13" s="8">
        <v>0.04</v>
      </c>
      <c r="W13" s="8">
        <v>7.0000000000000007E-2</v>
      </c>
      <c r="X13" s="8">
        <v>0.17</v>
      </c>
      <c r="Y13" s="8">
        <v>-0.14000000000000001</v>
      </c>
      <c r="Z13" s="8">
        <v>0.14000000000000001</v>
      </c>
      <c r="AB13" s="2">
        <f t="shared" si="102"/>
        <v>7.0000000000000062E-2</v>
      </c>
      <c r="AC13" s="2">
        <f t="shared" si="103"/>
        <v>0.16999999999999993</v>
      </c>
      <c r="AD13" s="2">
        <f t="shared" si="104"/>
        <v>-0.14000000000000001</v>
      </c>
      <c r="AE13" s="2">
        <f t="shared" si="105"/>
        <v>0.14000000000000012</v>
      </c>
      <c r="AG13" s="2">
        <f t="shared" si="28"/>
        <v>5.0000000000000044E-2</v>
      </c>
      <c r="AH13" s="2">
        <f t="shared" si="29"/>
        <v>-1.0000000000000009E-2</v>
      </c>
      <c r="AI13" s="2">
        <f t="shared" si="30"/>
        <v>3.0000000000000027E-2</v>
      </c>
      <c r="AJ13" s="2">
        <f t="shared" si="31"/>
        <v>1.0000000000000009E-2</v>
      </c>
      <c r="AL13">
        <f t="shared" si="32"/>
        <v>3</v>
      </c>
      <c r="AM13" s="3">
        <f t="shared" si="106"/>
        <v>0.33333333333333331</v>
      </c>
      <c r="AN13" s="12">
        <f t="shared" si="107"/>
        <v>0.33333333333333331</v>
      </c>
      <c r="AO13" s="12"/>
      <c r="AP13" s="3">
        <f t="shared" si="33"/>
        <v>0.33333333333333331</v>
      </c>
      <c r="AQ13" s="3">
        <f t="shared" si="34"/>
        <v>0.33333333333333331</v>
      </c>
      <c r="AR13" s="3">
        <f t="shared" si="35"/>
        <v>0.33333333333333331</v>
      </c>
      <c r="AS13" s="3">
        <f t="shared" si="36"/>
        <v>0</v>
      </c>
      <c r="AU13" s="2">
        <f t="shared" si="108"/>
        <v>1</v>
      </c>
      <c r="AV13" s="12">
        <f t="shared" si="109"/>
        <v>0</v>
      </c>
      <c r="AX13" s="1">
        <f t="shared" si="110"/>
        <v>18201.40015198047</v>
      </c>
      <c r="AZ13" s="1">
        <f t="shared" si="111"/>
        <v>6067.1333839934896</v>
      </c>
      <c r="BA13" s="1">
        <f t="shared" si="112"/>
        <v>6067.1333839934896</v>
      </c>
      <c r="BB13" s="1">
        <f t="shared" si="113"/>
        <v>6067.1333839934896</v>
      </c>
      <c r="BC13" s="1">
        <f t="shared" si="114"/>
        <v>0</v>
      </c>
      <c r="BE13" s="1">
        <f t="shared" si="115"/>
        <v>18201.40015198047</v>
      </c>
      <c r="BF13" s="1">
        <f t="shared" si="38"/>
        <v>0</v>
      </c>
      <c r="BH13" s="2">
        <f t="shared" si="39"/>
        <v>7.0000000000000062E-2</v>
      </c>
      <c r="BI13" s="2">
        <f t="shared" si="40"/>
        <v>0.16999999999999993</v>
      </c>
      <c r="BJ13" s="2">
        <f t="shared" si="41"/>
        <v>-0.14000000000000001</v>
      </c>
      <c r="BK13" s="2">
        <f t="shared" si="42"/>
        <v>0</v>
      </c>
      <c r="BM13" s="1">
        <f t="shared" si="116"/>
        <v>-10432.108333995759</v>
      </c>
      <c r="BN13" s="1">
        <f t="shared" si="117"/>
        <v>6067.1333839934896</v>
      </c>
      <c r="BO13" s="1">
        <f t="shared" si="118"/>
        <v>6067.1333839934896</v>
      </c>
      <c r="BP13" s="1">
        <f t="shared" si="119"/>
        <v>0</v>
      </c>
      <c r="BR13" s="2">
        <f t="shared" si="120"/>
        <v>-0.57314867245862156</v>
      </c>
      <c r="BS13" s="2">
        <f t="shared" si="121"/>
        <v>0.33333333333333331</v>
      </c>
      <c r="BT13" s="2">
        <f t="shared" si="122"/>
        <v>0.33333333333333331</v>
      </c>
      <c r="BU13" s="2">
        <f t="shared" si="123"/>
        <v>0</v>
      </c>
      <c r="BW13" s="1">
        <f t="shared" si="45"/>
        <v>0</v>
      </c>
      <c r="BX13" s="1">
        <f t="shared" si="46"/>
        <v>6067.1333839934896</v>
      </c>
      <c r="BY13" s="1">
        <f t="shared" si="47"/>
        <v>6067.1333839934896</v>
      </c>
      <c r="BZ13" s="1">
        <f t="shared" si="48"/>
        <v>0</v>
      </c>
      <c r="CB13" s="1">
        <f t="shared" si="49"/>
        <v>-10432.108333995759</v>
      </c>
      <c r="CC13" s="1">
        <f t="shared" si="50"/>
        <v>0</v>
      </c>
      <c r="CD13" s="1">
        <f t="shared" si="51"/>
        <v>0</v>
      </c>
      <c r="CE13" s="1">
        <f t="shared" si="52"/>
        <v>0</v>
      </c>
      <c r="CG13" s="1">
        <f t="shared" si="53"/>
        <v>0</v>
      </c>
      <c r="CH13" s="1">
        <f t="shared" si="54"/>
        <v>6058.0463145217063</v>
      </c>
      <c r="CI13" s="1">
        <f t="shared" si="55"/>
        <v>6058.0463145217063</v>
      </c>
      <c r="CJ13" s="1">
        <f t="shared" si="56"/>
        <v>0</v>
      </c>
      <c r="CL13" s="1">
        <f t="shared" si="124"/>
        <v>12116.092629043413</v>
      </c>
      <c r="CN13" s="1">
        <f t="shared" si="57"/>
        <v>-10406.093101242652</v>
      </c>
      <c r="CO13" s="1">
        <f t="shared" si="58"/>
        <v>0</v>
      </c>
      <c r="CP13" s="1">
        <f t="shared" si="59"/>
        <v>0</v>
      </c>
      <c r="CQ13" s="1">
        <f t="shared" si="60"/>
        <v>0</v>
      </c>
      <c r="CS13" s="1">
        <f t="shared" si="125"/>
        <v>-10406.093101242652</v>
      </c>
      <c r="CU13" s="1">
        <f t="shared" si="61"/>
        <v>0</v>
      </c>
      <c r="CV13" s="1">
        <f t="shared" si="62"/>
        <v>9.0870694717832521</v>
      </c>
      <c r="CW13" s="1">
        <f t="shared" si="63"/>
        <v>9.0870694717832521</v>
      </c>
      <c r="CX13" s="1">
        <f t="shared" si="64"/>
        <v>0</v>
      </c>
      <c r="CZ13" s="1">
        <f t="shared" si="65"/>
        <v>-26.015232753106829</v>
      </c>
      <c r="DA13" s="1">
        <f t="shared" si="66"/>
        <v>0</v>
      </c>
      <c r="DB13" s="1">
        <f t="shared" si="67"/>
        <v>0</v>
      </c>
      <c r="DC13" s="1">
        <f t="shared" si="68"/>
        <v>0</v>
      </c>
      <c r="DE13" s="1">
        <f t="shared" si="126"/>
        <v>-26.015232753106829</v>
      </c>
      <c r="DF13" s="1">
        <f t="shared" si="69"/>
        <v>9.0870694717832521</v>
      </c>
      <c r="DG13" s="1">
        <f t="shared" si="69"/>
        <v>9.0870694717832521</v>
      </c>
      <c r="DH13" s="1">
        <f t="shared" si="69"/>
        <v>0</v>
      </c>
      <c r="DJ13" s="26">
        <f t="shared" si="127"/>
        <v>2.4937655860349317E-3</v>
      </c>
      <c r="DK13" s="26">
        <f t="shared" si="128"/>
        <v>1.4977533699451963E-3</v>
      </c>
      <c r="DL13" s="26">
        <f t="shared" si="129"/>
        <v>1.4977533699451963E-3</v>
      </c>
      <c r="DM13" s="26">
        <f t="shared" si="130"/>
        <v>0</v>
      </c>
      <c r="DO13" s="2">
        <f t="shared" si="71"/>
        <v>5.0000000000000044E-2</v>
      </c>
      <c r="DP13" s="2">
        <f t="shared" si="72"/>
        <v>-1.0000000000000009E-2</v>
      </c>
      <c r="DQ13" s="2">
        <f t="shared" si="73"/>
        <v>3.0000000000000027E-2</v>
      </c>
      <c r="DR13" s="2">
        <f t="shared" si="74"/>
        <v>1.0000000000000009E-2</v>
      </c>
      <c r="DT13" s="1">
        <f t="shared" si="75"/>
        <v>0</v>
      </c>
      <c r="DU13" s="1">
        <f t="shared" si="76"/>
        <v>-60.671333839934952</v>
      </c>
      <c r="DV13" s="1">
        <f t="shared" si="77"/>
        <v>182.01400151980485</v>
      </c>
      <c r="DW13" s="1">
        <f t="shared" si="78"/>
        <v>0</v>
      </c>
      <c r="DY13" s="1">
        <f t="shared" si="79"/>
        <v>-521.60541669978841</v>
      </c>
      <c r="DZ13" s="1">
        <f t="shared" si="80"/>
        <v>0</v>
      </c>
      <c r="EA13" s="1">
        <f t="shared" si="81"/>
        <v>0</v>
      </c>
      <c r="EB13" s="1">
        <f t="shared" si="82"/>
        <v>0</v>
      </c>
      <c r="ED13" s="1">
        <f t="shared" si="131"/>
        <v>-521.60541669978841</v>
      </c>
      <c r="EE13" s="1">
        <f t="shared" si="132"/>
        <v>-60.671333839934952</v>
      </c>
      <c r="EF13" s="1">
        <f t="shared" si="133"/>
        <v>182.01400151980485</v>
      </c>
      <c r="EG13" s="1">
        <f t="shared" si="134"/>
        <v>0</v>
      </c>
      <c r="EI13" s="25">
        <f t="shared" si="84"/>
        <v>-8.5972300868793317E-2</v>
      </c>
      <c r="EJ13" s="25">
        <f t="shared" si="85"/>
        <v>-1.0000000000000009E-2</v>
      </c>
      <c r="EK13" s="25">
        <f t="shared" si="86"/>
        <v>3.0000000000000027E-2</v>
      </c>
      <c r="EL13" s="25">
        <f t="shared" si="87"/>
        <v>0</v>
      </c>
      <c r="EN13" s="1">
        <f t="shared" si="135"/>
        <v>-400.26274901991849</v>
      </c>
      <c r="EP13" s="1">
        <f t="shared" si="88"/>
        <v>6491.8327208730343</v>
      </c>
      <c r="EQ13" s="1">
        <f t="shared" si="89"/>
        <v>7098.5460592723821</v>
      </c>
      <c r="ER13" s="1">
        <f t="shared" si="90"/>
        <v>5217.7347102344011</v>
      </c>
      <c r="ES13" s="1">
        <f t="shared" si="91"/>
        <v>0</v>
      </c>
      <c r="EU13" s="1">
        <f t="shared" si="92"/>
        <v>7039.4533703259294</v>
      </c>
      <c r="EV13" s="1">
        <f t="shared" si="93"/>
        <v>7150.1303236405338</v>
      </c>
      <c r="EW13" s="1">
        <f t="shared" si="94"/>
        <v>5026.6336392428129</v>
      </c>
      <c r="EX13" s="1">
        <f t="shared" si="95"/>
        <v>0</v>
      </c>
      <c r="EZ13" s="3">
        <f t="shared" si="96"/>
        <v>0.16026019617397003</v>
      </c>
      <c r="FA13" s="3">
        <f t="shared" si="97"/>
        <v>0.17850224663005476</v>
      </c>
      <c r="FB13" s="3">
        <f t="shared" si="98"/>
        <v>-0.17149775336994522</v>
      </c>
      <c r="FC13" s="3">
        <f t="shared" si="99"/>
        <v>0</v>
      </c>
      <c r="FE13" s="1">
        <f t="shared" si="136"/>
        <v>19216.217333209275</v>
      </c>
      <c r="FF13" s="1">
        <f t="shared" si="100"/>
        <v>0</v>
      </c>
      <c r="FG13" s="1">
        <f t="shared" si="137"/>
        <v>19216.217333209275</v>
      </c>
      <c r="FI13" s="23">
        <f t="shared" si="138"/>
        <v>5.5754896478026339E-2</v>
      </c>
      <c r="FJ13" s="40">
        <f t="shared" si="139"/>
        <v>1.9216217333209273</v>
      </c>
    </row>
    <row r="14" spans="1:177" ht="15" customHeight="1" x14ac:dyDescent="0.25">
      <c r="A14">
        <f t="shared" si="140"/>
        <v>11</v>
      </c>
      <c r="C14" s="4">
        <v>0</v>
      </c>
      <c r="D14" s="4">
        <v>1</v>
      </c>
      <c r="E14" s="4">
        <v>0</v>
      </c>
      <c r="F14" s="4">
        <v>0</v>
      </c>
      <c r="H14" s="1">
        <f t="shared" si="141"/>
        <v>275.56905439650473</v>
      </c>
      <c r="I14" s="1">
        <f t="shared" si="142"/>
        <v>1306.7014777397608</v>
      </c>
      <c r="J14" s="1">
        <f t="shared" si="143"/>
        <v>2268.3529812149727</v>
      </c>
      <c r="K14" s="1">
        <f t="shared" si="144"/>
        <v>13511.120261479113</v>
      </c>
      <c r="M14" s="1">
        <f t="shared" si="101"/>
        <v>308.97136402032356</v>
      </c>
      <c r="N14" s="1">
        <f t="shared" si="26"/>
        <v>1425.4925211706482</v>
      </c>
      <c r="O14" s="1">
        <f t="shared" si="26"/>
        <v>2835.4412265187157</v>
      </c>
      <c r="P14" s="1">
        <f t="shared" si="26"/>
        <v>14420.522586770978</v>
      </c>
      <c r="R14" s="8">
        <v>-0.05</v>
      </c>
      <c r="S14" s="8">
        <v>0</v>
      </c>
      <c r="T14" s="8">
        <v>-0.01</v>
      </c>
      <c r="U14" s="8">
        <v>0.04</v>
      </c>
      <c r="W14" s="8">
        <v>0.11</v>
      </c>
      <c r="X14" s="8">
        <v>0.08</v>
      </c>
      <c r="Y14" s="8">
        <v>0.25</v>
      </c>
      <c r="Z14" s="8">
        <v>0.11</v>
      </c>
      <c r="AB14" s="2">
        <f t="shared" si="102"/>
        <v>0.1100000000000001</v>
      </c>
      <c r="AC14" s="2">
        <f t="shared" si="103"/>
        <v>8.0000000000000071E-2</v>
      </c>
      <c r="AD14" s="2">
        <f t="shared" si="104"/>
        <v>0.25</v>
      </c>
      <c r="AE14" s="2">
        <f t="shared" si="105"/>
        <v>0.1100000000000001</v>
      </c>
      <c r="AG14" s="2">
        <f t="shared" si="28"/>
        <v>-1.000000000000012E-2</v>
      </c>
      <c r="AH14" s="2">
        <f t="shared" si="29"/>
        <v>-1.0000000000000009E-2</v>
      </c>
      <c r="AI14" s="2">
        <f t="shared" si="30"/>
        <v>0</v>
      </c>
      <c r="AJ14" s="2">
        <f t="shared" si="31"/>
        <v>4.0000000000000036E-2</v>
      </c>
      <c r="AL14">
        <f t="shared" si="32"/>
        <v>1</v>
      </c>
      <c r="AM14" s="3">
        <f t="shared" si="106"/>
        <v>1</v>
      </c>
      <c r="AN14" s="12">
        <f t="shared" si="107"/>
        <v>0.8</v>
      </c>
      <c r="AO14" s="12"/>
      <c r="AP14" s="3">
        <f t="shared" si="33"/>
        <v>0</v>
      </c>
      <c r="AQ14" s="3">
        <f t="shared" si="34"/>
        <v>0.8</v>
      </c>
      <c r="AR14" s="3">
        <f t="shared" si="35"/>
        <v>0</v>
      </c>
      <c r="AS14" s="3">
        <f t="shared" si="36"/>
        <v>0</v>
      </c>
      <c r="AU14" s="2">
        <f t="shared" si="108"/>
        <v>0.8</v>
      </c>
      <c r="AV14" s="12">
        <f t="shared" si="109"/>
        <v>0.19999999999999996</v>
      </c>
      <c r="AX14" s="1">
        <f t="shared" si="110"/>
        <v>19216.217333209275</v>
      </c>
      <c r="AZ14" s="1">
        <f t="shared" si="111"/>
        <v>0</v>
      </c>
      <c r="BA14" s="1">
        <f t="shared" si="112"/>
        <v>15372.973866567421</v>
      </c>
      <c r="BB14" s="1">
        <f t="shared" si="113"/>
        <v>0</v>
      </c>
      <c r="BC14" s="1">
        <f t="shared" si="114"/>
        <v>0</v>
      </c>
      <c r="BE14" s="1">
        <f t="shared" si="115"/>
        <v>15372.973866567421</v>
      </c>
      <c r="BF14" s="1">
        <f t="shared" si="38"/>
        <v>3843.243466641854</v>
      </c>
      <c r="BH14" s="2">
        <f t="shared" si="39"/>
        <v>0</v>
      </c>
      <c r="BI14" s="2">
        <f t="shared" si="40"/>
        <v>8.0000000000000071E-2</v>
      </c>
      <c r="BJ14" s="2">
        <f t="shared" si="41"/>
        <v>0</v>
      </c>
      <c r="BK14" s="2">
        <f t="shared" si="42"/>
        <v>0</v>
      </c>
      <c r="BM14" s="1">
        <f t="shared" si="116"/>
        <v>-6067.1333839934896</v>
      </c>
      <c r="BN14" s="1">
        <f t="shared" si="117"/>
        <v>9305.8404825739308</v>
      </c>
      <c r="BO14" s="1">
        <f t="shared" si="118"/>
        <v>-6067.1333839934896</v>
      </c>
      <c r="BP14" s="1">
        <f t="shared" si="119"/>
        <v>0</v>
      </c>
      <c r="BR14" s="2">
        <f t="shared" si="120"/>
        <v>-0.3157298483249526</v>
      </c>
      <c r="BS14" s="2">
        <f t="shared" si="121"/>
        <v>0.48427015167504739</v>
      </c>
      <c r="BT14" s="2">
        <f t="shared" si="122"/>
        <v>-0.3157298483249526</v>
      </c>
      <c r="BU14" s="2">
        <f t="shared" si="123"/>
        <v>0</v>
      </c>
      <c r="BW14" s="1">
        <f t="shared" si="45"/>
        <v>0</v>
      </c>
      <c r="BX14" s="1">
        <f t="shared" si="46"/>
        <v>9305.8404825739308</v>
      </c>
      <c r="BY14" s="1">
        <f t="shared" si="47"/>
        <v>0</v>
      </c>
      <c r="BZ14" s="1">
        <f t="shared" si="48"/>
        <v>0</v>
      </c>
      <c r="CB14" s="1">
        <f t="shared" si="49"/>
        <v>-6067.1333839934896</v>
      </c>
      <c r="CC14" s="1">
        <f t="shared" si="50"/>
        <v>0</v>
      </c>
      <c r="CD14" s="1">
        <f t="shared" si="51"/>
        <v>-6067.1333839934896</v>
      </c>
      <c r="CE14" s="1">
        <f t="shared" si="52"/>
        <v>0</v>
      </c>
      <c r="CG14" s="1">
        <f t="shared" si="53"/>
        <v>0</v>
      </c>
      <c r="CH14" s="1">
        <f t="shared" si="54"/>
        <v>9291.9026286309836</v>
      </c>
      <c r="CI14" s="1">
        <f t="shared" si="55"/>
        <v>0</v>
      </c>
      <c r="CJ14" s="1">
        <f t="shared" si="56"/>
        <v>0</v>
      </c>
      <c r="CL14" s="1">
        <f t="shared" si="124"/>
        <v>9291.9026286309836</v>
      </c>
      <c r="CN14" s="1">
        <f t="shared" si="57"/>
        <v>-6052.0033755546037</v>
      </c>
      <c r="CO14" s="1">
        <f t="shared" si="58"/>
        <v>0</v>
      </c>
      <c r="CP14" s="1">
        <f t="shared" si="59"/>
        <v>-6052.0033755546037</v>
      </c>
      <c r="CQ14" s="1">
        <f t="shared" si="60"/>
        <v>0</v>
      </c>
      <c r="CS14" s="1">
        <f t="shared" si="125"/>
        <v>-12104.006751109207</v>
      </c>
      <c r="CU14" s="1">
        <f t="shared" si="61"/>
        <v>0</v>
      </c>
      <c r="CV14" s="1">
        <f t="shared" si="62"/>
        <v>13.937853942947186</v>
      </c>
      <c r="CW14" s="1">
        <f t="shared" si="63"/>
        <v>0</v>
      </c>
      <c r="CX14" s="1">
        <f t="shared" si="64"/>
        <v>0</v>
      </c>
      <c r="CZ14" s="1">
        <f t="shared" si="65"/>
        <v>-15.130008438885852</v>
      </c>
      <c r="DA14" s="1">
        <f t="shared" si="66"/>
        <v>0</v>
      </c>
      <c r="DB14" s="1">
        <f t="shared" si="67"/>
        <v>-15.130008438885852</v>
      </c>
      <c r="DC14" s="1">
        <f t="shared" si="68"/>
        <v>0</v>
      </c>
      <c r="DE14" s="1">
        <f t="shared" si="126"/>
        <v>-15.130008438885852</v>
      </c>
      <c r="DF14" s="1">
        <f t="shared" si="69"/>
        <v>13.937853942947186</v>
      </c>
      <c r="DG14" s="1">
        <f t="shared" si="69"/>
        <v>-15.130008438885852</v>
      </c>
      <c r="DH14" s="1">
        <f t="shared" si="69"/>
        <v>0</v>
      </c>
      <c r="DJ14" s="26">
        <f t="shared" si="127"/>
        <v>2.4937655860348047E-3</v>
      </c>
      <c r="DK14" s="26">
        <f t="shared" si="128"/>
        <v>1.4977533699451586E-3</v>
      </c>
      <c r="DL14" s="26">
        <f t="shared" si="129"/>
        <v>2.4937655860348047E-3</v>
      </c>
      <c r="DM14" s="26">
        <f t="shared" si="130"/>
        <v>0</v>
      </c>
      <c r="DO14" s="2">
        <f t="shared" si="71"/>
        <v>-1.000000000000012E-2</v>
      </c>
      <c r="DP14" s="2">
        <f t="shared" si="72"/>
        <v>-1.0000000000000009E-2</v>
      </c>
      <c r="DQ14" s="2">
        <f t="shared" si="73"/>
        <v>0</v>
      </c>
      <c r="DR14" s="2">
        <f t="shared" si="74"/>
        <v>4.0000000000000036E-2</v>
      </c>
      <c r="DT14" s="1">
        <f t="shared" si="75"/>
        <v>0</v>
      </c>
      <c r="DU14" s="1">
        <f t="shared" si="76"/>
        <v>-93.058404825739387</v>
      </c>
      <c r="DV14" s="1">
        <f t="shared" si="77"/>
        <v>0</v>
      </c>
      <c r="DW14" s="1">
        <f t="shared" si="78"/>
        <v>0</v>
      </c>
      <c r="DY14" s="1">
        <f t="shared" si="79"/>
        <v>60.67133383993562</v>
      </c>
      <c r="DZ14" s="1">
        <f t="shared" si="80"/>
        <v>0</v>
      </c>
      <c r="EA14" s="1">
        <f t="shared" si="81"/>
        <v>0</v>
      </c>
      <c r="EB14" s="1">
        <f t="shared" si="82"/>
        <v>0</v>
      </c>
      <c r="ED14" s="1">
        <f t="shared" si="131"/>
        <v>60.67133383993562</v>
      </c>
      <c r="EE14" s="1">
        <f t="shared" si="132"/>
        <v>-93.058404825739387</v>
      </c>
      <c r="EF14" s="1">
        <f t="shared" si="133"/>
        <v>0</v>
      </c>
      <c r="EG14" s="1">
        <f t="shared" si="134"/>
        <v>0</v>
      </c>
      <c r="EI14" s="25">
        <f t="shared" si="84"/>
        <v>0</v>
      </c>
      <c r="EJ14" s="25">
        <f t="shared" si="85"/>
        <v>-6.0533768959380972E-3</v>
      </c>
      <c r="EK14" s="25">
        <f t="shared" si="86"/>
        <v>0</v>
      </c>
      <c r="EL14" s="25">
        <f t="shared" si="87"/>
        <v>0</v>
      </c>
      <c r="EN14" s="1">
        <f t="shared" si="135"/>
        <v>-32.387070985803767</v>
      </c>
      <c r="EP14" s="1">
        <f t="shared" si="88"/>
        <v>0</v>
      </c>
      <c r="EQ14" s="1">
        <f t="shared" si="89"/>
        <v>16602.811775892817</v>
      </c>
      <c r="ER14" s="1">
        <f t="shared" si="90"/>
        <v>0</v>
      </c>
      <c r="ES14" s="1">
        <f t="shared" si="91"/>
        <v>0</v>
      </c>
      <c r="EU14" s="1">
        <f t="shared" si="92"/>
        <v>-45.541325401049768</v>
      </c>
      <c r="EV14" s="1">
        <f t="shared" si="93"/>
        <v>16681.932326775608</v>
      </c>
      <c r="EW14" s="1">
        <f t="shared" si="94"/>
        <v>15.130008438885852</v>
      </c>
      <c r="EX14" s="1">
        <f t="shared" si="95"/>
        <v>0</v>
      </c>
      <c r="EZ14" s="3">
        <f t="shared" si="96"/>
        <v>0</v>
      </c>
      <c r="FA14" s="3">
        <f t="shared" si="97"/>
        <v>8.5146730331394194E-2</v>
      </c>
      <c r="FB14" s="3">
        <f t="shared" si="98"/>
        <v>0</v>
      </c>
      <c r="FC14" s="3">
        <f t="shared" si="99"/>
        <v>0</v>
      </c>
      <c r="FE14" s="1">
        <f t="shared" si="136"/>
        <v>16651.521009813445</v>
      </c>
      <c r="FF14" s="1">
        <f t="shared" si="100"/>
        <v>3843.243466641854</v>
      </c>
      <c r="FG14" s="1">
        <f t="shared" si="137"/>
        <v>20494.764476455297</v>
      </c>
      <c r="FI14" s="23">
        <f t="shared" si="138"/>
        <v>6.653479824233921E-2</v>
      </c>
      <c r="FJ14" s="40">
        <f t="shared" si="139"/>
        <v>2.0494764476455294</v>
      </c>
    </row>
    <row r="15" spans="1:177" ht="15" customHeight="1" x14ac:dyDescent="0.25">
      <c r="A15">
        <f t="shared" si="140"/>
        <v>12</v>
      </c>
      <c r="C15" s="4">
        <v>0</v>
      </c>
      <c r="D15" s="4">
        <v>0</v>
      </c>
      <c r="E15" s="4">
        <v>1</v>
      </c>
      <c r="F15" s="4">
        <v>1</v>
      </c>
      <c r="H15" s="1">
        <f t="shared" si="141"/>
        <v>293.52279581930736</v>
      </c>
      <c r="I15" s="1">
        <f t="shared" si="142"/>
        <v>1425.4925211706482</v>
      </c>
      <c r="J15" s="1">
        <f t="shared" si="143"/>
        <v>2807.0868142535287</v>
      </c>
      <c r="K15" s="1">
        <f t="shared" si="144"/>
        <v>14997.343490241818</v>
      </c>
      <c r="M15" s="1">
        <f t="shared" si="101"/>
        <v>268.80508669768147</v>
      </c>
      <c r="N15" s="1">
        <f t="shared" si="26"/>
        <v>1454.0023715940611</v>
      </c>
      <c r="O15" s="1">
        <f t="shared" si="26"/>
        <v>2863.7956387839026</v>
      </c>
      <c r="P15" s="1">
        <f t="shared" si="26"/>
        <v>18602.474136934561</v>
      </c>
      <c r="R15" s="8">
        <v>-0.01</v>
      </c>
      <c r="S15" s="8">
        <v>0.01</v>
      </c>
      <c r="T15" s="8">
        <v>-0.02</v>
      </c>
      <c r="U15" s="8">
        <v>-0.05</v>
      </c>
      <c r="W15" s="8">
        <v>-0.13</v>
      </c>
      <c r="X15" s="8">
        <v>0.02</v>
      </c>
      <c r="Y15" s="8">
        <v>0.01</v>
      </c>
      <c r="Z15" s="8">
        <v>0.28999999999999998</v>
      </c>
      <c r="AB15" s="2">
        <f t="shared" si="102"/>
        <v>-0.13000000000000012</v>
      </c>
      <c r="AC15" s="2">
        <f t="shared" si="103"/>
        <v>2.0000000000000018E-2</v>
      </c>
      <c r="AD15" s="2">
        <f t="shared" si="104"/>
        <v>1.0000000000000009E-2</v>
      </c>
      <c r="AE15" s="2">
        <f t="shared" si="105"/>
        <v>0.29000000000000004</v>
      </c>
      <c r="AG15" s="2">
        <f t="shared" si="28"/>
        <v>-5.0000000000000044E-2</v>
      </c>
      <c r="AH15" s="2">
        <f t="shared" si="29"/>
        <v>0</v>
      </c>
      <c r="AI15" s="2">
        <f t="shared" si="30"/>
        <v>-9.9999999999998979E-3</v>
      </c>
      <c r="AJ15" s="2">
        <f t="shared" si="31"/>
        <v>4.0000000000000036E-2</v>
      </c>
      <c r="AL15">
        <f t="shared" si="32"/>
        <v>2</v>
      </c>
      <c r="AM15" s="3">
        <f t="shared" si="106"/>
        <v>0.5</v>
      </c>
      <c r="AN15" s="12">
        <f t="shared" si="107"/>
        <v>0.5</v>
      </c>
      <c r="AO15" s="12"/>
      <c r="AP15" s="3">
        <f t="shared" si="33"/>
        <v>0</v>
      </c>
      <c r="AQ15" s="3">
        <f t="shared" si="34"/>
        <v>0</v>
      </c>
      <c r="AR15" s="3">
        <f t="shared" si="35"/>
        <v>0.5</v>
      </c>
      <c r="AS15" s="3">
        <f t="shared" si="36"/>
        <v>0.5</v>
      </c>
      <c r="AU15" s="2">
        <f t="shared" si="108"/>
        <v>1</v>
      </c>
      <c r="AV15" s="12">
        <f t="shared" si="109"/>
        <v>0</v>
      </c>
      <c r="AX15" s="1">
        <f t="shared" si="110"/>
        <v>20494.764476455297</v>
      </c>
      <c r="AZ15" s="1">
        <f t="shared" si="111"/>
        <v>0</v>
      </c>
      <c r="BA15" s="1">
        <f t="shared" si="112"/>
        <v>0</v>
      </c>
      <c r="BB15" s="1">
        <f t="shared" si="113"/>
        <v>10247.382238227648</v>
      </c>
      <c r="BC15" s="1">
        <f t="shared" si="114"/>
        <v>10247.382238227648</v>
      </c>
      <c r="BE15" s="1">
        <f t="shared" si="115"/>
        <v>20494.764476455297</v>
      </c>
      <c r="BF15" s="1">
        <f t="shared" si="38"/>
        <v>0</v>
      </c>
      <c r="BH15" s="2">
        <f t="shared" si="39"/>
        <v>0</v>
      </c>
      <c r="BI15" s="2">
        <f t="shared" si="40"/>
        <v>0</v>
      </c>
      <c r="BJ15" s="2">
        <f t="shared" si="41"/>
        <v>1.0000000000000009E-2</v>
      </c>
      <c r="BK15" s="2">
        <f t="shared" si="42"/>
        <v>0.29000000000000004</v>
      </c>
      <c r="BM15" s="1">
        <f t="shared" si="116"/>
        <v>0</v>
      </c>
      <c r="BN15" s="1">
        <f t="shared" si="117"/>
        <v>-15372.973866567421</v>
      </c>
      <c r="BO15" s="1">
        <f t="shared" si="118"/>
        <v>10247.382238227648</v>
      </c>
      <c r="BP15" s="1">
        <f t="shared" si="119"/>
        <v>10247.382238227648</v>
      </c>
      <c r="BR15" s="2">
        <f t="shared" si="120"/>
        <v>0</v>
      </c>
      <c r="BS15" s="2">
        <f t="shared" si="121"/>
        <v>-0.7500927314499336</v>
      </c>
      <c r="BT15" s="2">
        <f t="shared" si="122"/>
        <v>0.5</v>
      </c>
      <c r="BU15" s="2">
        <f t="shared" si="123"/>
        <v>0.5</v>
      </c>
      <c r="BW15" s="1">
        <f t="shared" si="45"/>
        <v>0</v>
      </c>
      <c r="BX15" s="1">
        <f t="shared" si="46"/>
        <v>0</v>
      </c>
      <c r="BY15" s="1">
        <f t="shared" si="47"/>
        <v>10247.382238227648</v>
      </c>
      <c r="BZ15" s="1">
        <f t="shared" si="48"/>
        <v>10247.382238227648</v>
      </c>
      <c r="CB15" s="1">
        <f t="shared" si="49"/>
        <v>0</v>
      </c>
      <c r="CC15" s="1">
        <f t="shared" si="50"/>
        <v>-15372.973866567421</v>
      </c>
      <c r="CD15" s="1">
        <f t="shared" si="51"/>
        <v>0</v>
      </c>
      <c r="CE15" s="1">
        <f t="shared" si="52"/>
        <v>0</v>
      </c>
      <c r="CG15" s="1">
        <f t="shared" si="53"/>
        <v>0</v>
      </c>
      <c r="CH15" s="1">
        <f t="shared" si="54"/>
        <v>0</v>
      </c>
      <c r="CI15" s="1">
        <f t="shared" si="55"/>
        <v>10232.034186947227</v>
      </c>
      <c r="CJ15" s="1">
        <f t="shared" si="56"/>
        <v>10232.034186947227</v>
      </c>
      <c r="CL15" s="1">
        <f t="shared" si="124"/>
        <v>20464.068373894454</v>
      </c>
      <c r="CN15" s="1">
        <f t="shared" si="57"/>
        <v>0</v>
      </c>
      <c r="CO15" s="1">
        <f t="shared" si="58"/>
        <v>-15334.637273383962</v>
      </c>
      <c r="CP15" s="1">
        <f t="shared" si="59"/>
        <v>0</v>
      </c>
      <c r="CQ15" s="1">
        <f t="shared" si="60"/>
        <v>0</v>
      </c>
      <c r="CS15" s="1">
        <f t="shared" si="125"/>
        <v>-15334.637273383962</v>
      </c>
      <c r="CU15" s="1">
        <f t="shared" si="61"/>
        <v>0</v>
      </c>
      <c r="CV15" s="1">
        <f t="shared" si="62"/>
        <v>0</v>
      </c>
      <c r="CW15" s="1">
        <f t="shared" si="63"/>
        <v>15.348051280421714</v>
      </c>
      <c r="CX15" s="1">
        <f t="shared" si="64"/>
        <v>15.348051280421714</v>
      </c>
      <c r="CZ15" s="1">
        <f t="shared" si="65"/>
        <v>0</v>
      </c>
      <c r="DA15" s="1">
        <f t="shared" si="66"/>
        <v>-38.336593183459627</v>
      </c>
      <c r="DB15" s="1">
        <f t="shared" si="67"/>
        <v>0</v>
      </c>
      <c r="DC15" s="1">
        <f t="shared" si="68"/>
        <v>0</v>
      </c>
      <c r="DE15" s="1">
        <f t="shared" si="126"/>
        <v>0</v>
      </c>
      <c r="DF15" s="1">
        <f t="shared" si="69"/>
        <v>-38.336593183459627</v>
      </c>
      <c r="DG15" s="1">
        <f t="shared" si="69"/>
        <v>15.348051280421714</v>
      </c>
      <c r="DH15" s="1">
        <f t="shared" si="69"/>
        <v>15.348051280421714</v>
      </c>
      <c r="DJ15" s="26">
        <f t="shared" si="127"/>
        <v>0</v>
      </c>
      <c r="DK15" s="26">
        <f t="shared" si="128"/>
        <v>2.4937655860348949E-3</v>
      </c>
      <c r="DL15" s="26">
        <f t="shared" si="129"/>
        <v>1.4977533699451675E-3</v>
      </c>
      <c r="DM15" s="26">
        <f t="shared" si="130"/>
        <v>1.4977533699451675E-3</v>
      </c>
      <c r="DO15" s="2">
        <f t="shared" si="71"/>
        <v>-5.0000000000000044E-2</v>
      </c>
      <c r="DP15" s="2">
        <f t="shared" si="72"/>
        <v>0</v>
      </c>
      <c r="DQ15" s="2">
        <f t="shared" si="73"/>
        <v>-9.9999999999998979E-3</v>
      </c>
      <c r="DR15" s="2">
        <f t="shared" si="74"/>
        <v>4.0000000000000036E-2</v>
      </c>
      <c r="DT15" s="1">
        <f t="shared" si="75"/>
        <v>0</v>
      </c>
      <c r="DU15" s="1">
        <f t="shared" si="76"/>
        <v>0</v>
      </c>
      <c r="DV15" s="1">
        <f t="shared" si="77"/>
        <v>-102.47382238227544</v>
      </c>
      <c r="DW15" s="1">
        <f t="shared" si="78"/>
        <v>409.89528952910632</v>
      </c>
      <c r="DY15" s="1">
        <f t="shared" si="79"/>
        <v>0</v>
      </c>
      <c r="DZ15" s="1">
        <f t="shared" si="80"/>
        <v>0</v>
      </c>
      <c r="EA15" s="1">
        <f t="shared" si="81"/>
        <v>0</v>
      </c>
      <c r="EB15" s="1">
        <f t="shared" si="82"/>
        <v>0</v>
      </c>
      <c r="ED15" s="1">
        <f t="shared" si="131"/>
        <v>0</v>
      </c>
      <c r="EE15" s="1">
        <f t="shared" si="132"/>
        <v>0</v>
      </c>
      <c r="EF15" s="1">
        <f t="shared" si="133"/>
        <v>-102.47382238227544</v>
      </c>
      <c r="EG15" s="1">
        <f t="shared" si="134"/>
        <v>409.89528952910632</v>
      </c>
      <c r="EI15" s="25">
        <f t="shared" si="84"/>
        <v>0</v>
      </c>
      <c r="EJ15" s="25">
        <f t="shared" si="85"/>
        <v>0</v>
      </c>
      <c r="EK15" s="25">
        <f t="shared" si="86"/>
        <v>-9.9999999999998979E-3</v>
      </c>
      <c r="EL15" s="25">
        <f t="shared" si="87"/>
        <v>4.0000000000000036E-2</v>
      </c>
      <c r="EN15" s="1">
        <f t="shared" si="135"/>
        <v>307.42146714683088</v>
      </c>
      <c r="EP15" s="1">
        <f t="shared" si="88"/>
        <v>0</v>
      </c>
      <c r="EQ15" s="1">
        <f t="shared" si="89"/>
        <v>0</v>
      </c>
      <c r="ER15" s="1">
        <f t="shared" si="90"/>
        <v>10349.856060609925</v>
      </c>
      <c r="ES15" s="1">
        <f t="shared" si="91"/>
        <v>13219.123087313666</v>
      </c>
      <c r="EU15" s="1">
        <f t="shared" si="92"/>
        <v>0</v>
      </c>
      <c r="EV15" s="1">
        <f t="shared" si="93"/>
        <v>38.336593183459627</v>
      </c>
      <c r="EW15" s="1">
        <f t="shared" si="94"/>
        <v>10436.981831711779</v>
      </c>
      <c r="EX15" s="1">
        <f t="shared" si="95"/>
        <v>12793.879746504139</v>
      </c>
      <c r="EZ15" s="3">
        <f t="shared" si="96"/>
        <v>0</v>
      </c>
      <c r="FA15" s="3">
        <f t="shared" si="97"/>
        <v>0</v>
      </c>
      <c r="FB15" s="3">
        <f t="shared" si="98"/>
        <v>1.8502246630054842E-2</v>
      </c>
      <c r="FC15" s="3">
        <f t="shared" si="99"/>
        <v>0.24850224663005482</v>
      </c>
      <c r="FE15" s="1">
        <f t="shared" si="136"/>
        <v>23269.198171399377</v>
      </c>
      <c r="FF15" s="1">
        <f t="shared" si="100"/>
        <v>0</v>
      </c>
      <c r="FG15" s="1">
        <f t="shared" si="137"/>
        <v>23269.198171399377</v>
      </c>
      <c r="FI15" s="23">
        <f t="shared" si="138"/>
        <v>0.13537280207007951</v>
      </c>
      <c r="FJ15" s="40">
        <f t="shared" si="139"/>
        <v>2.3269198171399372</v>
      </c>
    </row>
    <row r="16" spans="1:177" ht="15" customHeight="1" x14ac:dyDescent="0.25">
      <c r="A16">
        <f t="shared" si="140"/>
        <v>13</v>
      </c>
      <c r="C16" s="4">
        <v>0</v>
      </c>
      <c r="D16" s="4">
        <v>0</v>
      </c>
      <c r="E16" s="4">
        <v>1</v>
      </c>
      <c r="F16" s="4">
        <v>1</v>
      </c>
      <c r="H16" s="1">
        <f t="shared" si="141"/>
        <v>266.11703583070465</v>
      </c>
      <c r="I16" s="1">
        <f t="shared" si="142"/>
        <v>1468.5423953100017</v>
      </c>
      <c r="J16" s="1">
        <f t="shared" si="143"/>
        <v>2806.5197260082246</v>
      </c>
      <c r="K16" s="1">
        <f t="shared" si="144"/>
        <v>17672.350430087834</v>
      </c>
      <c r="M16" s="1">
        <f t="shared" si="101"/>
        <v>298.37364623442647</v>
      </c>
      <c r="N16" s="1">
        <f t="shared" si="26"/>
        <v>1424.9223241621798</v>
      </c>
      <c r="O16" s="1">
        <f t="shared" si="26"/>
        <v>2491.5022057419951</v>
      </c>
      <c r="P16" s="1">
        <f t="shared" si="26"/>
        <v>18602.474136934561</v>
      </c>
      <c r="R16" s="8">
        <v>-0.03</v>
      </c>
      <c r="S16" s="8">
        <v>0.01</v>
      </c>
      <c r="T16" s="8">
        <v>-0.05</v>
      </c>
      <c r="U16" s="8">
        <v>-0.04</v>
      </c>
      <c r="W16" s="8">
        <v>0.11</v>
      </c>
      <c r="X16" s="8">
        <v>-0.02</v>
      </c>
      <c r="Y16" s="8">
        <v>-0.13</v>
      </c>
      <c r="Z16" s="8">
        <v>0</v>
      </c>
      <c r="AB16" s="2">
        <f t="shared" si="102"/>
        <v>0.1100000000000001</v>
      </c>
      <c r="AC16" s="2">
        <f t="shared" si="103"/>
        <v>-2.0000000000000018E-2</v>
      </c>
      <c r="AD16" s="2">
        <f t="shared" si="104"/>
        <v>-0.13000000000000012</v>
      </c>
      <c r="AE16" s="2">
        <f t="shared" si="105"/>
        <v>0</v>
      </c>
      <c r="AG16" s="2">
        <f t="shared" si="28"/>
        <v>-1.0000000000000009E-2</v>
      </c>
      <c r="AH16" s="2">
        <f t="shared" si="29"/>
        <v>1.0000000000000009E-2</v>
      </c>
      <c r="AI16" s="2">
        <f t="shared" si="30"/>
        <v>-2.0000000000000018E-2</v>
      </c>
      <c r="AJ16" s="2">
        <f t="shared" si="31"/>
        <v>-4.9999999999999933E-2</v>
      </c>
      <c r="AL16">
        <f t="shared" si="32"/>
        <v>2</v>
      </c>
      <c r="AM16" s="3">
        <f t="shared" si="106"/>
        <v>0.5</v>
      </c>
      <c r="AN16" s="12">
        <f t="shared" si="107"/>
        <v>0.5</v>
      </c>
      <c r="AO16" s="12"/>
      <c r="AP16" s="3">
        <f t="shared" si="33"/>
        <v>0</v>
      </c>
      <c r="AQ16" s="3">
        <f t="shared" si="34"/>
        <v>0</v>
      </c>
      <c r="AR16" s="3">
        <f t="shared" si="35"/>
        <v>0.5</v>
      </c>
      <c r="AS16" s="3">
        <f t="shared" si="36"/>
        <v>0.5</v>
      </c>
      <c r="AU16" s="2">
        <f t="shared" si="108"/>
        <v>1</v>
      </c>
      <c r="AV16" s="12">
        <f t="shared" si="109"/>
        <v>0</v>
      </c>
      <c r="AX16" s="1">
        <f t="shared" si="110"/>
        <v>23269.198171399377</v>
      </c>
      <c r="AZ16" s="1">
        <f t="shared" si="111"/>
        <v>0</v>
      </c>
      <c r="BA16" s="1">
        <f t="shared" si="112"/>
        <v>0</v>
      </c>
      <c r="BB16" s="1">
        <f t="shared" si="113"/>
        <v>11634.599085699689</v>
      </c>
      <c r="BC16" s="1">
        <f t="shared" si="114"/>
        <v>11634.599085699689</v>
      </c>
      <c r="BE16" s="1">
        <f t="shared" si="115"/>
        <v>23269.198171399377</v>
      </c>
      <c r="BF16" s="1">
        <f t="shared" si="38"/>
        <v>0</v>
      </c>
      <c r="BH16" s="2">
        <f t="shared" si="39"/>
        <v>0</v>
      </c>
      <c r="BI16" s="2">
        <f t="shared" si="40"/>
        <v>0</v>
      </c>
      <c r="BJ16" s="2">
        <f t="shared" si="41"/>
        <v>-0.13000000000000012</v>
      </c>
      <c r="BK16" s="2">
        <f t="shared" si="42"/>
        <v>0</v>
      </c>
      <c r="BM16" s="1">
        <f t="shared" si="116"/>
        <v>0</v>
      </c>
      <c r="BN16" s="1">
        <f t="shared" si="117"/>
        <v>0</v>
      </c>
      <c r="BO16" s="1">
        <f t="shared" si="118"/>
        <v>1387.2168474720402</v>
      </c>
      <c r="BP16" s="1">
        <f t="shared" si="119"/>
        <v>1387.2168474720402</v>
      </c>
      <c r="BR16" s="2">
        <f t="shared" si="120"/>
        <v>0</v>
      </c>
      <c r="BS16" s="2">
        <f t="shared" si="121"/>
        <v>0</v>
      </c>
      <c r="BT16" s="2">
        <f t="shared" si="122"/>
        <v>5.9616014151149192E-2</v>
      </c>
      <c r="BU16" s="2">
        <f t="shared" si="123"/>
        <v>5.9616014151149192E-2</v>
      </c>
      <c r="BW16" s="1">
        <f t="shared" si="45"/>
        <v>0</v>
      </c>
      <c r="BX16" s="1">
        <f t="shared" si="46"/>
        <v>0</v>
      </c>
      <c r="BY16" s="1">
        <f t="shared" si="47"/>
        <v>1387.2168474720402</v>
      </c>
      <c r="BZ16" s="1">
        <f t="shared" si="48"/>
        <v>1387.2168474720402</v>
      </c>
      <c r="CB16" s="1">
        <f t="shared" si="49"/>
        <v>0</v>
      </c>
      <c r="CC16" s="1">
        <f t="shared" si="50"/>
        <v>0</v>
      </c>
      <c r="CD16" s="1">
        <f t="shared" si="51"/>
        <v>0</v>
      </c>
      <c r="CE16" s="1">
        <f t="shared" si="52"/>
        <v>0</v>
      </c>
      <c r="CG16" s="1">
        <f t="shared" si="53"/>
        <v>0</v>
      </c>
      <c r="CH16" s="1">
        <f t="shared" si="54"/>
        <v>0</v>
      </c>
      <c r="CI16" s="1">
        <f t="shared" si="55"/>
        <v>1385.1391387638942</v>
      </c>
      <c r="CJ16" s="1">
        <f t="shared" si="56"/>
        <v>1385.1391387638942</v>
      </c>
      <c r="CL16" s="1">
        <f t="shared" si="124"/>
        <v>2770.2782775277883</v>
      </c>
      <c r="CN16" s="1">
        <f t="shared" si="57"/>
        <v>0</v>
      </c>
      <c r="CO16" s="1">
        <f t="shared" si="58"/>
        <v>0</v>
      </c>
      <c r="CP16" s="1">
        <f t="shared" si="59"/>
        <v>0</v>
      </c>
      <c r="CQ16" s="1">
        <f t="shared" si="60"/>
        <v>0</v>
      </c>
      <c r="CS16" s="1">
        <f t="shared" si="125"/>
        <v>0</v>
      </c>
      <c r="CU16" s="1">
        <f t="shared" si="61"/>
        <v>0</v>
      </c>
      <c r="CV16" s="1">
        <f t="shared" si="62"/>
        <v>0</v>
      </c>
      <c r="CW16" s="1">
        <f t="shared" si="63"/>
        <v>2.0777087081460195</v>
      </c>
      <c r="CX16" s="1">
        <f t="shared" si="64"/>
        <v>2.0777087081460195</v>
      </c>
      <c r="CZ16" s="1">
        <f t="shared" si="65"/>
        <v>0</v>
      </c>
      <c r="DA16" s="1">
        <f t="shared" si="66"/>
        <v>0</v>
      </c>
      <c r="DB16" s="1">
        <f t="shared" si="67"/>
        <v>0</v>
      </c>
      <c r="DC16" s="1">
        <f t="shared" si="68"/>
        <v>0</v>
      </c>
      <c r="DE16" s="1">
        <f t="shared" si="126"/>
        <v>0</v>
      </c>
      <c r="DF16" s="1">
        <f t="shared" si="69"/>
        <v>0</v>
      </c>
      <c r="DG16" s="1">
        <f t="shared" si="69"/>
        <v>2.0777087081460195</v>
      </c>
      <c r="DH16" s="1">
        <f t="shared" si="69"/>
        <v>2.0777087081460195</v>
      </c>
      <c r="DJ16" s="26">
        <f t="shared" si="127"/>
        <v>0</v>
      </c>
      <c r="DK16" s="26">
        <f t="shared" si="128"/>
        <v>0</v>
      </c>
      <c r="DL16" s="26">
        <f t="shared" si="129"/>
        <v>1.4977533699452106E-3</v>
      </c>
      <c r="DM16" s="26">
        <f t="shared" si="130"/>
        <v>1.4977533699452106E-3</v>
      </c>
      <c r="DO16" s="2">
        <f t="shared" si="71"/>
        <v>-1.0000000000000009E-2</v>
      </c>
      <c r="DP16" s="2">
        <f t="shared" si="72"/>
        <v>1.0000000000000009E-2</v>
      </c>
      <c r="DQ16" s="2">
        <f t="shared" si="73"/>
        <v>-2.0000000000000018E-2</v>
      </c>
      <c r="DR16" s="2">
        <f t="shared" si="74"/>
        <v>-4.9999999999999933E-2</v>
      </c>
      <c r="DT16" s="1">
        <f t="shared" si="75"/>
        <v>0</v>
      </c>
      <c r="DU16" s="1">
        <f t="shared" si="76"/>
        <v>0</v>
      </c>
      <c r="DV16" s="1">
        <f t="shared" si="77"/>
        <v>-27.744336949440829</v>
      </c>
      <c r="DW16" s="1">
        <f t="shared" si="78"/>
        <v>-69.360842373601912</v>
      </c>
      <c r="DY16" s="1">
        <f t="shared" si="79"/>
        <v>0</v>
      </c>
      <c r="DZ16" s="1">
        <f t="shared" si="80"/>
        <v>0</v>
      </c>
      <c r="EA16" s="1">
        <f t="shared" si="81"/>
        <v>0</v>
      </c>
      <c r="EB16" s="1">
        <f t="shared" si="82"/>
        <v>0</v>
      </c>
      <c r="ED16" s="1">
        <f t="shared" si="131"/>
        <v>0</v>
      </c>
      <c r="EE16" s="1">
        <f t="shared" si="132"/>
        <v>0</v>
      </c>
      <c r="EF16" s="1">
        <f t="shared" si="133"/>
        <v>-27.744336949440829</v>
      </c>
      <c r="EG16" s="1">
        <f t="shared" si="134"/>
        <v>-69.360842373601912</v>
      </c>
      <c r="EI16" s="25">
        <f t="shared" si="84"/>
        <v>0</v>
      </c>
      <c r="EJ16" s="25">
        <f t="shared" si="85"/>
        <v>0</v>
      </c>
      <c r="EK16" s="25">
        <f t="shared" si="86"/>
        <v>-2.38464056604597E-3</v>
      </c>
      <c r="EL16" s="25">
        <f t="shared" si="87"/>
        <v>-5.9616014151149107E-3</v>
      </c>
      <c r="EN16" s="1">
        <f t="shared" si="135"/>
        <v>-97.105179323042734</v>
      </c>
      <c r="EP16" s="1">
        <f t="shared" si="88"/>
        <v>0</v>
      </c>
      <c r="EQ16" s="1">
        <f t="shared" si="89"/>
        <v>0</v>
      </c>
      <c r="ER16" s="1">
        <f t="shared" si="90"/>
        <v>10122.101204558729</v>
      </c>
      <c r="ES16" s="1">
        <f t="shared" si="91"/>
        <v>11634.599085699689</v>
      </c>
      <c r="EU16" s="1">
        <f t="shared" si="92"/>
        <v>0</v>
      </c>
      <c r="EV16" s="1">
        <f t="shared" si="93"/>
        <v>0</v>
      </c>
      <c r="EW16" s="1">
        <f t="shared" si="94"/>
        <v>10147.767832800024</v>
      </c>
      <c r="EX16" s="1">
        <f t="shared" si="95"/>
        <v>11701.882219365145</v>
      </c>
      <c r="EZ16" s="3">
        <f t="shared" si="96"/>
        <v>0</v>
      </c>
      <c r="FA16" s="3">
        <f t="shared" si="97"/>
        <v>0</v>
      </c>
      <c r="FB16" s="3">
        <f t="shared" si="98"/>
        <v>-0.12779393960614926</v>
      </c>
      <c r="FC16" s="3">
        <f t="shared" si="99"/>
        <v>5.7830212429197392E-3</v>
      </c>
      <c r="FE16" s="1">
        <f t="shared" si="136"/>
        <v>21849.650052165169</v>
      </c>
      <c r="FF16" s="1">
        <f t="shared" si="100"/>
        <v>0</v>
      </c>
      <c r="FG16" s="1">
        <f t="shared" si="137"/>
        <v>21849.650052165169</v>
      </c>
      <c r="FI16" s="23">
        <f t="shared" si="138"/>
        <v>-6.1005459181614707E-2</v>
      </c>
      <c r="FJ16" s="40">
        <f t="shared" si="139"/>
        <v>2.1849650052165166</v>
      </c>
    </row>
    <row r="17" spans="1:166" ht="15" customHeight="1" x14ac:dyDescent="0.25">
      <c r="A17">
        <f t="shared" si="140"/>
        <v>14</v>
      </c>
      <c r="C17" s="4">
        <v>0</v>
      </c>
      <c r="D17" s="4">
        <v>0</v>
      </c>
      <c r="E17" s="4">
        <v>1</v>
      </c>
      <c r="F17" s="4">
        <v>0</v>
      </c>
      <c r="H17" s="1">
        <f t="shared" si="141"/>
        <v>289.42243684739367</v>
      </c>
      <c r="I17" s="1">
        <f t="shared" si="142"/>
        <v>1439.1715474038017</v>
      </c>
      <c r="J17" s="1">
        <f t="shared" si="143"/>
        <v>2366.9270954548952</v>
      </c>
      <c r="K17" s="1">
        <f t="shared" si="144"/>
        <v>17858.375171457177</v>
      </c>
      <c r="M17" s="1">
        <f t="shared" si="101"/>
        <v>319.25980147083635</v>
      </c>
      <c r="N17" s="1">
        <f t="shared" si="26"/>
        <v>1310.9285382292055</v>
      </c>
      <c r="O17" s="1">
        <f t="shared" si="26"/>
        <v>2217.4369631103755</v>
      </c>
      <c r="P17" s="1">
        <f t="shared" si="26"/>
        <v>21950.91948158278</v>
      </c>
      <c r="R17" s="8">
        <v>-0.01</v>
      </c>
      <c r="S17" s="8">
        <v>-0.04</v>
      </c>
      <c r="T17" s="8">
        <v>-0.05</v>
      </c>
      <c r="U17" s="8">
        <v>-0.04</v>
      </c>
      <c r="W17" s="8">
        <v>7.0000000000000007E-2</v>
      </c>
      <c r="X17" s="8">
        <v>-0.08</v>
      </c>
      <c r="Y17" s="8">
        <v>-0.11</v>
      </c>
      <c r="Z17" s="8">
        <v>0.18</v>
      </c>
      <c r="AB17" s="2">
        <f t="shared" si="102"/>
        <v>7.0000000000000062E-2</v>
      </c>
      <c r="AC17" s="2">
        <f t="shared" si="103"/>
        <v>-7.999999999999996E-2</v>
      </c>
      <c r="AD17" s="2">
        <f t="shared" si="104"/>
        <v>-0.1100000000000001</v>
      </c>
      <c r="AE17" s="2">
        <f t="shared" si="105"/>
        <v>0.17999999999999994</v>
      </c>
      <c r="AG17" s="2">
        <f t="shared" si="28"/>
        <v>-3.0000000000000027E-2</v>
      </c>
      <c r="AH17" s="2">
        <f t="shared" si="29"/>
        <v>1.0000000000000009E-2</v>
      </c>
      <c r="AI17" s="2">
        <f t="shared" si="30"/>
        <v>-5.0000000000000044E-2</v>
      </c>
      <c r="AJ17" s="2">
        <f t="shared" si="31"/>
        <v>-4.0000000000000036E-2</v>
      </c>
      <c r="AL17">
        <f t="shared" si="32"/>
        <v>1</v>
      </c>
      <c r="AM17" s="3">
        <f t="shared" si="106"/>
        <v>1</v>
      </c>
      <c r="AN17" s="12">
        <f t="shared" si="107"/>
        <v>0.8</v>
      </c>
      <c r="AO17" s="12"/>
      <c r="AP17" s="3">
        <f t="shared" si="33"/>
        <v>0</v>
      </c>
      <c r="AQ17" s="3">
        <f t="shared" si="34"/>
        <v>0</v>
      </c>
      <c r="AR17" s="3">
        <f t="shared" si="35"/>
        <v>0.8</v>
      </c>
      <c r="AS17" s="3">
        <f t="shared" si="36"/>
        <v>0</v>
      </c>
      <c r="AU17" s="2">
        <f t="shared" si="108"/>
        <v>0.8</v>
      </c>
      <c r="AV17" s="12">
        <f t="shared" si="109"/>
        <v>0.19999999999999996</v>
      </c>
      <c r="AX17" s="1">
        <f t="shared" si="110"/>
        <v>21849.650052165169</v>
      </c>
      <c r="AZ17" s="1">
        <f t="shared" si="111"/>
        <v>0</v>
      </c>
      <c r="BA17" s="1">
        <f t="shared" si="112"/>
        <v>0</v>
      </c>
      <c r="BB17" s="1">
        <f t="shared" si="113"/>
        <v>17479.720041732136</v>
      </c>
      <c r="BC17" s="1">
        <f t="shared" si="114"/>
        <v>0</v>
      </c>
      <c r="BE17" s="1">
        <f t="shared" si="115"/>
        <v>17479.720041732136</v>
      </c>
      <c r="BF17" s="1">
        <f t="shared" si="38"/>
        <v>4369.9300104330323</v>
      </c>
      <c r="BH17" s="2">
        <f t="shared" si="39"/>
        <v>0</v>
      </c>
      <c r="BI17" s="2">
        <f t="shared" si="40"/>
        <v>0</v>
      </c>
      <c r="BJ17" s="2">
        <f t="shared" si="41"/>
        <v>-0.1100000000000001</v>
      </c>
      <c r="BK17" s="2">
        <f t="shared" si="42"/>
        <v>0</v>
      </c>
      <c r="BM17" s="1">
        <f t="shared" si="116"/>
        <v>0</v>
      </c>
      <c r="BN17" s="1">
        <f t="shared" si="117"/>
        <v>0</v>
      </c>
      <c r="BO17" s="1">
        <f t="shared" si="118"/>
        <v>5845.1209560324478</v>
      </c>
      <c r="BP17" s="1">
        <f t="shared" si="119"/>
        <v>-11634.599085699689</v>
      </c>
      <c r="BR17" s="2">
        <f t="shared" si="120"/>
        <v>0</v>
      </c>
      <c r="BS17" s="2">
        <f t="shared" si="121"/>
        <v>0</v>
      </c>
      <c r="BT17" s="2">
        <f t="shared" si="122"/>
        <v>0.26751554107628517</v>
      </c>
      <c r="BU17" s="2">
        <f t="shared" si="123"/>
        <v>-0.53248445892371488</v>
      </c>
      <c r="BW17" s="1">
        <f t="shared" si="45"/>
        <v>0</v>
      </c>
      <c r="BX17" s="1">
        <f t="shared" si="46"/>
        <v>0</v>
      </c>
      <c r="BY17" s="1">
        <f t="shared" si="47"/>
        <v>5845.1209560324478</v>
      </c>
      <c r="BZ17" s="1">
        <f t="shared" si="48"/>
        <v>0</v>
      </c>
      <c r="CB17" s="1">
        <f t="shared" si="49"/>
        <v>0</v>
      </c>
      <c r="CC17" s="1">
        <f t="shared" si="50"/>
        <v>0</v>
      </c>
      <c r="CD17" s="1">
        <f t="shared" si="51"/>
        <v>0</v>
      </c>
      <c r="CE17" s="1">
        <f t="shared" si="52"/>
        <v>-11634.599085699689</v>
      </c>
      <c r="CG17" s="1">
        <f t="shared" si="53"/>
        <v>0</v>
      </c>
      <c r="CH17" s="1">
        <f t="shared" si="54"/>
        <v>0</v>
      </c>
      <c r="CI17" s="1">
        <f t="shared" si="55"/>
        <v>5836.3664064228133</v>
      </c>
      <c r="CJ17" s="1">
        <f t="shared" si="56"/>
        <v>0</v>
      </c>
      <c r="CL17" s="1">
        <f t="shared" si="124"/>
        <v>5836.3664064228133</v>
      </c>
      <c r="CN17" s="1">
        <f t="shared" si="57"/>
        <v>0</v>
      </c>
      <c r="CO17" s="1">
        <f t="shared" si="58"/>
        <v>0</v>
      </c>
      <c r="CP17" s="1">
        <f t="shared" si="59"/>
        <v>0</v>
      </c>
      <c r="CQ17" s="1">
        <f t="shared" si="60"/>
        <v>-11605.585122892458</v>
      </c>
      <c r="CS17" s="1">
        <f t="shared" si="125"/>
        <v>-11605.585122892458</v>
      </c>
      <c r="CU17" s="1">
        <f t="shared" si="61"/>
        <v>0</v>
      </c>
      <c r="CV17" s="1">
        <f t="shared" si="62"/>
        <v>0</v>
      </c>
      <c r="CW17" s="1">
        <f t="shared" si="63"/>
        <v>8.7545496096345232</v>
      </c>
      <c r="CX17" s="1">
        <f t="shared" si="64"/>
        <v>0</v>
      </c>
      <c r="CZ17" s="1">
        <f t="shared" si="65"/>
        <v>0</v>
      </c>
      <c r="DA17" s="1">
        <f t="shared" si="66"/>
        <v>0</v>
      </c>
      <c r="DB17" s="1">
        <f t="shared" si="67"/>
        <v>0</v>
      </c>
      <c r="DC17" s="1">
        <f t="shared" si="68"/>
        <v>-29.0139628072302</v>
      </c>
      <c r="DE17" s="1">
        <f t="shared" si="126"/>
        <v>0</v>
      </c>
      <c r="DF17" s="1">
        <f t="shared" si="69"/>
        <v>0</v>
      </c>
      <c r="DG17" s="1">
        <f t="shared" si="69"/>
        <v>8.7545496096345232</v>
      </c>
      <c r="DH17" s="1">
        <f t="shared" si="69"/>
        <v>-29.0139628072302</v>
      </c>
      <c r="DJ17" s="26">
        <f t="shared" si="127"/>
        <v>0</v>
      </c>
      <c r="DK17" s="26">
        <f t="shared" si="128"/>
        <v>0</v>
      </c>
      <c r="DL17" s="26">
        <f t="shared" si="129"/>
        <v>1.4977533699451341E-3</v>
      </c>
      <c r="DM17" s="26">
        <f t="shared" si="130"/>
        <v>2.4937655860348316E-3</v>
      </c>
      <c r="DO17" s="2">
        <f t="shared" si="71"/>
        <v>-3.0000000000000027E-2</v>
      </c>
      <c r="DP17" s="2">
        <f t="shared" si="72"/>
        <v>1.0000000000000009E-2</v>
      </c>
      <c r="DQ17" s="2">
        <f t="shared" si="73"/>
        <v>-5.0000000000000044E-2</v>
      </c>
      <c r="DR17" s="2">
        <f t="shared" si="74"/>
        <v>-4.0000000000000036E-2</v>
      </c>
      <c r="DT17" s="1">
        <f t="shared" si="75"/>
        <v>0</v>
      </c>
      <c r="DU17" s="1">
        <f t="shared" si="76"/>
        <v>0</v>
      </c>
      <c r="DV17" s="1">
        <f t="shared" si="77"/>
        <v>-292.25604780162263</v>
      </c>
      <c r="DW17" s="1">
        <f t="shared" si="78"/>
        <v>0</v>
      </c>
      <c r="DY17" s="1">
        <f t="shared" si="79"/>
        <v>0</v>
      </c>
      <c r="DZ17" s="1">
        <f t="shared" si="80"/>
        <v>0</v>
      </c>
      <c r="EA17" s="1">
        <f t="shared" si="81"/>
        <v>0</v>
      </c>
      <c r="EB17" s="1">
        <f t="shared" si="82"/>
        <v>465.38396342798796</v>
      </c>
      <c r="ED17" s="1">
        <f t="shared" si="131"/>
        <v>0</v>
      </c>
      <c r="EE17" s="1">
        <f t="shared" si="132"/>
        <v>0</v>
      </c>
      <c r="EF17" s="1">
        <f t="shared" si="133"/>
        <v>-292.25604780162263</v>
      </c>
      <c r="EG17" s="1">
        <f t="shared" si="134"/>
        <v>465.38396342798796</v>
      </c>
      <c r="EI17" s="25">
        <f t="shared" si="84"/>
        <v>0</v>
      </c>
      <c r="EJ17" s="25">
        <f t="shared" si="85"/>
        <v>0</v>
      </c>
      <c r="EK17" s="25">
        <f t="shared" si="86"/>
        <v>-1.6719721317267837E-2</v>
      </c>
      <c r="EL17" s="25">
        <f t="shared" si="87"/>
        <v>0</v>
      </c>
      <c r="EN17" s="1">
        <f t="shared" si="135"/>
        <v>173.12791562636534</v>
      </c>
      <c r="EP17" s="1">
        <f t="shared" si="88"/>
        <v>0</v>
      </c>
      <c r="EQ17" s="1">
        <f t="shared" si="89"/>
        <v>0</v>
      </c>
      <c r="ER17" s="1">
        <f t="shared" si="90"/>
        <v>15556.9508371416</v>
      </c>
      <c r="ES17" s="1">
        <f t="shared" si="91"/>
        <v>0</v>
      </c>
      <c r="EU17" s="1">
        <f t="shared" si="92"/>
        <v>0</v>
      </c>
      <c r="EV17" s="1">
        <f t="shared" si="93"/>
        <v>0</v>
      </c>
      <c r="EW17" s="1">
        <f t="shared" si="94"/>
        <v>15840.452335333588</v>
      </c>
      <c r="EX17" s="1">
        <f t="shared" si="95"/>
        <v>-436.37000062075776</v>
      </c>
      <c r="EZ17" s="3">
        <f t="shared" si="96"/>
        <v>0</v>
      </c>
      <c r="FA17" s="3">
        <f t="shared" si="97"/>
        <v>0</v>
      </c>
      <c r="FB17" s="3">
        <f t="shared" si="98"/>
        <v>-9.378111906168185E-2</v>
      </c>
      <c r="FC17" s="3">
        <f t="shared" si="99"/>
        <v>0</v>
      </c>
      <c r="FE17" s="1">
        <f t="shared" si="136"/>
        <v>15404.08233471283</v>
      </c>
      <c r="FF17" s="1">
        <f t="shared" si="100"/>
        <v>4369.9300104330323</v>
      </c>
      <c r="FG17" s="1">
        <f t="shared" si="137"/>
        <v>19774.012345145864</v>
      </c>
      <c r="FI17" s="23">
        <f t="shared" si="138"/>
        <v>-9.4996382187531703E-2</v>
      </c>
      <c r="FJ17" s="40">
        <f t="shared" si="139"/>
        <v>1.9774012345145862</v>
      </c>
    </row>
    <row r="18" spans="1:166" ht="15" customHeight="1" x14ac:dyDescent="0.25">
      <c r="A18">
        <f t="shared" si="140"/>
        <v>15</v>
      </c>
      <c r="C18" s="4">
        <v>0</v>
      </c>
      <c r="D18" s="4">
        <v>1</v>
      </c>
      <c r="E18" s="4">
        <v>0</v>
      </c>
      <c r="F18" s="4">
        <v>1</v>
      </c>
      <c r="H18" s="1">
        <f t="shared" si="141"/>
        <v>316.06720345612797</v>
      </c>
      <c r="I18" s="1">
        <f t="shared" si="142"/>
        <v>1258.4913967000373</v>
      </c>
      <c r="J18" s="1">
        <f t="shared" si="143"/>
        <v>2106.5651149548567</v>
      </c>
      <c r="K18" s="1">
        <f t="shared" si="144"/>
        <v>21072.882702319468</v>
      </c>
      <c r="M18" s="1">
        <f t="shared" si="101"/>
        <v>277.75602727962763</v>
      </c>
      <c r="N18" s="1">
        <f t="shared" si="26"/>
        <v>1363.3656797583737</v>
      </c>
      <c r="O18" s="1">
        <f t="shared" si="26"/>
        <v>2372.6575505281021</v>
      </c>
      <c r="P18" s="1">
        <f t="shared" si="26"/>
        <v>20194.845923056157</v>
      </c>
      <c r="R18" s="8">
        <v>-0.04</v>
      </c>
      <c r="S18" s="8">
        <v>0.04</v>
      </c>
      <c r="T18" s="8">
        <v>0.01</v>
      </c>
      <c r="U18" s="8">
        <v>-0.03</v>
      </c>
      <c r="W18" s="8">
        <v>-0.13</v>
      </c>
      <c r="X18" s="8">
        <v>0.04</v>
      </c>
      <c r="Y18" s="8">
        <v>7.0000000000000007E-2</v>
      </c>
      <c r="Z18" s="8">
        <v>-0.08</v>
      </c>
      <c r="AB18" s="2">
        <f t="shared" si="102"/>
        <v>-0.13</v>
      </c>
      <c r="AC18" s="2">
        <f t="shared" si="103"/>
        <v>4.0000000000000036E-2</v>
      </c>
      <c r="AD18" s="2">
        <f t="shared" si="104"/>
        <v>7.0000000000000062E-2</v>
      </c>
      <c r="AE18" s="2">
        <f t="shared" si="105"/>
        <v>-8.0000000000000071E-2</v>
      </c>
      <c r="AG18" s="2">
        <f t="shared" si="28"/>
        <v>-1.0000000000000009E-2</v>
      </c>
      <c r="AH18" s="2">
        <f t="shared" si="29"/>
        <v>-4.0000000000000036E-2</v>
      </c>
      <c r="AI18" s="2">
        <f t="shared" si="30"/>
        <v>-5.0000000000000044E-2</v>
      </c>
      <c r="AJ18" s="2">
        <f t="shared" si="31"/>
        <v>-4.0000000000000036E-2</v>
      </c>
      <c r="AL18">
        <f t="shared" si="32"/>
        <v>2</v>
      </c>
      <c r="AM18" s="3">
        <f t="shared" si="106"/>
        <v>0.5</v>
      </c>
      <c r="AN18" s="12">
        <f t="shared" si="107"/>
        <v>0.5</v>
      </c>
      <c r="AO18" s="12"/>
      <c r="AP18" s="3">
        <f t="shared" si="33"/>
        <v>0</v>
      </c>
      <c r="AQ18" s="3">
        <f t="shared" si="34"/>
        <v>0.5</v>
      </c>
      <c r="AR18" s="3">
        <f t="shared" si="35"/>
        <v>0</v>
      </c>
      <c r="AS18" s="3">
        <f t="shared" si="36"/>
        <v>0.5</v>
      </c>
      <c r="AU18" s="2">
        <f t="shared" si="108"/>
        <v>1</v>
      </c>
      <c r="AV18" s="12">
        <f t="shared" si="109"/>
        <v>0</v>
      </c>
      <c r="AX18" s="1">
        <f t="shared" si="110"/>
        <v>19774.012345145864</v>
      </c>
      <c r="AZ18" s="1">
        <f t="shared" si="111"/>
        <v>0</v>
      </c>
      <c r="BA18" s="1">
        <f t="shared" si="112"/>
        <v>9887.006172572932</v>
      </c>
      <c r="BB18" s="1">
        <f t="shared" si="113"/>
        <v>0</v>
      </c>
      <c r="BC18" s="1">
        <f t="shared" si="114"/>
        <v>9887.006172572932</v>
      </c>
      <c r="BE18" s="1">
        <f t="shared" si="115"/>
        <v>19774.012345145864</v>
      </c>
      <c r="BF18" s="1">
        <f t="shared" si="38"/>
        <v>0</v>
      </c>
      <c r="BH18" s="2">
        <f t="shared" si="39"/>
        <v>0</v>
      </c>
      <c r="BI18" s="2">
        <f t="shared" si="40"/>
        <v>4.0000000000000036E-2</v>
      </c>
      <c r="BJ18" s="2">
        <f t="shared" si="41"/>
        <v>0</v>
      </c>
      <c r="BK18" s="2">
        <f t="shared" si="42"/>
        <v>-8.0000000000000071E-2</v>
      </c>
      <c r="BM18" s="1">
        <f t="shared" si="116"/>
        <v>0</v>
      </c>
      <c r="BN18" s="1">
        <f t="shared" si="117"/>
        <v>9887.006172572932</v>
      </c>
      <c r="BO18" s="1">
        <f t="shared" si="118"/>
        <v>-17479.720041732136</v>
      </c>
      <c r="BP18" s="1">
        <f t="shared" si="119"/>
        <v>9887.006172572932</v>
      </c>
      <c r="BR18" s="2">
        <f t="shared" si="120"/>
        <v>0</v>
      </c>
      <c r="BS18" s="2">
        <f t="shared" si="121"/>
        <v>0.5</v>
      </c>
      <c r="BT18" s="2">
        <f t="shared" si="122"/>
        <v>-0.88397436679172847</v>
      </c>
      <c r="BU18" s="2">
        <f t="shared" si="123"/>
        <v>0.5</v>
      </c>
      <c r="BW18" s="1">
        <f t="shared" si="45"/>
        <v>0</v>
      </c>
      <c r="BX18" s="1">
        <f t="shared" si="46"/>
        <v>9887.006172572932</v>
      </c>
      <c r="BY18" s="1">
        <f t="shared" si="47"/>
        <v>0</v>
      </c>
      <c r="BZ18" s="1">
        <f t="shared" si="48"/>
        <v>9887.006172572932</v>
      </c>
      <c r="CB18" s="1">
        <f t="shared" si="49"/>
        <v>0</v>
      </c>
      <c r="CC18" s="1">
        <f t="shared" si="50"/>
        <v>0</v>
      </c>
      <c r="CD18" s="1">
        <f t="shared" si="51"/>
        <v>-17479.720041732136</v>
      </c>
      <c r="CE18" s="1">
        <f t="shared" si="52"/>
        <v>0</v>
      </c>
      <c r="CG18" s="1">
        <f t="shared" si="53"/>
        <v>0</v>
      </c>
      <c r="CH18" s="1">
        <f t="shared" si="54"/>
        <v>9872.1978757592933</v>
      </c>
      <c r="CI18" s="1">
        <f t="shared" si="55"/>
        <v>0</v>
      </c>
      <c r="CJ18" s="1">
        <f t="shared" si="56"/>
        <v>9872.1978757592933</v>
      </c>
      <c r="CL18" s="1">
        <f t="shared" si="124"/>
        <v>19744.395751518587</v>
      </c>
      <c r="CN18" s="1">
        <f t="shared" si="57"/>
        <v>0</v>
      </c>
      <c r="CO18" s="1">
        <f t="shared" si="58"/>
        <v>0</v>
      </c>
      <c r="CP18" s="1">
        <f t="shared" si="59"/>
        <v>-17436.12971743854</v>
      </c>
      <c r="CQ18" s="1">
        <f t="shared" si="60"/>
        <v>0</v>
      </c>
      <c r="CS18" s="1">
        <f t="shared" si="125"/>
        <v>-17436.12971743854</v>
      </c>
      <c r="CU18" s="1">
        <f t="shared" si="61"/>
        <v>0</v>
      </c>
      <c r="CV18" s="1">
        <f t="shared" si="62"/>
        <v>14.808296813638663</v>
      </c>
      <c r="CW18" s="1">
        <f t="shared" si="63"/>
        <v>0</v>
      </c>
      <c r="CX18" s="1">
        <f t="shared" si="64"/>
        <v>14.808296813638663</v>
      </c>
      <c r="CZ18" s="1">
        <f t="shared" si="65"/>
        <v>0</v>
      </c>
      <c r="DA18" s="1">
        <f t="shared" si="66"/>
        <v>0</v>
      </c>
      <c r="DB18" s="1">
        <f t="shared" si="67"/>
        <v>-43.590324293596495</v>
      </c>
      <c r="DC18" s="1">
        <f t="shared" si="68"/>
        <v>0</v>
      </c>
      <c r="DE18" s="1">
        <f t="shared" si="126"/>
        <v>0</v>
      </c>
      <c r="DF18" s="1">
        <f t="shared" si="69"/>
        <v>14.808296813638663</v>
      </c>
      <c r="DG18" s="1">
        <f t="shared" si="69"/>
        <v>-43.590324293596495</v>
      </c>
      <c r="DH18" s="1">
        <f t="shared" si="69"/>
        <v>14.808296813638663</v>
      </c>
      <c r="DJ18" s="26">
        <f t="shared" si="127"/>
        <v>0</v>
      </c>
      <c r="DK18" s="26">
        <f t="shared" si="128"/>
        <v>1.4977533699450543E-3</v>
      </c>
      <c r="DL18" s="26">
        <f t="shared" si="129"/>
        <v>2.4937655860349209E-3</v>
      </c>
      <c r="DM18" s="26">
        <f t="shared" si="130"/>
        <v>1.4977533699450543E-3</v>
      </c>
      <c r="DO18" s="2">
        <f t="shared" si="71"/>
        <v>-1.0000000000000009E-2</v>
      </c>
      <c r="DP18" s="2">
        <f t="shared" si="72"/>
        <v>-4.0000000000000036E-2</v>
      </c>
      <c r="DQ18" s="2">
        <f t="shared" si="73"/>
        <v>-5.0000000000000044E-2</v>
      </c>
      <c r="DR18" s="2">
        <f t="shared" si="74"/>
        <v>-4.0000000000000036E-2</v>
      </c>
      <c r="DT18" s="1">
        <f t="shared" si="75"/>
        <v>0</v>
      </c>
      <c r="DU18" s="1">
        <f t="shared" si="76"/>
        <v>-395.48024690291766</v>
      </c>
      <c r="DV18" s="1">
        <f t="shared" si="77"/>
        <v>0</v>
      </c>
      <c r="DW18" s="1">
        <f t="shared" si="78"/>
        <v>-395.48024690291766</v>
      </c>
      <c r="DY18" s="1">
        <f t="shared" si="79"/>
        <v>0</v>
      </c>
      <c r="DZ18" s="1">
        <f t="shared" si="80"/>
        <v>0</v>
      </c>
      <c r="EA18" s="1">
        <f t="shared" si="81"/>
        <v>873.98600208660764</v>
      </c>
      <c r="EB18" s="1">
        <f t="shared" si="82"/>
        <v>0</v>
      </c>
      <c r="ED18" s="1">
        <f t="shared" si="131"/>
        <v>0</v>
      </c>
      <c r="EE18" s="1">
        <f t="shared" si="132"/>
        <v>-395.48024690291766</v>
      </c>
      <c r="EF18" s="1">
        <f t="shared" si="133"/>
        <v>873.98600208660764</v>
      </c>
      <c r="EG18" s="1">
        <f t="shared" si="134"/>
        <v>-395.48024690291766</v>
      </c>
      <c r="EI18" s="25">
        <f t="shared" si="84"/>
        <v>0</v>
      </c>
      <c r="EJ18" s="25">
        <f t="shared" si="85"/>
        <v>-4.0000000000000036E-2</v>
      </c>
      <c r="EK18" s="25">
        <f t="shared" si="86"/>
        <v>0</v>
      </c>
      <c r="EL18" s="25">
        <f t="shared" si="87"/>
        <v>-4.0000000000000036E-2</v>
      </c>
      <c r="EN18" s="1">
        <f t="shared" si="135"/>
        <v>83.025508280772328</v>
      </c>
      <c r="EP18" s="1">
        <f t="shared" si="88"/>
        <v>0</v>
      </c>
      <c r="EQ18" s="1">
        <f t="shared" si="89"/>
        <v>10282.48641947585</v>
      </c>
      <c r="ER18" s="1">
        <f t="shared" si="90"/>
        <v>0</v>
      </c>
      <c r="ES18" s="1">
        <f t="shared" si="91"/>
        <v>9096.0456787670973</v>
      </c>
      <c r="EU18" s="1">
        <f t="shared" si="92"/>
        <v>0</v>
      </c>
      <c r="EV18" s="1">
        <f t="shared" si="93"/>
        <v>10663.15836956513</v>
      </c>
      <c r="EW18" s="1">
        <f t="shared" si="94"/>
        <v>-830.39567779301115</v>
      </c>
      <c r="EX18" s="1">
        <f t="shared" si="95"/>
        <v>9476.7176288563769</v>
      </c>
      <c r="EZ18" s="3">
        <f t="shared" si="96"/>
        <v>0</v>
      </c>
      <c r="FA18" s="3">
        <f t="shared" si="97"/>
        <v>7.8502246630055117E-2</v>
      </c>
      <c r="FB18" s="3">
        <f t="shared" si="98"/>
        <v>0</v>
      </c>
      <c r="FC18" s="3">
        <f t="shared" si="99"/>
        <v>-4.149775336994499E-2</v>
      </c>
      <c r="FE18" s="1">
        <f t="shared" si="136"/>
        <v>19309.480320628496</v>
      </c>
      <c r="FF18" s="1">
        <f t="shared" si="100"/>
        <v>0</v>
      </c>
      <c r="FG18" s="1">
        <f t="shared" si="137"/>
        <v>19309.480320628496</v>
      </c>
      <c r="FI18" s="23">
        <f t="shared" si="138"/>
        <v>-2.3492046854689086E-2</v>
      </c>
      <c r="FJ18" s="40">
        <f t="shared" si="139"/>
        <v>1.9309480320628494</v>
      </c>
    </row>
    <row r="19" spans="1:166" ht="15" customHeight="1" x14ac:dyDescent="0.25">
      <c r="A19">
        <f t="shared" si="140"/>
        <v>16</v>
      </c>
      <c r="C19" s="4">
        <v>1</v>
      </c>
      <c r="D19" s="4">
        <v>0</v>
      </c>
      <c r="E19" s="4">
        <v>1</v>
      </c>
      <c r="F19" s="4">
        <v>1</v>
      </c>
      <c r="H19" s="1">
        <f t="shared" si="141"/>
        <v>266.64578618844251</v>
      </c>
      <c r="I19" s="1">
        <f t="shared" si="142"/>
        <v>1417.9003069487087</v>
      </c>
      <c r="J19" s="1">
        <f t="shared" si="143"/>
        <v>2396.3841260333829</v>
      </c>
      <c r="K19" s="1">
        <f t="shared" si="144"/>
        <v>19589.00054536447</v>
      </c>
      <c r="M19" s="1">
        <f t="shared" si="101"/>
        <v>255.53554509725743</v>
      </c>
      <c r="N19" s="1">
        <f t="shared" si="26"/>
        <v>1608.7715021148808</v>
      </c>
      <c r="O19" s="1">
        <f t="shared" si="26"/>
        <v>2681.1030320967552</v>
      </c>
      <c r="P19" s="1">
        <f t="shared" si="26"/>
        <v>24233.815107667386</v>
      </c>
      <c r="R19" s="8">
        <v>0.01</v>
      </c>
      <c r="S19" s="8">
        <v>0.03</v>
      </c>
      <c r="T19" s="8">
        <v>0</v>
      </c>
      <c r="U19" s="8">
        <v>0.04</v>
      </c>
      <c r="W19" s="8">
        <v>-0.08</v>
      </c>
      <c r="X19" s="8">
        <v>0.18</v>
      </c>
      <c r="Y19" s="8">
        <v>0.13</v>
      </c>
      <c r="Z19" s="8">
        <v>0.2</v>
      </c>
      <c r="AB19" s="2">
        <f t="shared" si="102"/>
        <v>-7.999999999999996E-2</v>
      </c>
      <c r="AC19" s="2">
        <f t="shared" si="103"/>
        <v>0.17999999999999994</v>
      </c>
      <c r="AD19" s="2">
        <f t="shared" si="104"/>
        <v>0.12999999999999989</v>
      </c>
      <c r="AE19" s="2">
        <f t="shared" si="105"/>
        <v>0.19999999999999996</v>
      </c>
      <c r="AG19" s="2">
        <f t="shared" si="28"/>
        <v>-4.0000000000000036E-2</v>
      </c>
      <c r="AH19" s="2">
        <f t="shared" si="29"/>
        <v>4.0000000000000036E-2</v>
      </c>
      <c r="AI19" s="2">
        <f t="shared" si="30"/>
        <v>1.0000000000000009E-2</v>
      </c>
      <c r="AJ19" s="2">
        <f t="shared" si="31"/>
        <v>-3.0000000000000138E-2</v>
      </c>
      <c r="AL19">
        <f t="shared" si="32"/>
        <v>3</v>
      </c>
      <c r="AM19" s="3">
        <f t="shared" si="106"/>
        <v>0.33333333333333331</v>
      </c>
      <c r="AN19" s="12">
        <f t="shared" si="107"/>
        <v>0.33333333333333331</v>
      </c>
      <c r="AO19" s="12"/>
      <c r="AP19" s="3">
        <f t="shared" si="33"/>
        <v>0.33333333333333331</v>
      </c>
      <c r="AQ19" s="3">
        <f t="shared" si="34"/>
        <v>0</v>
      </c>
      <c r="AR19" s="3">
        <f t="shared" si="35"/>
        <v>0.33333333333333331</v>
      </c>
      <c r="AS19" s="3">
        <f t="shared" si="36"/>
        <v>0.33333333333333331</v>
      </c>
      <c r="AU19" s="2">
        <f t="shared" si="108"/>
        <v>1</v>
      </c>
      <c r="AV19" s="12">
        <f t="shared" si="109"/>
        <v>0</v>
      </c>
      <c r="AX19" s="1">
        <f t="shared" si="110"/>
        <v>19309.480320628496</v>
      </c>
      <c r="AZ19" s="1">
        <f t="shared" si="111"/>
        <v>6436.4934402094987</v>
      </c>
      <c r="BA19" s="1">
        <f t="shared" si="112"/>
        <v>0</v>
      </c>
      <c r="BB19" s="1">
        <f t="shared" si="113"/>
        <v>6436.4934402094987</v>
      </c>
      <c r="BC19" s="1">
        <f t="shared" si="114"/>
        <v>6436.4934402094987</v>
      </c>
      <c r="BE19" s="1">
        <f t="shared" si="115"/>
        <v>19309.480320628496</v>
      </c>
      <c r="BF19" s="1">
        <f t="shared" si="38"/>
        <v>0</v>
      </c>
      <c r="BH19" s="2">
        <f t="shared" si="39"/>
        <v>-7.999999999999996E-2</v>
      </c>
      <c r="BI19" s="2">
        <f t="shared" si="40"/>
        <v>0</v>
      </c>
      <c r="BJ19" s="2">
        <f t="shared" si="41"/>
        <v>0.12999999999999989</v>
      </c>
      <c r="BK19" s="2">
        <f t="shared" si="42"/>
        <v>0.19999999999999996</v>
      </c>
      <c r="BM19" s="1">
        <f t="shared" si="116"/>
        <v>6436.4934402094987</v>
      </c>
      <c r="BN19" s="1">
        <f t="shared" si="117"/>
        <v>-9887.006172572932</v>
      </c>
      <c r="BO19" s="1">
        <f t="shared" si="118"/>
        <v>6436.4934402094987</v>
      </c>
      <c r="BP19" s="1">
        <f t="shared" si="119"/>
        <v>-3450.5127323634333</v>
      </c>
      <c r="BR19" s="2">
        <f t="shared" si="120"/>
        <v>0.33333333333333331</v>
      </c>
      <c r="BS19" s="2">
        <f t="shared" si="121"/>
        <v>-0.51202859985882443</v>
      </c>
      <c r="BT19" s="2">
        <f t="shared" si="122"/>
        <v>0.33333333333333331</v>
      </c>
      <c r="BU19" s="2">
        <f t="shared" si="123"/>
        <v>-0.17869526652549103</v>
      </c>
      <c r="BW19" s="1">
        <f t="shared" si="45"/>
        <v>6436.4934402094987</v>
      </c>
      <c r="BX19" s="1">
        <f t="shared" si="46"/>
        <v>0</v>
      </c>
      <c r="BY19" s="1">
        <f t="shared" si="47"/>
        <v>6436.4934402094987</v>
      </c>
      <c r="BZ19" s="1">
        <f t="shared" si="48"/>
        <v>0</v>
      </c>
      <c r="CB19" s="1">
        <f t="shared" si="49"/>
        <v>0</v>
      </c>
      <c r="CC19" s="1">
        <f t="shared" si="50"/>
        <v>-9887.006172572932</v>
      </c>
      <c r="CD19" s="1">
        <f t="shared" si="51"/>
        <v>0</v>
      </c>
      <c r="CE19" s="1">
        <f t="shared" si="52"/>
        <v>-3450.5127323634333</v>
      </c>
      <c r="CG19" s="1">
        <f t="shared" si="53"/>
        <v>6426.8531604687951</v>
      </c>
      <c r="CH19" s="1">
        <f t="shared" si="54"/>
        <v>0</v>
      </c>
      <c r="CI19" s="1">
        <f t="shared" si="55"/>
        <v>6426.8531604687951</v>
      </c>
      <c r="CJ19" s="1">
        <f t="shared" si="56"/>
        <v>0</v>
      </c>
      <c r="CL19" s="1">
        <f t="shared" si="124"/>
        <v>12853.70632093759</v>
      </c>
      <c r="CN19" s="1">
        <f t="shared" si="57"/>
        <v>0</v>
      </c>
      <c r="CO19" s="1">
        <f t="shared" si="58"/>
        <v>-9862.3502968308549</v>
      </c>
      <c r="CP19" s="1">
        <f t="shared" si="59"/>
        <v>0</v>
      </c>
      <c r="CQ19" s="1">
        <f t="shared" si="60"/>
        <v>-3441.9079624572901</v>
      </c>
      <c r="CS19" s="1">
        <f t="shared" si="125"/>
        <v>-13304.258259288144</v>
      </c>
      <c r="CU19" s="1">
        <f t="shared" si="61"/>
        <v>9.6402797407035905</v>
      </c>
      <c r="CV19" s="1">
        <f t="shared" si="62"/>
        <v>0</v>
      </c>
      <c r="CW19" s="1">
        <f t="shared" si="63"/>
        <v>9.6402797407035905</v>
      </c>
      <c r="CX19" s="1">
        <f t="shared" si="64"/>
        <v>0</v>
      </c>
      <c r="CZ19" s="1">
        <f t="shared" si="65"/>
        <v>0</v>
      </c>
      <c r="DA19" s="1">
        <f t="shared" si="66"/>
        <v>-24.655875742077114</v>
      </c>
      <c r="DB19" s="1">
        <f t="shared" si="67"/>
        <v>0</v>
      </c>
      <c r="DC19" s="1">
        <f t="shared" si="68"/>
        <v>-8.6047699061432468</v>
      </c>
      <c r="DE19" s="1">
        <f t="shared" si="126"/>
        <v>9.6402797407035905</v>
      </c>
      <c r="DF19" s="1">
        <f t="shared" si="69"/>
        <v>-24.655875742077114</v>
      </c>
      <c r="DG19" s="1">
        <f t="shared" si="69"/>
        <v>9.6402797407035905</v>
      </c>
      <c r="DH19" s="1">
        <f t="shared" si="69"/>
        <v>-8.6047699061432468</v>
      </c>
      <c r="DJ19" s="26">
        <f t="shared" si="127"/>
        <v>1.4977533699451441E-3</v>
      </c>
      <c r="DK19" s="26">
        <f t="shared" si="128"/>
        <v>2.4937655860349105E-3</v>
      </c>
      <c r="DL19" s="26">
        <f t="shared" si="129"/>
        <v>1.4977533699451441E-3</v>
      </c>
      <c r="DM19" s="26">
        <f t="shared" si="130"/>
        <v>2.4937655860349192E-3</v>
      </c>
      <c r="DO19" s="2">
        <f t="shared" si="71"/>
        <v>-4.0000000000000036E-2</v>
      </c>
      <c r="DP19" s="2">
        <f t="shared" si="72"/>
        <v>4.0000000000000036E-2</v>
      </c>
      <c r="DQ19" s="2">
        <f t="shared" si="73"/>
        <v>1.0000000000000009E-2</v>
      </c>
      <c r="DR19" s="2">
        <f t="shared" si="74"/>
        <v>-3.0000000000000138E-2</v>
      </c>
      <c r="DT19" s="1">
        <f t="shared" si="75"/>
        <v>-257.45973760838018</v>
      </c>
      <c r="DU19" s="1">
        <f t="shared" si="76"/>
        <v>0</v>
      </c>
      <c r="DV19" s="1">
        <f t="shared" si="77"/>
        <v>64.364934402095045</v>
      </c>
      <c r="DW19" s="1">
        <f t="shared" si="78"/>
        <v>0</v>
      </c>
      <c r="DY19" s="1">
        <f t="shared" si="79"/>
        <v>0</v>
      </c>
      <c r="DZ19" s="1">
        <f t="shared" si="80"/>
        <v>-395.48024690291766</v>
      </c>
      <c r="EA19" s="1">
        <f t="shared" si="81"/>
        <v>0</v>
      </c>
      <c r="EB19" s="1">
        <f t="shared" si="82"/>
        <v>103.51538197090348</v>
      </c>
      <c r="ED19" s="1">
        <f t="shared" si="131"/>
        <v>-257.45973760838018</v>
      </c>
      <c r="EE19" s="1">
        <f t="shared" si="132"/>
        <v>-395.48024690291766</v>
      </c>
      <c r="EF19" s="1">
        <f t="shared" si="133"/>
        <v>64.364934402095045</v>
      </c>
      <c r="EG19" s="1">
        <f t="shared" si="134"/>
        <v>103.51538197090348</v>
      </c>
      <c r="EI19" s="25">
        <f t="shared" si="84"/>
        <v>-4.0000000000000036E-2</v>
      </c>
      <c r="EJ19" s="25">
        <f t="shared" si="85"/>
        <v>0</v>
      </c>
      <c r="EK19" s="25">
        <f t="shared" si="86"/>
        <v>1.0000000000000009E-2</v>
      </c>
      <c r="EL19" s="25">
        <f t="shared" si="87"/>
        <v>1.6082573987294266E-2</v>
      </c>
      <c r="EN19" s="1">
        <f t="shared" si="135"/>
        <v>-485.05966813829923</v>
      </c>
      <c r="EP19" s="1">
        <f t="shared" si="88"/>
        <v>5921.5739649927391</v>
      </c>
      <c r="EQ19" s="1">
        <f t="shared" si="89"/>
        <v>0</v>
      </c>
      <c r="ER19" s="1">
        <f t="shared" si="90"/>
        <v>7273.2375874367326</v>
      </c>
      <c r="ES19" s="1">
        <f t="shared" si="91"/>
        <v>7723.792128251398</v>
      </c>
      <c r="EU19" s="1">
        <f t="shared" si="92"/>
        <v>6169.3934228604157</v>
      </c>
      <c r="EV19" s="1">
        <f t="shared" si="93"/>
        <v>420.13612264499477</v>
      </c>
      <c r="EW19" s="1">
        <f t="shared" si="94"/>
        <v>7199.232373293934</v>
      </c>
      <c r="EX19" s="1">
        <f t="shared" si="95"/>
        <v>7628.8815161866387</v>
      </c>
      <c r="EZ19" s="3">
        <f t="shared" si="96"/>
        <v>-4.1497753369945101E-2</v>
      </c>
      <c r="FA19" s="3">
        <f t="shared" si="97"/>
        <v>0</v>
      </c>
      <c r="FB19" s="3">
        <f t="shared" si="98"/>
        <v>0.11850224663005471</v>
      </c>
      <c r="FC19" s="3">
        <f t="shared" si="99"/>
        <v>0.18525429833085161</v>
      </c>
      <c r="FE19" s="1">
        <f t="shared" si="136"/>
        <v>21417.643434985985</v>
      </c>
      <c r="FF19" s="1">
        <f t="shared" si="100"/>
        <v>0</v>
      </c>
      <c r="FG19" s="1">
        <f t="shared" si="137"/>
        <v>21417.643434985985</v>
      </c>
      <c r="FI19" s="23">
        <f t="shared" si="138"/>
        <v>0.10917762049273372</v>
      </c>
      <c r="FJ19" s="40">
        <f t="shared" si="139"/>
        <v>2.1417643434985982</v>
      </c>
    </row>
    <row r="20" spans="1:166" ht="15" customHeight="1" x14ac:dyDescent="0.25">
      <c r="A20">
        <f t="shared" si="140"/>
        <v>17</v>
      </c>
      <c r="C20" s="4">
        <v>0</v>
      </c>
      <c r="D20" s="4">
        <v>1</v>
      </c>
      <c r="E20" s="4">
        <v>1</v>
      </c>
      <c r="F20" s="4">
        <v>1</v>
      </c>
      <c r="H20" s="1">
        <f t="shared" si="141"/>
        <v>258.09090054823002</v>
      </c>
      <c r="I20" s="1">
        <f t="shared" si="142"/>
        <v>1657.0346471783273</v>
      </c>
      <c r="J20" s="1">
        <f t="shared" si="143"/>
        <v>2681.1030320967552</v>
      </c>
      <c r="K20" s="1">
        <f t="shared" si="144"/>
        <v>25203.167711974082</v>
      </c>
      <c r="M20" s="1">
        <f t="shared" si="101"/>
        <v>270.86767780309287</v>
      </c>
      <c r="N20" s="1">
        <f t="shared" ref="N20:N33" si="145">N19*(1+X20)</f>
        <v>1801.8240823686667</v>
      </c>
      <c r="O20" s="1">
        <f t="shared" ref="O20:O33" si="146">O19*(1+Y20)</f>
        <v>3056.4574565903013</v>
      </c>
      <c r="P20" s="1">
        <f t="shared" ref="P20:P33" si="147">P19*(1+Z20)</f>
        <v>25687.84401412743</v>
      </c>
      <c r="R20" s="8">
        <v>-0.01</v>
      </c>
      <c r="S20" s="8">
        <v>0.01</v>
      </c>
      <c r="T20" s="8">
        <v>-0.01</v>
      </c>
      <c r="U20" s="8">
        <v>0.03</v>
      </c>
      <c r="W20" s="8">
        <v>0.06</v>
      </c>
      <c r="X20" s="8">
        <v>0.12</v>
      </c>
      <c r="Y20" s="8">
        <v>0.14000000000000001</v>
      </c>
      <c r="Z20" s="8">
        <v>0.06</v>
      </c>
      <c r="AB20" s="2">
        <f t="shared" si="102"/>
        <v>6.0000000000000053E-2</v>
      </c>
      <c r="AC20" s="2">
        <f t="shared" si="103"/>
        <v>0.12000000000000011</v>
      </c>
      <c r="AD20" s="2">
        <f t="shared" si="104"/>
        <v>0.14000000000000012</v>
      </c>
      <c r="AE20" s="2">
        <f t="shared" si="105"/>
        <v>6.0000000000000053E-2</v>
      </c>
      <c r="AG20" s="2">
        <f t="shared" si="28"/>
        <v>1.0000000000000009E-2</v>
      </c>
      <c r="AH20" s="2">
        <f t="shared" si="29"/>
        <v>3.0000000000000027E-2</v>
      </c>
      <c r="AI20" s="2">
        <f t="shared" si="30"/>
        <v>0</v>
      </c>
      <c r="AJ20" s="2">
        <f t="shared" si="31"/>
        <v>4.0000000000000036E-2</v>
      </c>
      <c r="AL20">
        <f t="shared" si="32"/>
        <v>3</v>
      </c>
      <c r="AM20" s="3">
        <f t="shared" si="106"/>
        <v>0.33333333333333331</v>
      </c>
      <c r="AN20" s="12">
        <f t="shared" si="107"/>
        <v>0.33333333333333331</v>
      </c>
      <c r="AO20" s="12"/>
      <c r="AP20" s="3">
        <f t="shared" si="33"/>
        <v>0</v>
      </c>
      <c r="AQ20" s="3">
        <f t="shared" si="34"/>
        <v>0.33333333333333331</v>
      </c>
      <c r="AR20" s="3">
        <f t="shared" si="35"/>
        <v>0.33333333333333331</v>
      </c>
      <c r="AS20" s="3">
        <f t="shared" si="36"/>
        <v>0.33333333333333331</v>
      </c>
      <c r="AU20" s="2">
        <f t="shared" si="108"/>
        <v>1</v>
      </c>
      <c r="AV20" s="12">
        <f t="shared" si="109"/>
        <v>0</v>
      </c>
      <c r="AX20" s="1">
        <f t="shared" si="110"/>
        <v>21417.643434985985</v>
      </c>
      <c r="AZ20" s="1">
        <f t="shared" si="111"/>
        <v>0</v>
      </c>
      <c r="BA20" s="1">
        <f t="shared" si="112"/>
        <v>7139.2144783286612</v>
      </c>
      <c r="BB20" s="1">
        <f t="shared" si="113"/>
        <v>7139.2144783286612</v>
      </c>
      <c r="BC20" s="1">
        <f t="shared" si="114"/>
        <v>7139.2144783286612</v>
      </c>
      <c r="BE20" s="1">
        <f t="shared" si="115"/>
        <v>21417.643434985985</v>
      </c>
      <c r="BF20" s="1">
        <f t="shared" si="38"/>
        <v>0</v>
      </c>
      <c r="BH20" s="2">
        <f t="shared" si="39"/>
        <v>0</v>
      </c>
      <c r="BI20" s="2">
        <f t="shared" si="40"/>
        <v>0.12000000000000011</v>
      </c>
      <c r="BJ20" s="2">
        <f t="shared" si="41"/>
        <v>0.14000000000000012</v>
      </c>
      <c r="BK20" s="2">
        <f t="shared" si="42"/>
        <v>6.0000000000000053E-2</v>
      </c>
      <c r="BM20" s="1">
        <f t="shared" si="116"/>
        <v>-6436.4934402094987</v>
      </c>
      <c r="BN20" s="1">
        <f t="shared" si="117"/>
        <v>7139.2144783286612</v>
      </c>
      <c r="BO20" s="1">
        <f t="shared" si="118"/>
        <v>702.72103811916259</v>
      </c>
      <c r="BP20" s="1">
        <f t="shared" si="119"/>
        <v>702.72103811916259</v>
      </c>
      <c r="BR20" s="2">
        <f t="shared" si="120"/>
        <v>-0.30052295247830146</v>
      </c>
      <c r="BS20" s="2">
        <f t="shared" si="121"/>
        <v>0.33333333333333331</v>
      </c>
      <c r="BT20" s="2">
        <f t="shared" si="122"/>
        <v>3.2810380855031844E-2</v>
      </c>
      <c r="BU20" s="2">
        <f t="shared" si="123"/>
        <v>3.2810380855031844E-2</v>
      </c>
      <c r="BW20" s="1">
        <f t="shared" si="45"/>
        <v>0</v>
      </c>
      <c r="BX20" s="1">
        <f t="shared" si="46"/>
        <v>7139.2144783286612</v>
      </c>
      <c r="BY20" s="1">
        <f t="shared" si="47"/>
        <v>702.72103811916259</v>
      </c>
      <c r="BZ20" s="1">
        <f t="shared" si="48"/>
        <v>702.72103811916259</v>
      </c>
      <c r="CB20" s="1">
        <f t="shared" si="49"/>
        <v>-6436.4934402094987</v>
      </c>
      <c r="CC20" s="1">
        <f t="shared" si="50"/>
        <v>0</v>
      </c>
      <c r="CD20" s="1">
        <f t="shared" si="51"/>
        <v>0</v>
      </c>
      <c r="CE20" s="1">
        <f t="shared" si="52"/>
        <v>0</v>
      </c>
      <c r="CG20" s="1">
        <f t="shared" si="53"/>
        <v>0</v>
      </c>
      <c r="CH20" s="1">
        <f t="shared" si="54"/>
        <v>7128.5216957849834</v>
      </c>
      <c r="CI20" s="1">
        <f t="shared" si="55"/>
        <v>701.66853531618824</v>
      </c>
      <c r="CJ20" s="1">
        <f t="shared" si="56"/>
        <v>701.66853531618824</v>
      </c>
      <c r="CL20" s="1">
        <f t="shared" si="124"/>
        <v>8531.8587664173592</v>
      </c>
      <c r="CN20" s="1">
        <f t="shared" si="57"/>
        <v>-6420.4423343735652</v>
      </c>
      <c r="CO20" s="1">
        <f t="shared" si="58"/>
        <v>0</v>
      </c>
      <c r="CP20" s="1">
        <f t="shared" si="59"/>
        <v>0</v>
      </c>
      <c r="CQ20" s="1">
        <f t="shared" si="60"/>
        <v>0</v>
      </c>
      <c r="CS20" s="1">
        <f t="shared" si="125"/>
        <v>-6420.4423343735652</v>
      </c>
      <c r="CU20" s="1">
        <f t="shared" si="61"/>
        <v>0</v>
      </c>
      <c r="CV20" s="1">
        <f t="shared" si="62"/>
        <v>10.692782543677822</v>
      </c>
      <c r="CW20" s="1">
        <f t="shared" si="63"/>
        <v>1.0525028029743453</v>
      </c>
      <c r="CX20" s="1">
        <f t="shared" si="64"/>
        <v>1.0525028029743453</v>
      </c>
      <c r="CZ20" s="1">
        <f t="shared" si="65"/>
        <v>-16.051105835933413</v>
      </c>
      <c r="DA20" s="1">
        <f t="shared" si="66"/>
        <v>0</v>
      </c>
      <c r="DB20" s="1">
        <f t="shared" si="67"/>
        <v>0</v>
      </c>
      <c r="DC20" s="1">
        <f t="shared" si="68"/>
        <v>0</v>
      </c>
      <c r="DE20" s="1">
        <f t="shared" si="126"/>
        <v>-16.051105835933413</v>
      </c>
      <c r="DF20" s="1">
        <f t="shared" ref="DF20:DF33" si="148">SUM(CV20,DA20)</f>
        <v>10.692782543677822</v>
      </c>
      <c r="DG20" s="1">
        <f t="shared" ref="DG20:DG33" si="149">SUM(CW20,DB20)</f>
        <v>1.0525028029743453</v>
      </c>
      <c r="DH20" s="1">
        <f t="shared" ref="DH20:DH33" si="150">SUM(CX20,DC20)</f>
        <v>1.0525028029743453</v>
      </c>
      <c r="DJ20" s="26">
        <f t="shared" si="127"/>
        <v>2.493765586034835E-3</v>
      </c>
      <c r="DK20" s="26">
        <f t="shared" si="128"/>
        <v>1.4977533699451308E-3</v>
      </c>
      <c r="DL20" s="26">
        <f t="shared" si="129"/>
        <v>1.4977533699451718E-3</v>
      </c>
      <c r="DM20" s="26">
        <f t="shared" si="130"/>
        <v>1.4977533699451718E-3</v>
      </c>
      <c r="DO20" s="2">
        <f t="shared" si="71"/>
        <v>1.0000000000000009E-2</v>
      </c>
      <c r="DP20" s="2">
        <f t="shared" si="72"/>
        <v>3.0000000000000027E-2</v>
      </c>
      <c r="DQ20" s="2">
        <f t="shared" si="73"/>
        <v>0</v>
      </c>
      <c r="DR20" s="2">
        <f t="shared" si="74"/>
        <v>4.0000000000000036E-2</v>
      </c>
      <c r="DT20" s="1">
        <f t="shared" si="75"/>
        <v>0</v>
      </c>
      <c r="DU20" s="1">
        <f t="shared" si="76"/>
        <v>214.17643434986002</v>
      </c>
      <c r="DV20" s="1">
        <f t="shared" si="77"/>
        <v>0</v>
      </c>
      <c r="DW20" s="1">
        <f t="shared" si="78"/>
        <v>28.108841524766529</v>
      </c>
      <c r="DY20" s="1">
        <f t="shared" si="79"/>
        <v>-64.364934402095045</v>
      </c>
      <c r="DZ20" s="1">
        <f t="shared" si="80"/>
        <v>0</v>
      </c>
      <c r="EA20" s="1">
        <f t="shared" si="81"/>
        <v>0</v>
      </c>
      <c r="EB20" s="1">
        <f t="shared" si="82"/>
        <v>0</v>
      </c>
      <c r="ED20" s="1">
        <f t="shared" si="131"/>
        <v>-64.364934402095045</v>
      </c>
      <c r="EE20" s="1">
        <f t="shared" si="132"/>
        <v>214.17643434986002</v>
      </c>
      <c r="EF20" s="1">
        <f t="shared" si="133"/>
        <v>0</v>
      </c>
      <c r="EG20" s="1">
        <f t="shared" si="134"/>
        <v>28.108841524766529</v>
      </c>
      <c r="EI20" s="25">
        <f t="shared" si="84"/>
        <v>0</v>
      </c>
      <c r="EJ20" s="25">
        <f t="shared" si="85"/>
        <v>3.0000000000000027E-2</v>
      </c>
      <c r="EK20" s="25">
        <f t="shared" si="86"/>
        <v>0</v>
      </c>
      <c r="EL20" s="25">
        <f t="shared" si="87"/>
        <v>3.9372457026038248E-3</v>
      </c>
      <c r="EN20" s="1">
        <f t="shared" si="135"/>
        <v>177.92034147253148</v>
      </c>
      <c r="EP20" s="1">
        <f t="shared" si="88"/>
        <v>0</v>
      </c>
      <c r="EQ20" s="1">
        <f t="shared" si="89"/>
        <v>7995.9202157281015</v>
      </c>
      <c r="ER20" s="1">
        <f t="shared" si="90"/>
        <v>8138.7045052946751</v>
      </c>
      <c r="ES20" s="1">
        <f t="shared" si="91"/>
        <v>7567.5673470283809</v>
      </c>
      <c r="EU20" s="1">
        <f t="shared" si="92"/>
        <v>80.416040238028458</v>
      </c>
      <c r="EV20" s="1">
        <f t="shared" si="93"/>
        <v>7771.0509988345639</v>
      </c>
      <c r="EW20" s="1">
        <f t="shared" si="94"/>
        <v>8137.6520024917008</v>
      </c>
      <c r="EX20" s="1">
        <f t="shared" si="95"/>
        <v>7538.4060027006399</v>
      </c>
      <c r="EZ20" s="3">
        <f t="shared" si="96"/>
        <v>0</v>
      </c>
      <c r="FA20" s="3">
        <f t="shared" si="97"/>
        <v>8.8502246630054904E-2</v>
      </c>
      <c r="FB20" s="3">
        <f t="shared" si="98"/>
        <v>0.13985257442451582</v>
      </c>
      <c r="FC20" s="3">
        <f t="shared" si="99"/>
        <v>5.5915328721911628E-2</v>
      </c>
      <c r="FE20" s="1">
        <f t="shared" si="136"/>
        <v>23527.525044264934</v>
      </c>
      <c r="FF20" s="1">
        <f t="shared" si="100"/>
        <v>0</v>
      </c>
      <c r="FG20" s="1">
        <f t="shared" si="137"/>
        <v>23527.525044264934</v>
      </c>
      <c r="FI20" s="23">
        <f t="shared" si="138"/>
        <v>9.851137991364789E-2</v>
      </c>
      <c r="FJ20" s="40">
        <f t="shared" si="139"/>
        <v>2.3527525044264932</v>
      </c>
    </row>
    <row r="21" spans="1:166" ht="15" customHeight="1" x14ac:dyDescent="0.25">
      <c r="A21">
        <f t="shared" si="140"/>
        <v>18</v>
      </c>
      <c r="C21" s="4">
        <v>0</v>
      </c>
      <c r="D21" s="4">
        <v>1</v>
      </c>
      <c r="E21" s="4">
        <v>0</v>
      </c>
      <c r="F21" s="4">
        <v>1</v>
      </c>
      <c r="H21" s="1">
        <f t="shared" si="141"/>
        <v>268.15900102506197</v>
      </c>
      <c r="I21" s="1">
        <f t="shared" si="142"/>
        <v>1819.8423231923534</v>
      </c>
      <c r="J21" s="1">
        <f t="shared" si="143"/>
        <v>3025.8928820243982</v>
      </c>
      <c r="K21" s="1">
        <f t="shared" si="144"/>
        <v>26458.479334551252</v>
      </c>
      <c r="M21" s="1">
        <f t="shared" si="101"/>
        <v>311.49782947355681</v>
      </c>
      <c r="N21" s="1">
        <f t="shared" si="145"/>
        <v>1585.6051924844267</v>
      </c>
      <c r="O21" s="1">
        <f t="shared" si="146"/>
        <v>3331.5386276834288</v>
      </c>
      <c r="P21" s="1">
        <f t="shared" si="147"/>
        <v>33394.197218365662</v>
      </c>
      <c r="R21" s="8">
        <v>-0.04</v>
      </c>
      <c r="S21" s="8">
        <v>0.02</v>
      </c>
      <c r="T21" s="8">
        <v>0</v>
      </c>
      <c r="U21" s="8">
        <v>0.05</v>
      </c>
      <c r="W21" s="8">
        <v>0.15</v>
      </c>
      <c r="X21" s="8">
        <v>-0.12</v>
      </c>
      <c r="Y21" s="8">
        <v>0.09</v>
      </c>
      <c r="Z21" s="8">
        <v>0.3</v>
      </c>
      <c r="AB21" s="2">
        <f t="shared" si="102"/>
        <v>0.14999999999999991</v>
      </c>
      <c r="AC21" s="2">
        <f t="shared" si="103"/>
        <v>-0.12</v>
      </c>
      <c r="AD21" s="2">
        <f t="shared" si="104"/>
        <v>9.000000000000008E-2</v>
      </c>
      <c r="AE21" s="2">
        <f t="shared" si="105"/>
        <v>0.30000000000000004</v>
      </c>
      <c r="AG21" s="2">
        <f t="shared" si="28"/>
        <v>-9.9999999999998979E-3</v>
      </c>
      <c r="AH21" s="2">
        <f t="shared" si="29"/>
        <v>1.0000000000000009E-2</v>
      </c>
      <c r="AI21" s="2">
        <f t="shared" si="30"/>
        <v>-1.0000000000000009E-2</v>
      </c>
      <c r="AJ21" s="2">
        <f t="shared" si="31"/>
        <v>3.0000000000000027E-2</v>
      </c>
      <c r="AL21">
        <f t="shared" si="32"/>
        <v>2</v>
      </c>
      <c r="AM21" s="3">
        <f t="shared" si="106"/>
        <v>0.5</v>
      </c>
      <c r="AN21" s="12">
        <f t="shared" si="107"/>
        <v>0.5</v>
      </c>
      <c r="AO21" s="12"/>
      <c r="AP21" s="3">
        <f t="shared" si="33"/>
        <v>0</v>
      </c>
      <c r="AQ21" s="3">
        <f t="shared" si="34"/>
        <v>0.5</v>
      </c>
      <c r="AR21" s="3">
        <f t="shared" si="35"/>
        <v>0</v>
      </c>
      <c r="AS21" s="3">
        <f t="shared" si="36"/>
        <v>0.5</v>
      </c>
      <c r="AU21" s="2">
        <f t="shared" si="108"/>
        <v>1</v>
      </c>
      <c r="AV21" s="12">
        <f t="shared" si="109"/>
        <v>0</v>
      </c>
      <c r="AX21" s="1">
        <f t="shared" si="110"/>
        <v>23527.525044264934</v>
      </c>
      <c r="AZ21" s="1">
        <f t="shared" si="111"/>
        <v>0</v>
      </c>
      <c r="BA21" s="1">
        <f t="shared" si="112"/>
        <v>11763.762522132467</v>
      </c>
      <c r="BB21" s="1">
        <f t="shared" si="113"/>
        <v>0</v>
      </c>
      <c r="BC21" s="1">
        <f t="shared" si="114"/>
        <v>11763.762522132467</v>
      </c>
      <c r="BE21" s="1">
        <f t="shared" si="115"/>
        <v>23527.525044264934</v>
      </c>
      <c r="BF21" s="1">
        <f t="shared" si="38"/>
        <v>0</v>
      </c>
      <c r="BH21" s="2">
        <f t="shared" si="39"/>
        <v>0</v>
      </c>
      <c r="BI21" s="2">
        <f t="shared" si="40"/>
        <v>-0.12</v>
      </c>
      <c r="BJ21" s="2">
        <f t="shared" si="41"/>
        <v>0</v>
      </c>
      <c r="BK21" s="2">
        <f t="shared" si="42"/>
        <v>0.30000000000000004</v>
      </c>
      <c r="BM21" s="1">
        <f t="shared" si="116"/>
        <v>0</v>
      </c>
      <c r="BN21" s="1">
        <f t="shared" si="117"/>
        <v>4624.5480438038057</v>
      </c>
      <c r="BO21" s="1">
        <f t="shared" si="118"/>
        <v>-7139.2144783286612</v>
      </c>
      <c r="BP21" s="1">
        <f t="shared" si="119"/>
        <v>4624.5480438038057</v>
      </c>
      <c r="BR21" s="2">
        <f t="shared" si="120"/>
        <v>0</v>
      </c>
      <c r="BS21" s="2">
        <f t="shared" si="121"/>
        <v>0.19655905307095126</v>
      </c>
      <c r="BT21" s="2">
        <f t="shared" si="122"/>
        <v>-0.30344094692904877</v>
      </c>
      <c r="BU21" s="2">
        <f t="shared" si="123"/>
        <v>0.19655905307095126</v>
      </c>
      <c r="BW21" s="1">
        <f t="shared" si="45"/>
        <v>0</v>
      </c>
      <c r="BX21" s="1">
        <f t="shared" si="46"/>
        <v>4624.5480438038057</v>
      </c>
      <c r="BY21" s="1">
        <f t="shared" si="47"/>
        <v>0</v>
      </c>
      <c r="BZ21" s="1">
        <f t="shared" si="48"/>
        <v>4624.5480438038057</v>
      </c>
      <c r="CB21" s="1">
        <f t="shared" si="49"/>
        <v>0</v>
      </c>
      <c r="CC21" s="1">
        <f t="shared" si="50"/>
        <v>0</v>
      </c>
      <c r="CD21" s="1">
        <f t="shared" si="51"/>
        <v>-7139.2144783286612</v>
      </c>
      <c r="CE21" s="1">
        <f t="shared" si="52"/>
        <v>0</v>
      </c>
      <c r="CG21" s="1">
        <f t="shared" si="53"/>
        <v>0</v>
      </c>
      <c r="CH21" s="1">
        <f t="shared" si="54"/>
        <v>4617.6216113867258</v>
      </c>
      <c r="CI21" s="1">
        <f t="shared" si="55"/>
        <v>0</v>
      </c>
      <c r="CJ21" s="1">
        <f t="shared" si="56"/>
        <v>4617.6216113867258</v>
      </c>
      <c r="CL21" s="1">
        <f t="shared" si="124"/>
        <v>9235.2432227734516</v>
      </c>
      <c r="CN21" s="1">
        <f t="shared" si="57"/>
        <v>0</v>
      </c>
      <c r="CO21" s="1">
        <f t="shared" si="58"/>
        <v>0</v>
      </c>
      <c r="CP21" s="1">
        <f t="shared" si="59"/>
        <v>-7121.4109509512837</v>
      </c>
      <c r="CQ21" s="1">
        <f t="shared" si="60"/>
        <v>0</v>
      </c>
      <c r="CS21" s="1">
        <f t="shared" si="125"/>
        <v>-7121.4109509512837</v>
      </c>
      <c r="CU21" s="1">
        <f t="shared" si="61"/>
        <v>0</v>
      </c>
      <c r="CV21" s="1">
        <f t="shared" si="62"/>
        <v>6.9264324170799227</v>
      </c>
      <c r="CW21" s="1">
        <f t="shared" si="63"/>
        <v>0</v>
      </c>
      <c r="CX21" s="1">
        <f t="shared" si="64"/>
        <v>6.9264324170799227</v>
      </c>
      <c r="CZ21" s="1">
        <f t="shared" si="65"/>
        <v>0</v>
      </c>
      <c r="DA21" s="1">
        <f t="shared" si="66"/>
        <v>0</v>
      </c>
      <c r="DB21" s="1">
        <f t="shared" si="67"/>
        <v>-17.803527377377577</v>
      </c>
      <c r="DC21" s="1">
        <f t="shared" si="68"/>
        <v>0</v>
      </c>
      <c r="DE21" s="1">
        <f t="shared" si="126"/>
        <v>0</v>
      </c>
      <c r="DF21" s="1">
        <f t="shared" si="148"/>
        <v>6.9264324170799227</v>
      </c>
      <c r="DG21" s="1">
        <f t="shared" si="149"/>
        <v>-17.803527377377577</v>
      </c>
      <c r="DH21" s="1">
        <f t="shared" si="150"/>
        <v>6.9264324170799227</v>
      </c>
      <c r="DJ21" s="26">
        <f t="shared" si="127"/>
        <v>0</v>
      </c>
      <c r="DK21" s="26">
        <f t="shared" si="128"/>
        <v>1.4977533699450465E-3</v>
      </c>
      <c r="DL21" s="26">
        <f t="shared" si="129"/>
        <v>2.4937655860348242E-3</v>
      </c>
      <c r="DM21" s="26">
        <f t="shared" si="130"/>
        <v>1.4977533699450465E-3</v>
      </c>
      <c r="DO21" s="2">
        <f t="shared" si="71"/>
        <v>-9.9999999999998979E-3</v>
      </c>
      <c r="DP21" s="2">
        <f t="shared" si="72"/>
        <v>1.0000000000000009E-2</v>
      </c>
      <c r="DQ21" s="2">
        <f t="shared" si="73"/>
        <v>-1.0000000000000009E-2</v>
      </c>
      <c r="DR21" s="2">
        <f t="shared" si="74"/>
        <v>3.0000000000000027E-2</v>
      </c>
      <c r="DT21" s="1">
        <f t="shared" si="75"/>
        <v>0</v>
      </c>
      <c r="DU21" s="1">
        <f t="shared" si="76"/>
        <v>46.245480438038101</v>
      </c>
      <c r="DV21" s="1">
        <f t="shared" si="77"/>
        <v>0</v>
      </c>
      <c r="DW21" s="1">
        <f t="shared" si="78"/>
        <v>138.7364413141143</v>
      </c>
      <c r="DY21" s="1">
        <f t="shared" si="79"/>
        <v>0</v>
      </c>
      <c r="DZ21" s="1">
        <f t="shared" si="80"/>
        <v>0</v>
      </c>
      <c r="EA21" s="1">
        <f t="shared" si="81"/>
        <v>71.392144783286682</v>
      </c>
      <c r="EB21" s="1">
        <f t="shared" si="82"/>
        <v>0</v>
      </c>
      <c r="ED21" s="1">
        <f t="shared" si="131"/>
        <v>0</v>
      </c>
      <c r="EE21" s="1">
        <f t="shared" si="132"/>
        <v>46.245480438038101</v>
      </c>
      <c r="EF21" s="1">
        <f t="shared" si="133"/>
        <v>71.392144783286682</v>
      </c>
      <c r="EG21" s="1">
        <f t="shared" si="134"/>
        <v>138.7364413141143</v>
      </c>
      <c r="EI21" s="25">
        <f t="shared" si="84"/>
        <v>0</v>
      </c>
      <c r="EJ21" s="25">
        <f t="shared" si="85"/>
        <v>3.9311810614190285E-3</v>
      </c>
      <c r="EK21" s="25">
        <f t="shared" si="86"/>
        <v>0</v>
      </c>
      <c r="EL21" s="25">
        <f t="shared" si="87"/>
        <v>1.1793543184257085E-2</v>
      </c>
      <c r="EN21" s="1">
        <f t="shared" si="135"/>
        <v>256.37406653543906</v>
      </c>
      <c r="EP21" s="1">
        <f t="shared" si="88"/>
        <v>0</v>
      </c>
      <c r="EQ21" s="1">
        <f t="shared" si="89"/>
        <v>10352.111019476572</v>
      </c>
      <c r="ER21" s="1">
        <f t="shared" si="90"/>
        <v>0</v>
      </c>
      <c r="ES21" s="1">
        <f t="shared" si="91"/>
        <v>15292.891278772207</v>
      </c>
      <c r="EU21" s="1">
        <f t="shared" si="92"/>
        <v>0</v>
      </c>
      <c r="EV21" s="1">
        <f t="shared" si="93"/>
        <v>10298.939106621454</v>
      </c>
      <c r="EW21" s="1">
        <f t="shared" si="94"/>
        <v>-53.588617405909105</v>
      </c>
      <c r="EX21" s="1">
        <f t="shared" si="95"/>
        <v>15147.228405041013</v>
      </c>
      <c r="EZ21" s="3">
        <f t="shared" si="96"/>
        <v>0</v>
      </c>
      <c r="FA21" s="3">
        <f t="shared" si="97"/>
        <v>-0.12451997502967938</v>
      </c>
      <c r="FB21" s="3">
        <f t="shared" si="98"/>
        <v>0</v>
      </c>
      <c r="FC21" s="3">
        <f t="shared" si="99"/>
        <v>0.28761766284748247</v>
      </c>
      <c r="FE21" s="1">
        <f t="shared" si="136"/>
        <v>25392.578894256556</v>
      </c>
      <c r="FF21" s="1">
        <f t="shared" si="100"/>
        <v>0</v>
      </c>
      <c r="FG21" s="1">
        <f t="shared" si="137"/>
        <v>25392.578894256556</v>
      </c>
      <c r="FI21" s="23">
        <f t="shared" si="138"/>
        <v>7.9271145030456402E-2</v>
      </c>
      <c r="FJ21" s="40">
        <f t="shared" si="139"/>
        <v>2.5392578894256554</v>
      </c>
    </row>
    <row r="22" spans="1:166" ht="15" customHeight="1" x14ac:dyDescent="0.25">
      <c r="A22">
        <f t="shared" si="140"/>
        <v>19</v>
      </c>
      <c r="C22" s="4">
        <v>0</v>
      </c>
      <c r="D22" s="4">
        <v>0</v>
      </c>
      <c r="E22" s="4">
        <v>0</v>
      </c>
      <c r="F22" s="4">
        <v>0</v>
      </c>
      <c r="H22" s="1">
        <f t="shared" si="141"/>
        <v>299.03791629461455</v>
      </c>
      <c r="I22" s="1">
        <f t="shared" si="142"/>
        <v>1617.3172963341153</v>
      </c>
      <c r="J22" s="1">
        <f t="shared" si="143"/>
        <v>3331.5386276834288</v>
      </c>
      <c r="K22" s="1">
        <f t="shared" si="144"/>
        <v>35063.907079283948</v>
      </c>
      <c r="M22" s="1">
        <f t="shared" si="101"/>
        <v>311.49782947355681</v>
      </c>
      <c r="N22" s="1">
        <f t="shared" si="145"/>
        <v>1411.1886213111397</v>
      </c>
      <c r="O22" s="1">
        <f t="shared" si="146"/>
        <v>3797.9540355591093</v>
      </c>
      <c r="P22" s="1">
        <f t="shared" si="147"/>
        <v>39739.094689855134</v>
      </c>
      <c r="R22" s="8">
        <v>0.01</v>
      </c>
      <c r="S22" s="8">
        <v>0</v>
      </c>
      <c r="T22" s="8">
        <v>0</v>
      </c>
      <c r="U22" s="8">
        <v>0.03</v>
      </c>
      <c r="W22" s="8">
        <v>0</v>
      </c>
      <c r="X22" s="8">
        <v>-0.11</v>
      </c>
      <c r="Y22" s="8">
        <v>0.14000000000000001</v>
      </c>
      <c r="Z22" s="8">
        <v>0.19</v>
      </c>
      <c r="AB22" s="2">
        <f t="shared" si="102"/>
        <v>0</v>
      </c>
      <c r="AC22" s="2">
        <f t="shared" si="103"/>
        <v>-0.10999999999999999</v>
      </c>
      <c r="AD22" s="2">
        <f t="shared" si="104"/>
        <v>0.14000000000000012</v>
      </c>
      <c r="AE22" s="2">
        <f t="shared" si="105"/>
        <v>0.18999999999999995</v>
      </c>
      <c r="AG22" s="2">
        <f t="shared" si="28"/>
        <v>-3.9999999999999925E-2</v>
      </c>
      <c r="AH22" s="2">
        <f t="shared" si="29"/>
        <v>2.0000000000000018E-2</v>
      </c>
      <c r="AI22" s="2">
        <f t="shared" si="30"/>
        <v>0</v>
      </c>
      <c r="AJ22" s="2">
        <f t="shared" si="31"/>
        <v>5.0000000000000044E-2</v>
      </c>
      <c r="AL22">
        <f t="shared" si="32"/>
        <v>0</v>
      </c>
      <c r="AM22" s="3">
        <f t="shared" si="106"/>
        <v>0</v>
      </c>
      <c r="AN22" s="12">
        <f t="shared" si="107"/>
        <v>0</v>
      </c>
      <c r="AO22" s="12"/>
      <c r="AP22" s="3">
        <f t="shared" si="33"/>
        <v>0</v>
      </c>
      <c r="AQ22" s="3">
        <f t="shared" si="34"/>
        <v>0</v>
      </c>
      <c r="AR22" s="3">
        <f t="shared" si="35"/>
        <v>0</v>
      </c>
      <c r="AS22" s="3">
        <f t="shared" si="36"/>
        <v>0</v>
      </c>
      <c r="AU22" s="2">
        <f t="shared" si="108"/>
        <v>0</v>
      </c>
      <c r="AV22" s="12">
        <f t="shared" si="109"/>
        <v>1</v>
      </c>
      <c r="AX22" s="1">
        <f t="shared" si="110"/>
        <v>25392.578894256556</v>
      </c>
      <c r="AZ22" s="1">
        <f t="shared" si="111"/>
        <v>0</v>
      </c>
      <c r="BA22" s="1">
        <f t="shared" si="112"/>
        <v>0</v>
      </c>
      <c r="BB22" s="1">
        <f t="shared" si="113"/>
        <v>0</v>
      </c>
      <c r="BC22" s="1">
        <f t="shared" si="114"/>
        <v>0</v>
      </c>
      <c r="BE22" s="1">
        <f t="shared" si="115"/>
        <v>0</v>
      </c>
      <c r="BF22" s="1">
        <f t="shared" si="38"/>
        <v>25392.578894256556</v>
      </c>
      <c r="BH22" s="2">
        <f t="shared" si="39"/>
        <v>0</v>
      </c>
      <c r="BI22" s="2">
        <f t="shared" si="40"/>
        <v>0</v>
      </c>
      <c r="BJ22" s="2">
        <f t="shared" si="41"/>
        <v>0</v>
      </c>
      <c r="BK22" s="2">
        <f t="shared" si="42"/>
        <v>0</v>
      </c>
      <c r="BM22" s="1">
        <f t="shared" si="116"/>
        <v>0</v>
      </c>
      <c r="BN22" s="1">
        <f t="shared" si="117"/>
        <v>-11763.762522132467</v>
      </c>
      <c r="BO22" s="1">
        <f t="shared" si="118"/>
        <v>0</v>
      </c>
      <c r="BP22" s="1">
        <f t="shared" si="119"/>
        <v>-11763.762522132467</v>
      </c>
      <c r="BR22" s="2">
        <f t="shared" si="120"/>
        <v>0</v>
      </c>
      <c r="BS22" s="2">
        <f t="shared" si="121"/>
        <v>-0.46327561178881538</v>
      </c>
      <c r="BT22" s="2">
        <f t="shared" si="122"/>
        <v>0</v>
      </c>
      <c r="BU22" s="2">
        <f t="shared" si="123"/>
        <v>-0.46327561178881538</v>
      </c>
      <c r="BW22" s="1">
        <f t="shared" si="45"/>
        <v>0</v>
      </c>
      <c r="BX22" s="1">
        <f t="shared" si="46"/>
        <v>0</v>
      </c>
      <c r="BY22" s="1">
        <f t="shared" si="47"/>
        <v>0</v>
      </c>
      <c r="BZ22" s="1">
        <f t="shared" si="48"/>
        <v>0</v>
      </c>
      <c r="CB22" s="1">
        <f t="shared" si="49"/>
        <v>0</v>
      </c>
      <c r="CC22" s="1">
        <f t="shared" si="50"/>
        <v>-11763.762522132467</v>
      </c>
      <c r="CD22" s="1">
        <f t="shared" si="51"/>
        <v>0</v>
      </c>
      <c r="CE22" s="1">
        <f t="shared" si="52"/>
        <v>-11763.762522132467</v>
      </c>
      <c r="CG22" s="1">
        <f t="shared" si="53"/>
        <v>0</v>
      </c>
      <c r="CH22" s="1">
        <f t="shared" si="54"/>
        <v>0</v>
      </c>
      <c r="CI22" s="1">
        <f t="shared" si="55"/>
        <v>0</v>
      </c>
      <c r="CJ22" s="1">
        <f t="shared" si="56"/>
        <v>0</v>
      </c>
      <c r="CL22" s="1">
        <f t="shared" si="124"/>
        <v>0</v>
      </c>
      <c r="CN22" s="1">
        <f t="shared" si="57"/>
        <v>0</v>
      </c>
      <c r="CO22" s="1">
        <f t="shared" si="58"/>
        <v>-11734.426455992487</v>
      </c>
      <c r="CP22" s="1">
        <f t="shared" si="59"/>
        <v>0</v>
      </c>
      <c r="CQ22" s="1">
        <f t="shared" si="60"/>
        <v>-11734.426455992487</v>
      </c>
      <c r="CS22" s="1">
        <f t="shared" si="125"/>
        <v>-23468.852911984974</v>
      </c>
      <c r="CU22" s="1">
        <f t="shared" si="61"/>
        <v>0</v>
      </c>
      <c r="CV22" s="1">
        <f t="shared" si="62"/>
        <v>0</v>
      </c>
      <c r="CW22" s="1">
        <f t="shared" si="63"/>
        <v>0</v>
      </c>
      <c r="CX22" s="1">
        <f t="shared" si="64"/>
        <v>0</v>
      </c>
      <c r="CZ22" s="1">
        <f t="shared" si="65"/>
        <v>0</v>
      </c>
      <c r="DA22" s="1">
        <f t="shared" si="66"/>
        <v>-29.336066139980176</v>
      </c>
      <c r="DB22" s="1">
        <f t="shared" si="67"/>
        <v>0</v>
      </c>
      <c r="DC22" s="1">
        <f t="shared" si="68"/>
        <v>-29.336066139980176</v>
      </c>
      <c r="DE22" s="1">
        <f t="shared" si="126"/>
        <v>0</v>
      </c>
      <c r="DF22" s="1">
        <f t="shared" si="148"/>
        <v>-29.336066139980176</v>
      </c>
      <c r="DG22" s="1">
        <f t="shared" si="149"/>
        <v>0</v>
      </c>
      <c r="DH22" s="1">
        <f t="shared" si="150"/>
        <v>-29.336066139980176</v>
      </c>
      <c r="DJ22" s="26">
        <f t="shared" si="127"/>
        <v>0</v>
      </c>
      <c r="DK22" s="26">
        <f t="shared" si="128"/>
        <v>2.4937655860348246E-3</v>
      </c>
      <c r="DL22" s="26">
        <f t="shared" si="129"/>
        <v>0</v>
      </c>
      <c r="DM22" s="26">
        <f t="shared" si="130"/>
        <v>2.4937655860348246E-3</v>
      </c>
      <c r="DO22" s="2">
        <f t="shared" si="71"/>
        <v>-3.9999999999999925E-2</v>
      </c>
      <c r="DP22" s="2">
        <f t="shared" si="72"/>
        <v>2.0000000000000018E-2</v>
      </c>
      <c r="DQ22" s="2">
        <f t="shared" si="73"/>
        <v>0</v>
      </c>
      <c r="DR22" s="2">
        <f t="shared" si="74"/>
        <v>5.0000000000000044E-2</v>
      </c>
      <c r="DT22" s="1">
        <f t="shared" si="75"/>
        <v>0</v>
      </c>
      <c r="DU22" s="1">
        <f t="shared" si="76"/>
        <v>0</v>
      </c>
      <c r="DV22" s="1">
        <f t="shared" si="77"/>
        <v>0</v>
      </c>
      <c r="DW22" s="1">
        <f t="shared" si="78"/>
        <v>0</v>
      </c>
      <c r="DY22" s="1">
        <f t="shared" si="79"/>
        <v>0</v>
      </c>
      <c r="DZ22" s="1">
        <f t="shared" si="80"/>
        <v>-235.27525044264954</v>
      </c>
      <c r="EA22" s="1">
        <f t="shared" si="81"/>
        <v>0</v>
      </c>
      <c r="EB22" s="1">
        <f t="shared" si="82"/>
        <v>-588.18812610662383</v>
      </c>
      <c r="ED22" s="1">
        <f t="shared" si="131"/>
        <v>0</v>
      </c>
      <c r="EE22" s="1">
        <f t="shared" si="132"/>
        <v>-235.27525044264954</v>
      </c>
      <c r="EF22" s="1">
        <f t="shared" si="133"/>
        <v>0</v>
      </c>
      <c r="EG22" s="1">
        <f t="shared" si="134"/>
        <v>-588.18812610662383</v>
      </c>
      <c r="EI22" s="25">
        <f t="shared" si="84"/>
        <v>0</v>
      </c>
      <c r="EJ22" s="25">
        <f t="shared" si="85"/>
        <v>0</v>
      </c>
      <c r="EK22" s="25">
        <f t="shared" si="86"/>
        <v>0</v>
      </c>
      <c r="EL22" s="25">
        <f t="shared" si="87"/>
        <v>0</v>
      </c>
      <c r="EN22" s="1">
        <f t="shared" si="135"/>
        <v>-823.46337654927333</v>
      </c>
      <c r="EP22" s="1">
        <f t="shared" si="88"/>
        <v>0</v>
      </c>
      <c r="EQ22" s="1">
        <f t="shared" si="89"/>
        <v>0</v>
      </c>
      <c r="ER22" s="1">
        <f t="shared" si="90"/>
        <v>0</v>
      </c>
      <c r="ES22" s="1">
        <f t="shared" si="91"/>
        <v>0</v>
      </c>
      <c r="EU22" s="1">
        <f t="shared" si="92"/>
        <v>0</v>
      </c>
      <c r="EV22" s="1">
        <f t="shared" si="93"/>
        <v>264.61131658262968</v>
      </c>
      <c r="EW22" s="1">
        <f t="shared" si="94"/>
        <v>0</v>
      </c>
      <c r="EX22" s="1">
        <f t="shared" si="95"/>
        <v>617.524192246604</v>
      </c>
      <c r="EZ22" s="3">
        <f t="shared" si="96"/>
        <v>0</v>
      </c>
      <c r="FA22" s="3">
        <f t="shared" si="97"/>
        <v>0</v>
      </c>
      <c r="FB22" s="3">
        <f t="shared" si="98"/>
        <v>0</v>
      </c>
      <c r="FC22" s="3">
        <f t="shared" si="99"/>
        <v>0</v>
      </c>
      <c r="FE22" s="1">
        <f t="shared" si="136"/>
        <v>882.13550882923369</v>
      </c>
      <c r="FF22" s="1">
        <f t="shared" si="100"/>
        <v>25392.578894256556</v>
      </c>
      <c r="FG22" s="1">
        <f t="shared" si="137"/>
        <v>26274.714403085789</v>
      </c>
      <c r="FI22" s="23">
        <f t="shared" si="138"/>
        <v>3.4739894380273473E-2</v>
      </c>
      <c r="FJ22" s="40">
        <f t="shared" si="139"/>
        <v>2.6274714403085788</v>
      </c>
    </row>
    <row r="23" spans="1:166" ht="15" customHeight="1" x14ac:dyDescent="0.25">
      <c r="A23">
        <f t="shared" si="140"/>
        <v>20</v>
      </c>
      <c r="C23" s="4">
        <v>1</v>
      </c>
      <c r="D23" s="4">
        <v>0</v>
      </c>
      <c r="E23" s="4">
        <v>0</v>
      </c>
      <c r="F23" s="4">
        <v>0</v>
      </c>
      <c r="H23" s="1">
        <f t="shared" si="141"/>
        <v>314.61280776829238</v>
      </c>
      <c r="I23" s="1">
        <f t="shared" si="142"/>
        <v>1411.1886213111397</v>
      </c>
      <c r="J23" s="1">
        <f t="shared" si="143"/>
        <v>3797.9540355591093</v>
      </c>
      <c r="K23" s="1">
        <f t="shared" si="144"/>
        <v>40931.267530550787</v>
      </c>
      <c r="M23" s="1">
        <f t="shared" si="101"/>
        <v>271.00311164199439</v>
      </c>
      <c r="N23" s="1">
        <f t="shared" si="145"/>
        <v>1439.4123937373627</v>
      </c>
      <c r="O23" s="1">
        <f t="shared" si="146"/>
        <v>3532.0972530699714</v>
      </c>
      <c r="P23" s="1">
        <f t="shared" si="147"/>
        <v>43315.613211942102</v>
      </c>
      <c r="R23" s="8">
        <v>0.05</v>
      </c>
      <c r="S23" s="8">
        <v>0</v>
      </c>
      <c r="T23" s="8">
        <v>0.04</v>
      </c>
      <c r="U23" s="8">
        <v>0</v>
      </c>
      <c r="W23" s="8">
        <v>-0.13</v>
      </c>
      <c r="X23" s="8">
        <v>0.02</v>
      </c>
      <c r="Y23" s="8">
        <v>-7.0000000000000007E-2</v>
      </c>
      <c r="Z23" s="8">
        <v>0.09</v>
      </c>
      <c r="AB23" s="2">
        <f t="shared" si="102"/>
        <v>-0.13000000000000012</v>
      </c>
      <c r="AC23" s="2">
        <f t="shared" si="103"/>
        <v>2.0000000000000018E-2</v>
      </c>
      <c r="AD23" s="2">
        <f t="shared" si="104"/>
        <v>-7.0000000000000062E-2</v>
      </c>
      <c r="AE23" s="2">
        <f t="shared" si="105"/>
        <v>9.000000000000008E-2</v>
      </c>
      <c r="AG23" s="2">
        <f t="shared" si="28"/>
        <v>1.0000000000000009E-2</v>
      </c>
      <c r="AH23" s="2">
        <f t="shared" si="29"/>
        <v>0</v>
      </c>
      <c r="AI23" s="2">
        <f t="shared" si="30"/>
        <v>0</v>
      </c>
      <c r="AJ23" s="2">
        <f t="shared" si="31"/>
        <v>3.0000000000000027E-2</v>
      </c>
      <c r="AL23">
        <f t="shared" si="32"/>
        <v>1</v>
      </c>
      <c r="AM23" s="3">
        <f t="shared" si="106"/>
        <v>1</v>
      </c>
      <c r="AN23" s="12">
        <f t="shared" si="107"/>
        <v>0.8</v>
      </c>
      <c r="AO23" s="12"/>
      <c r="AP23" s="3">
        <f t="shared" si="33"/>
        <v>0.8</v>
      </c>
      <c r="AQ23" s="3">
        <f t="shared" si="34"/>
        <v>0</v>
      </c>
      <c r="AR23" s="3">
        <f t="shared" si="35"/>
        <v>0</v>
      </c>
      <c r="AS23" s="3">
        <f t="shared" si="36"/>
        <v>0</v>
      </c>
      <c r="AU23" s="2">
        <f t="shared" si="108"/>
        <v>0.8</v>
      </c>
      <c r="AV23" s="12">
        <f t="shared" si="109"/>
        <v>0.19999999999999996</v>
      </c>
      <c r="AX23" s="1">
        <f t="shared" si="110"/>
        <v>26274.714403085789</v>
      </c>
      <c r="AZ23" s="1">
        <f t="shared" si="111"/>
        <v>21019.771522468633</v>
      </c>
      <c r="BA23" s="1">
        <f t="shared" si="112"/>
        <v>0</v>
      </c>
      <c r="BB23" s="1">
        <f t="shared" si="113"/>
        <v>0</v>
      </c>
      <c r="BC23" s="1">
        <f t="shared" si="114"/>
        <v>0</v>
      </c>
      <c r="BE23" s="1">
        <f t="shared" si="115"/>
        <v>21019.771522468633</v>
      </c>
      <c r="BF23" s="1">
        <f t="shared" si="38"/>
        <v>5254.9428806171563</v>
      </c>
      <c r="BH23" s="2">
        <f t="shared" si="39"/>
        <v>-0.13000000000000012</v>
      </c>
      <c r="BI23" s="2">
        <f t="shared" si="40"/>
        <v>0</v>
      </c>
      <c r="BJ23" s="2">
        <f t="shared" si="41"/>
        <v>0</v>
      </c>
      <c r="BK23" s="2">
        <f t="shared" si="42"/>
        <v>0</v>
      </c>
      <c r="BM23" s="1">
        <f t="shared" si="116"/>
        <v>21019.771522468633</v>
      </c>
      <c r="BN23" s="1">
        <f t="shared" si="117"/>
        <v>0</v>
      </c>
      <c r="BO23" s="1">
        <f t="shared" si="118"/>
        <v>0</v>
      </c>
      <c r="BP23" s="1">
        <f t="shared" si="119"/>
        <v>0</v>
      </c>
      <c r="BR23" s="2">
        <f t="shared" si="120"/>
        <v>0.8</v>
      </c>
      <c r="BS23" s="2">
        <f t="shared" si="121"/>
        <v>0</v>
      </c>
      <c r="BT23" s="2">
        <f t="shared" si="122"/>
        <v>0</v>
      </c>
      <c r="BU23" s="2">
        <f t="shared" si="123"/>
        <v>0</v>
      </c>
      <c r="BW23" s="1">
        <f t="shared" si="45"/>
        <v>21019.771522468633</v>
      </c>
      <c r="BX23" s="1">
        <f t="shared" si="46"/>
        <v>0</v>
      </c>
      <c r="BY23" s="1">
        <f t="shared" si="47"/>
        <v>0</v>
      </c>
      <c r="BZ23" s="1">
        <f t="shared" si="48"/>
        <v>0</v>
      </c>
      <c r="CB23" s="1">
        <f t="shared" si="49"/>
        <v>0</v>
      </c>
      <c r="CC23" s="1">
        <f t="shared" si="50"/>
        <v>0</v>
      </c>
      <c r="CD23" s="1">
        <f t="shared" si="51"/>
        <v>0</v>
      </c>
      <c r="CE23" s="1">
        <f t="shared" si="52"/>
        <v>0</v>
      </c>
      <c r="CG23" s="1">
        <f t="shared" si="53"/>
        <v>20988.28908883538</v>
      </c>
      <c r="CH23" s="1">
        <f t="shared" si="54"/>
        <v>0</v>
      </c>
      <c r="CI23" s="1">
        <f t="shared" si="55"/>
        <v>0</v>
      </c>
      <c r="CJ23" s="1">
        <f t="shared" si="56"/>
        <v>0</v>
      </c>
      <c r="CL23" s="1">
        <f t="shared" si="124"/>
        <v>20988.28908883538</v>
      </c>
      <c r="CN23" s="1">
        <f t="shared" si="57"/>
        <v>0</v>
      </c>
      <c r="CO23" s="1">
        <f t="shared" si="58"/>
        <v>0</v>
      </c>
      <c r="CP23" s="1">
        <f t="shared" si="59"/>
        <v>0</v>
      </c>
      <c r="CQ23" s="1">
        <f t="shared" si="60"/>
        <v>0</v>
      </c>
      <c r="CS23" s="1">
        <f t="shared" si="125"/>
        <v>0</v>
      </c>
      <c r="CU23" s="1">
        <f t="shared" si="61"/>
        <v>31.482433633253095</v>
      </c>
      <c r="CV23" s="1">
        <f t="shared" si="62"/>
        <v>0</v>
      </c>
      <c r="CW23" s="1">
        <f t="shared" si="63"/>
        <v>0</v>
      </c>
      <c r="CX23" s="1">
        <f t="shared" si="64"/>
        <v>0</v>
      </c>
      <c r="CZ23" s="1">
        <f t="shared" si="65"/>
        <v>0</v>
      </c>
      <c r="DA23" s="1">
        <f t="shared" si="66"/>
        <v>0</v>
      </c>
      <c r="DB23" s="1">
        <f t="shared" si="67"/>
        <v>0</v>
      </c>
      <c r="DC23" s="1">
        <f t="shared" si="68"/>
        <v>0</v>
      </c>
      <c r="DE23" s="1">
        <f t="shared" si="126"/>
        <v>31.482433633253095</v>
      </c>
      <c r="DF23" s="1">
        <f t="shared" si="148"/>
        <v>0</v>
      </c>
      <c r="DG23" s="1">
        <f t="shared" si="149"/>
        <v>0</v>
      </c>
      <c r="DH23" s="1">
        <f t="shared" si="150"/>
        <v>0</v>
      </c>
      <c r="DJ23" s="26">
        <f t="shared" si="127"/>
        <v>1.4977533699450836E-3</v>
      </c>
      <c r="DK23" s="26">
        <f t="shared" si="128"/>
        <v>0</v>
      </c>
      <c r="DL23" s="26">
        <f t="shared" si="129"/>
        <v>0</v>
      </c>
      <c r="DM23" s="26">
        <f t="shared" si="130"/>
        <v>0</v>
      </c>
      <c r="DO23" s="2">
        <f t="shared" si="71"/>
        <v>1.0000000000000009E-2</v>
      </c>
      <c r="DP23" s="2">
        <f t="shared" si="72"/>
        <v>0</v>
      </c>
      <c r="DQ23" s="2">
        <f t="shared" si="73"/>
        <v>0</v>
      </c>
      <c r="DR23" s="2">
        <f t="shared" si="74"/>
        <v>3.0000000000000027E-2</v>
      </c>
      <c r="DT23" s="1">
        <f t="shared" si="75"/>
        <v>210.1977152246865</v>
      </c>
      <c r="DU23" s="1">
        <f t="shared" si="76"/>
        <v>0</v>
      </c>
      <c r="DV23" s="1">
        <f t="shared" si="77"/>
        <v>0</v>
      </c>
      <c r="DW23" s="1">
        <f t="shared" si="78"/>
        <v>0</v>
      </c>
      <c r="DY23" s="1">
        <f t="shared" si="79"/>
        <v>0</v>
      </c>
      <c r="DZ23" s="1">
        <f t="shared" si="80"/>
        <v>0</v>
      </c>
      <c r="EA23" s="1">
        <f t="shared" si="81"/>
        <v>0</v>
      </c>
      <c r="EB23" s="1">
        <f t="shared" si="82"/>
        <v>0</v>
      </c>
      <c r="ED23" s="1">
        <f t="shared" si="131"/>
        <v>210.1977152246865</v>
      </c>
      <c r="EE23" s="1">
        <f t="shared" si="132"/>
        <v>0</v>
      </c>
      <c r="EF23" s="1">
        <f t="shared" si="133"/>
        <v>0</v>
      </c>
      <c r="EG23" s="1">
        <f t="shared" si="134"/>
        <v>0</v>
      </c>
      <c r="EI23" s="25">
        <f t="shared" si="84"/>
        <v>1.0000000000000009E-2</v>
      </c>
      <c r="EJ23" s="25">
        <f t="shared" si="85"/>
        <v>0</v>
      </c>
      <c r="EK23" s="25">
        <f t="shared" si="86"/>
        <v>0</v>
      </c>
      <c r="EL23" s="25">
        <f t="shared" si="87"/>
        <v>0</v>
      </c>
      <c r="EN23" s="1">
        <f t="shared" si="135"/>
        <v>210.1977152246865</v>
      </c>
      <c r="EP23" s="1">
        <f t="shared" si="88"/>
        <v>18287.201224547709</v>
      </c>
      <c r="EQ23" s="1">
        <f t="shared" si="89"/>
        <v>0</v>
      </c>
      <c r="ER23" s="1">
        <f t="shared" si="90"/>
        <v>0</v>
      </c>
      <c r="ES23" s="1">
        <f t="shared" si="91"/>
        <v>0</v>
      </c>
      <c r="EU23" s="1">
        <f t="shared" si="92"/>
        <v>18045.521075689769</v>
      </c>
      <c r="EV23" s="1">
        <f t="shared" si="93"/>
        <v>0</v>
      </c>
      <c r="EW23" s="1">
        <f t="shared" si="94"/>
        <v>0</v>
      </c>
      <c r="EX23" s="1">
        <f t="shared" si="95"/>
        <v>0</v>
      </c>
      <c r="EZ23" s="3">
        <f t="shared" si="96"/>
        <v>-0.14149775336994519</v>
      </c>
      <c r="FA23" s="3">
        <f t="shared" si="97"/>
        <v>0</v>
      </c>
      <c r="FB23" s="3">
        <f t="shared" si="98"/>
        <v>0</v>
      </c>
      <c r="FC23" s="3">
        <f t="shared" si="99"/>
        <v>0</v>
      </c>
      <c r="FE23" s="1">
        <f t="shared" si="136"/>
        <v>18045.521075689769</v>
      </c>
      <c r="FF23" s="1">
        <f t="shared" si="100"/>
        <v>5254.9428806171563</v>
      </c>
      <c r="FG23" s="1">
        <f t="shared" si="137"/>
        <v>23300.463956306925</v>
      </c>
      <c r="FI23" s="23">
        <f t="shared" si="138"/>
        <v>-0.11319820269595615</v>
      </c>
      <c r="FJ23" s="40">
        <f t="shared" si="139"/>
        <v>2.3300463956306925</v>
      </c>
    </row>
    <row r="24" spans="1:166" ht="15" customHeight="1" x14ac:dyDescent="0.25">
      <c r="A24">
        <f t="shared" si="140"/>
        <v>21</v>
      </c>
      <c r="C24" s="4">
        <v>0</v>
      </c>
      <c r="D24" s="4">
        <v>0</v>
      </c>
      <c r="E24" s="4">
        <v>1</v>
      </c>
      <c r="F24" s="4">
        <v>0</v>
      </c>
      <c r="H24" s="1">
        <f t="shared" si="141"/>
        <v>284.5532672240941</v>
      </c>
      <c r="I24" s="1">
        <f t="shared" si="142"/>
        <v>1439.4123937373627</v>
      </c>
      <c r="J24" s="1">
        <f t="shared" si="143"/>
        <v>3673.3811431927702</v>
      </c>
      <c r="K24" s="1">
        <f t="shared" si="144"/>
        <v>43315.613211942102</v>
      </c>
      <c r="M24" s="1">
        <f t="shared" si="101"/>
        <v>284.5532672240941</v>
      </c>
      <c r="N24" s="1">
        <f t="shared" si="145"/>
        <v>1324.2594022383737</v>
      </c>
      <c r="O24" s="1">
        <f t="shared" si="146"/>
        <v>3849.9860058462691</v>
      </c>
      <c r="P24" s="1">
        <f t="shared" si="147"/>
        <v>54144.516514927629</v>
      </c>
      <c r="R24" s="8">
        <v>0.04</v>
      </c>
      <c r="S24" s="8">
        <v>0.04</v>
      </c>
      <c r="T24" s="8">
        <v>0</v>
      </c>
      <c r="U24" s="8">
        <v>0</v>
      </c>
      <c r="W24" s="8">
        <v>0.05</v>
      </c>
      <c r="X24" s="8">
        <v>-0.08</v>
      </c>
      <c r="Y24" s="8">
        <v>0.09</v>
      </c>
      <c r="Z24" s="8">
        <v>0.25</v>
      </c>
      <c r="AB24" s="2">
        <f t="shared" si="102"/>
        <v>5.0000000000000044E-2</v>
      </c>
      <c r="AC24" s="2">
        <f t="shared" si="103"/>
        <v>-7.999999999999996E-2</v>
      </c>
      <c r="AD24" s="2">
        <f t="shared" si="104"/>
        <v>9.000000000000008E-2</v>
      </c>
      <c r="AE24" s="2">
        <f t="shared" si="105"/>
        <v>0.25</v>
      </c>
      <c r="AG24" s="2">
        <f t="shared" si="28"/>
        <v>5.0000000000000044E-2</v>
      </c>
      <c r="AH24" s="2">
        <f t="shared" si="29"/>
        <v>0</v>
      </c>
      <c r="AI24" s="2">
        <f t="shared" si="30"/>
        <v>4.0000000000000036E-2</v>
      </c>
      <c r="AJ24" s="2">
        <f t="shared" si="31"/>
        <v>0</v>
      </c>
      <c r="AL24">
        <f t="shared" si="32"/>
        <v>1</v>
      </c>
      <c r="AM24" s="3">
        <f t="shared" si="106"/>
        <v>1</v>
      </c>
      <c r="AN24" s="12">
        <f t="shared" si="107"/>
        <v>0.8</v>
      </c>
      <c r="AO24" s="12"/>
      <c r="AP24" s="3">
        <f t="shared" si="33"/>
        <v>0</v>
      </c>
      <c r="AQ24" s="3">
        <f t="shared" si="34"/>
        <v>0</v>
      </c>
      <c r="AR24" s="3">
        <f t="shared" si="35"/>
        <v>0.8</v>
      </c>
      <c r="AS24" s="3">
        <f t="shared" si="36"/>
        <v>0</v>
      </c>
      <c r="AU24" s="2">
        <f t="shared" si="108"/>
        <v>0.8</v>
      </c>
      <c r="AV24" s="12">
        <f t="shared" si="109"/>
        <v>0.19999999999999996</v>
      </c>
      <c r="AX24" s="1">
        <f t="shared" si="110"/>
        <v>23300.463956306925</v>
      </c>
      <c r="AZ24" s="1">
        <f t="shared" si="111"/>
        <v>0</v>
      </c>
      <c r="BA24" s="1">
        <f t="shared" si="112"/>
        <v>0</v>
      </c>
      <c r="BB24" s="1">
        <f t="shared" si="113"/>
        <v>18640.371165045541</v>
      </c>
      <c r="BC24" s="1">
        <f t="shared" si="114"/>
        <v>0</v>
      </c>
      <c r="BE24" s="1">
        <f t="shared" si="115"/>
        <v>18640.371165045541</v>
      </c>
      <c r="BF24" s="1">
        <f t="shared" si="38"/>
        <v>4660.0927912613843</v>
      </c>
      <c r="BH24" s="2">
        <f t="shared" si="39"/>
        <v>0</v>
      </c>
      <c r="BI24" s="2">
        <f t="shared" si="40"/>
        <v>0</v>
      </c>
      <c r="BJ24" s="2">
        <f t="shared" si="41"/>
        <v>9.000000000000008E-2</v>
      </c>
      <c r="BK24" s="2">
        <f t="shared" si="42"/>
        <v>0</v>
      </c>
      <c r="BM24" s="1">
        <f t="shared" si="116"/>
        <v>-21019.771522468633</v>
      </c>
      <c r="BN24" s="1">
        <f t="shared" si="117"/>
        <v>0</v>
      </c>
      <c r="BO24" s="1">
        <f t="shared" si="118"/>
        <v>18640.371165045541</v>
      </c>
      <c r="BP24" s="1">
        <f t="shared" si="119"/>
        <v>0</v>
      </c>
      <c r="BR24" s="2">
        <f t="shared" si="120"/>
        <v>-0.90211815360779724</v>
      </c>
      <c r="BS24" s="2">
        <f t="shared" si="121"/>
        <v>0</v>
      </c>
      <c r="BT24" s="2">
        <f t="shared" si="122"/>
        <v>0.8</v>
      </c>
      <c r="BU24" s="2">
        <f t="shared" si="123"/>
        <v>0</v>
      </c>
      <c r="BW24" s="1">
        <f t="shared" si="45"/>
        <v>0</v>
      </c>
      <c r="BX24" s="1">
        <f t="shared" si="46"/>
        <v>0</v>
      </c>
      <c r="BY24" s="1">
        <f t="shared" si="47"/>
        <v>18640.371165045541</v>
      </c>
      <c r="BZ24" s="1">
        <f t="shared" si="48"/>
        <v>0</v>
      </c>
      <c r="CB24" s="1">
        <f t="shared" si="49"/>
        <v>-21019.771522468633</v>
      </c>
      <c r="CC24" s="1">
        <f t="shared" si="50"/>
        <v>0</v>
      </c>
      <c r="CD24" s="1">
        <f t="shared" si="51"/>
        <v>0</v>
      </c>
      <c r="CE24" s="1">
        <f t="shared" si="52"/>
        <v>0</v>
      </c>
      <c r="CG24" s="1">
        <f t="shared" si="53"/>
        <v>0</v>
      </c>
      <c r="CH24" s="1">
        <f t="shared" si="54"/>
        <v>0</v>
      </c>
      <c r="CI24" s="1">
        <f t="shared" si="55"/>
        <v>18612.452486316066</v>
      </c>
      <c r="CJ24" s="1">
        <f t="shared" si="56"/>
        <v>0</v>
      </c>
      <c r="CL24" s="1">
        <f t="shared" si="124"/>
        <v>18612.452486316066</v>
      </c>
      <c r="CN24" s="1">
        <f t="shared" si="57"/>
        <v>-20967.353139619583</v>
      </c>
      <c r="CO24" s="1">
        <f t="shared" si="58"/>
        <v>0</v>
      </c>
      <c r="CP24" s="1">
        <f t="shared" si="59"/>
        <v>0</v>
      </c>
      <c r="CQ24" s="1">
        <f t="shared" si="60"/>
        <v>0</v>
      </c>
      <c r="CS24" s="1">
        <f t="shared" si="125"/>
        <v>-20967.353139619583</v>
      </c>
      <c r="CU24" s="1">
        <f t="shared" si="61"/>
        <v>0</v>
      </c>
      <c r="CV24" s="1">
        <f t="shared" si="62"/>
        <v>0</v>
      </c>
      <c r="CW24" s="1">
        <f t="shared" si="63"/>
        <v>27.918678729474777</v>
      </c>
      <c r="CX24" s="1">
        <f t="shared" si="64"/>
        <v>0</v>
      </c>
      <c r="CZ24" s="1">
        <f t="shared" si="65"/>
        <v>-52.418382849049522</v>
      </c>
      <c r="DA24" s="1">
        <f t="shared" si="66"/>
        <v>0</v>
      </c>
      <c r="DB24" s="1">
        <f t="shared" si="67"/>
        <v>0</v>
      </c>
      <c r="DC24" s="1">
        <f t="shared" si="68"/>
        <v>0</v>
      </c>
      <c r="DE24" s="1">
        <f t="shared" si="126"/>
        <v>-52.418382849049522</v>
      </c>
      <c r="DF24" s="1">
        <f t="shared" si="148"/>
        <v>0</v>
      </c>
      <c r="DG24" s="1">
        <f t="shared" si="149"/>
        <v>27.918678729474777</v>
      </c>
      <c r="DH24" s="1">
        <f t="shared" si="150"/>
        <v>0</v>
      </c>
      <c r="DJ24" s="26">
        <f t="shared" si="127"/>
        <v>2.4937655860349395E-3</v>
      </c>
      <c r="DK24" s="26">
        <f t="shared" si="128"/>
        <v>0</v>
      </c>
      <c r="DL24" s="26">
        <f t="shared" si="129"/>
        <v>1.4977533699451187E-3</v>
      </c>
      <c r="DM24" s="26">
        <f t="shared" si="130"/>
        <v>0</v>
      </c>
      <c r="DO24" s="2">
        <f t="shared" si="71"/>
        <v>5.0000000000000044E-2</v>
      </c>
      <c r="DP24" s="2">
        <f t="shared" si="72"/>
        <v>0</v>
      </c>
      <c r="DQ24" s="2">
        <f t="shared" si="73"/>
        <v>4.0000000000000036E-2</v>
      </c>
      <c r="DR24" s="2">
        <f t="shared" si="74"/>
        <v>0</v>
      </c>
      <c r="DT24" s="1">
        <f t="shared" si="75"/>
        <v>0</v>
      </c>
      <c r="DU24" s="1">
        <f t="shared" si="76"/>
        <v>0</v>
      </c>
      <c r="DV24" s="1">
        <f t="shared" si="77"/>
        <v>745.61484660182225</v>
      </c>
      <c r="DW24" s="1">
        <f t="shared" si="78"/>
        <v>0</v>
      </c>
      <c r="DY24" s="1">
        <f t="shared" si="79"/>
        <v>-1050.9885761234325</v>
      </c>
      <c r="DZ24" s="1">
        <f t="shared" si="80"/>
        <v>0</v>
      </c>
      <c r="EA24" s="1">
        <f t="shared" si="81"/>
        <v>0</v>
      </c>
      <c r="EB24" s="1">
        <f t="shared" si="82"/>
        <v>0</v>
      </c>
      <c r="ED24" s="1">
        <f t="shared" si="131"/>
        <v>-1050.9885761234325</v>
      </c>
      <c r="EE24" s="1">
        <f t="shared" si="132"/>
        <v>0</v>
      </c>
      <c r="EF24" s="1">
        <f t="shared" si="133"/>
        <v>745.61484660182225</v>
      </c>
      <c r="EG24" s="1">
        <f t="shared" si="134"/>
        <v>0</v>
      </c>
      <c r="EI24" s="25">
        <f t="shared" si="84"/>
        <v>0</v>
      </c>
      <c r="EJ24" s="25">
        <f t="shared" si="85"/>
        <v>0</v>
      </c>
      <c r="EK24" s="25">
        <f t="shared" si="86"/>
        <v>4.0000000000000036E-2</v>
      </c>
      <c r="EL24" s="25">
        <f t="shared" si="87"/>
        <v>0</v>
      </c>
      <c r="EN24" s="1">
        <f t="shared" si="135"/>
        <v>-305.37372952161024</v>
      </c>
      <c r="EP24" s="1">
        <f t="shared" si="88"/>
        <v>0</v>
      </c>
      <c r="EQ24" s="1">
        <f t="shared" si="89"/>
        <v>0</v>
      </c>
      <c r="ER24" s="1">
        <f t="shared" si="90"/>
        <v>20318.00456989964</v>
      </c>
      <c r="ES24" s="1">
        <f t="shared" si="91"/>
        <v>0</v>
      </c>
      <c r="EU24" s="1">
        <f t="shared" si="92"/>
        <v>1103.406958972482</v>
      </c>
      <c r="EV24" s="1">
        <f t="shared" si="93"/>
        <v>0</v>
      </c>
      <c r="EW24" s="1">
        <f t="shared" si="94"/>
        <v>19544.471044568341</v>
      </c>
      <c r="EX24" s="1">
        <f t="shared" si="95"/>
        <v>0</v>
      </c>
      <c r="EZ24" s="3">
        <f t="shared" si="96"/>
        <v>0</v>
      </c>
      <c r="FA24" s="3">
        <f t="shared" si="97"/>
        <v>0</v>
      </c>
      <c r="FB24" s="3">
        <f t="shared" si="98"/>
        <v>4.8502246630054868E-2</v>
      </c>
      <c r="FC24" s="3">
        <f t="shared" si="99"/>
        <v>0</v>
      </c>
      <c r="FE24" s="1">
        <f t="shared" si="136"/>
        <v>20647.878003540824</v>
      </c>
      <c r="FF24" s="1">
        <f t="shared" si="100"/>
        <v>4660.0927912613843</v>
      </c>
      <c r="FG24" s="1">
        <f t="shared" si="137"/>
        <v>25307.970794802208</v>
      </c>
      <c r="FI24" s="23">
        <f t="shared" si="138"/>
        <v>8.6157376190438173E-2</v>
      </c>
      <c r="FJ24" s="40">
        <f t="shared" si="139"/>
        <v>2.5307970794802208</v>
      </c>
    </row>
    <row r="25" spans="1:166" ht="15" customHeight="1" x14ac:dyDescent="0.25">
      <c r="A25">
        <f t="shared" si="140"/>
        <v>22</v>
      </c>
      <c r="C25" s="4">
        <v>1</v>
      </c>
      <c r="D25" s="4">
        <v>0</v>
      </c>
      <c r="E25" s="4">
        <v>1</v>
      </c>
      <c r="F25" s="4">
        <v>1</v>
      </c>
      <c r="H25" s="1">
        <f t="shared" si="141"/>
        <v>295.9353979130579</v>
      </c>
      <c r="I25" s="1">
        <f t="shared" si="142"/>
        <v>1377.2297783279087</v>
      </c>
      <c r="J25" s="1">
        <f t="shared" si="143"/>
        <v>3849.9860058462691</v>
      </c>
      <c r="K25" s="1">
        <f t="shared" si="144"/>
        <v>54144.516514927629</v>
      </c>
      <c r="M25" s="1">
        <f t="shared" si="101"/>
        <v>287.39879989633505</v>
      </c>
      <c r="N25" s="1">
        <f t="shared" si="145"/>
        <v>1642.0816587755833</v>
      </c>
      <c r="O25" s="1">
        <f t="shared" si="146"/>
        <v>3387.987685144717</v>
      </c>
      <c r="P25" s="1">
        <f t="shared" si="147"/>
        <v>47647.174533136313</v>
      </c>
      <c r="R25" s="8">
        <v>-0.02</v>
      </c>
      <c r="S25" s="8">
        <v>0.05</v>
      </c>
      <c r="T25" s="8">
        <v>0.02</v>
      </c>
      <c r="U25" s="8">
        <v>0.04</v>
      </c>
      <c r="W25" s="8">
        <v>0.01</v>
      </c>
      <c r="X25" s="8">
        <v>0.24</v>
      </c>
      <c r="Y25" s="8">
        <v>-0.12</v>
      </c>
      <c r="Z25" s="8">
        <v>-0.12</v>
      </c>
      <c r="AB25" s="2">
        <f t="shared" si="102"/>
        <v>1.0000000000000009E-2</v>
      </c>
      <c r="AC25" s="2">
        <f t="shared" si="103"/>
        <v>0.24</v>
      </c>
      <c r="AD25" s="2">
        <f t="shared" si="104"/>
        <v>-0.12</v>
      </c>
      <c r="AE25" s="2">
        <f t="shared" si="105"/>
        <v>-0.12</v>
      </c>
      <c r="AG25" s="2">
        <f t="shared" si="28"/>
        <v>4.0000000000000036E-2</v>
      </c>
      <c r="AH25" s="2">
        <f t="shared" si="29"/>
        <v>4.0000000000000036E-2</v>
      </c>
      <c r="AI25" s="2">
        <f t="shared" si="30"/>
        <v>0</v>
      </c>
      <c r="AJ25" s="2">
        <f t="shared" si="31"/>
        <v>0</v>
      </c>
      <c r="AL25">
        <f t="shared" si="32"/>
        <v>3</v>
      </c>
      <c r="AM25" s="3">
        <f t="shared" si="106"/>
        <v>0.33333333333333331</v>
      </c>
      <c r="AN25" s="12">
        <f t="shared" si="107"/>
        <v>0.33333333333333331</v>
      </c>
      <c r="AO25" s="12"/>
      <c r="AP25" s="3">
        <f t="shared" si="33"/>
        <v>0.33333333333333331</v>
      </c>
      <c r="AQ25" s="3">
        <f t="shared" si="34"/>
        <v>0</v>
      </c>
      <c r="AR25" s="3">
        <f t="shared" si="35"/>
        <v>0.33333333333333331</v>
      </c>
      <c r="AS25" s="3">
        <f t="shared" si="36"/>
        <v>0.33333333333333331</v>
      </c>
      <c r="AU25" s="2">
        <f t="shared" si="108"/>
        <v>1</v>
      </c>
      <c r="AV25" s="12">
        <f t="shared" si="109"/>
        <v>0</v>
      </c>
      <c r="AX25" s="1">
        <f t="shared" si="110"/>
        <v>25307.970794802208</v>
      </c>
      <c r="AZ25" s="1">
        <f t="shared" si="111"/>
        <v>8435.9902649340693</v>
      </c>
      <c r="BA25" s="1">
        <f t="shared" si="112"/>
        <v>0</v>
      </c>
      <c r="BB25" s="1">
        <f t="shared" si="113"/>
        <v>8435.9902649340693</v>
      </c>
      <c r="BC25" s="1">
        <f t="shared" si="114"/>
        <v>8435.9902649340693</v>
      </c>
      <c r="BE25" s="1">
        <f t="shared" si="115"/>
        <v>25307.970794802208</v>
      </c>
      <c r="BF25" s="1">
        <f t="shared" si="38"/>
        <v>0</v>
      </c>
      <c r="BH25" s="2">
        <f t="shared" si="39"/>
        <v>1.0000000000000009E-2</v>
      </c>
      <c r="BI25" s="2">
        <f t="shared" si="40"/>
        <v>0</v>
      </c>
      <c r="BJ25" s="2">
        <f t="shared" si="41"/>
        <v>-0.12</v>
      </c>
      <c r="BK25" s="2">
        <f t="shared" si="42"/>
        <v>-0.12</v>
      </c>
      <c r="BM25" s="1">
        <f t="shared" si="116"/>
        <v>8435.9902649340693</v>
      </c>
      <c r="BN25" s="1">
        <f t="shared" si="117"/>
        <v>0</v>
      </c>
      <c r="BO25" s="1">
        <f t="shared" si="118"/>
        <v>-10204.380900111471</v>
      </c>
      <c r="BP25" s="1">
        <f t="shared" si="119"/>
        <v>8435.9902649340693</v>
      </c>
      <c r="BR25" s="2">
        <f t="shared" si="120"/>
        <v>0.33333333333333331</v>
      </c>
      <c r="BS25" s="2">
        <f t="shared" si="121"/>
        <v>0</v>
      </c>
      <c r="BT25" s="2">
        <f t="shared" si="122"/>
        <v>-0.40320818223036925</v>
      </c>
      <c r="BU25" s="2">
        <f t="shared" si="123"/>
        <v>0.33333333333333331</v>
      </c>
      <c r="BW25" s="1">
        <f t="shared" si="45"/>
        <v>8435.9902649340693</v>
      </c>
      <c r="BX25" s="1">
        <f t="shared" si="46"/>
        <v>0</v>
      </c>
      <c r="BY25" s="1">
        <f t="shared" si="47"/>
        <v>0</v>
      </c>
      <c r="BZ25" s="1">
        <f t="shared" si="48"/>
        <v>8435.9902649340693</v>
      </c>
      <c r="CB25" s="1">
        <f t="shared" si="49"/>
        <v>0</v>
      </c>
      <c r="CC25" s="1">
        <f t="shared" si="50"/>
        <v>0</v>
      </c>
      <c r="CD25" s="1">
        <f t="shared" si="51"/>
        <v>-10204.380900111471</v>
      </c>
      <c r="CE25" s="1">
        <f t="shared" si="52"/>
        <v>0</v>
      </c>
      <c r="CG25" s="1">
        <f t="shared" si="53"/>
        <v>8423.3552320859399</v>
      </c>
      <c r="CH25" s="1">
        <f t="shared" si="54"/>
        <v>0</v>
      </c>
      <c r="CI25" s="1">
        <f t="shared" si="55"/>
        <v>0</v>
      </c>
      <c r="CJ25" s="1">
        <f t="shared" si="56"/>
        <v>8423.3552320859399</v>
      </c>
      <c r="CL25" s="1">
        <f t="shared" si="124"/>
        <v>16846.71046417188</v>
      </c>
      <c r="CN25" s="1">
        <f t="shared" si="57"/>
        <v>0</v>
      </c>
      <c r="CO25" s="1">
        <f t="shared" si="58"/>
        <v>0</v>
      </c>
      <c r="CP25" s="1">
        <f t="shared" si="59"/>
        <v>-10178.933566195981</v>
      </c>
      <c r="CQ25" s="1">
        <f t="shared" si="60"/>
        <v>0</v>
      </c>
      <c r="CS25" s="1">
        <f t="shared" si="125"/>
        <v>-10178.933566195981</v>
      </c>
      <c r="CU25" s="1">
        <f t="shared" si="61"/>
        <v>12.635032848129413</v>
      </c>
      <c r="CV25" s="1">
        <f t="shared" si="62"/>
        <v>0</v>
      </c>
      <c r="CW25" s="1">
        <f t="shared" si="63"/>
        <v>0</v>
      </c>
      <c r="CX25" s="1">
        <f t="shared" si="64"/>
        <v>12.635032848129413</v>
      </c>
      <c r="CZ25" s="1">
        <f t="shared" si="65"/>
        <v>0</v>
      </c>
      <c r="DA25" s="1">
        <f t="shared" si="66"/>
        <v>0</v>
      </c>
      <c r="DB25" s="1">
        <f t="shared" si="67"/>
        <v>-25.447333915490162</v>
      </c>
      <c r="DC25" s="1">
        <f t="shared" si="68"/>
        <v>0</v>
      </c>
      <c r="DE25" s="1">
        <f t="shared" si="126"/>
        <v>12.635032848129413</v>
      </c>
      <c r="DF25" s="1">
        <f t="shared" si="148"/>
        <v>0</v>
      </c>
      <c r="DG25" s="1">
        <f t="shared" si="149"/>
        <v>-25.447333915490162</v>
      </c>
      <c r="DH25" s="1">
        <f t="shared" si="150"/>
        <v>12.635032848129413</v>
      </c>
      <c r="DJ25" s="26">
        <f t="shared" si="127"/>
        <v>1.4977533699451419E-3</v>
      </c>
      <c r="DK25" s="26">
        <f t="shared" si="128"/>
        <v>0</v>
      </c>
      <c r="DL25" s="26">
        <f t="shared" si="129"/>
        <v>2.493765586034933E-3</v>
      </c>
      <c r="DM25" s="26">
        <f t="shared" si="130"/>
        <v>1.4977533699451419E-3</v>
      </c>
      <c r="DO25" s="2">
        <f t="shared" si="71"/>
        <v>4.0000000000000036E-2</v>
      </c>
      <c r="DP25" s="2">
        <f t="shared" si="72"/>
        <v>4.0000000000000036E-2</v>
      </c>
      <c r="DQ25" s="2">
        <f t="shared" si="73"/>
        <v>0</v>
      </c>
      <c r="DR25" s="2">
        <f t="shared" si="74"/>
        <v>0</v>
      </c>
      <c r="DT25" s="1">
        <f t="shared" si="75"/>
        <v>337.43961059736307</v>
      </c>
      <c r="DU25" s="1">
        <f t="shared" si="76"/>
        <v>0</v>
      </c>
      <c r="DV25" s="1">
        <f t="shared" si="77"/>
        <v>0</v>
      </c>
      <c r="DW25" s="1">
        <f t="shared" si="78"/>
        <v>0</v>
      </c>
      <c r="DY25" s="1">
        <f t="shared" si="79"/>
        <v>0</v>
      </c>
      <c r="DZ25" s="1">
        <f t="shared" si="80"/>
        <v>0</v>
      </c>
      <c r="EA25" s="1">
        <f t="shared" si="81"/>
        <v>0</v>
      </c>
      <c r="EB25" s="1">
        <f t="shared" si="82"/>
        <v>0</v>
      </c>
      <c r="ED25" s="1">
        <f t="shared" si="131"/>
        <v>337.43961059736307</v>
      </c>
      <c r="EE25" s="1">
        <f t="shared" si="132"/>
        <v>0</v>
      </c>
      <c r="EF25" s="1">
        <f t="shared" si="133"/>
        <v>0</v>
      </c>
      <c r="EG25" s="1">
        <f t="shared" si="134"/>
        <v>0</v>
      </c>
      <c r="EI25" s="25">
        <f t="shared" si="84"/>
        <v>4.0000000000000036E-2</v>
      </c>
      <c r="EJ25" s="25">
        <f t="shared" si="85"/>
        <v>0</v>
      </c>
      <c r="EK25" s="25">
        <f t="shared" si="86"/>
        <v>0</v>
      </c>
      <c r="EL25" s="25">
        <f t="shared" si="87"/>
        <v>0</v>
      </c>
      <c r="EN25" s="1">
        <f t="shared" si="135"/>
        <v>337.43961059736307</v>
      </c>
      <c r="EP25" s="1">
        <f t="shared" si="88"/>
        <v>8520.3501675834104</v>
      </c>
      <c r="EQ25" s="1">
        <f t="shared" si="89"/>
        <v>0</v>
      </c>
      <c r="ER25" s="1">
        <f t="shared" si="90"/>
        <v>7423.6714331419807</v>
      </c>
      <c r="ES25" s="1">
        <f t="shared" si="91"/>
        <v>7423.6714331419807</v>
      </c>
      <c r="EU25" s="1">
        <f t="shared" si="92"/>
        <v>8170.2755241379182</v>
      </c>
      <c r="EV25" s="1">
        <f t="shared" si="93"/>
        <v>0</v>
      </c>
      <c r="EW25" s="1">
        <f t="shared" si="94"/>
        <v>7449.1187670574709</v>
      </c>
      <c r="EX25" s="1">
        <f t="shared" si="95"/>
        <v>7411.0364002938513</v>
      </c>
      <c r="EZ25" s="3">
        <f t="shared" si="96"/>
        <v>-3.1497753369945092E-2</v>
      </c>
      <c r="FA25" s="3">
        <f t="shared" si="97"/>
        <v>0</v>
      </c>
      <c r="FB25" s="3">
        <f t="shared" si="98"/>
        <v>-0.11698347993343861</v>
      </c>
      <c r="FC25" s="3">
        <f t="shared" si="99"/>
        <v>-0.12149775336994517</v>
      </c>
      <c r="FE25" s="1">
        <f t="shared" si="136"/>
        <v>23030.43069148924</v>
      </c>
      <c r="FF25" s="1">
        <f t="shared" si="100"/>
        <v>0</v>
      </c>
      <c r="FG25" s="1">
        <f t="shared" si="137"/>
        <v>23030.43069148924</v>
      </c>
      <c r="FI25" s="23">
        <f t="shared" si="138"/>
        <v>-8.999299555777629E-2</v>
      </c>
      <c r="FJ25" s="40">
        <f t="shared" si="139"/>
        <v>2.3030430691489241</v>
      </c>
    </row>
    <row r="26" spans="1:166" ht="15" customHeight="1" x14ac:dyDescent="0.25">
      <c r="A26">
        <f t="shared" si="140"/>
        <v>23</v>
      </c>
      <c r="C26" s="4">
        <v>0</v>
      </c>
      <c r="D26" s="4">
        <v>1</v>
      </c>
      <c r="E26" s="4">
        <v>0</v>
      </c>
      <c r="F26" s="4">
        <v>1</v>
      </c>
      <c r="H26" s="1">
        <f t="shared" si="141"/>
        <v>281.65082389840836</v>
      </c>
      <c r="I26" s="1">
        <f t="shared" si="142"/>
        <v>1724.1857417143624</v>
      </c>
      <c r="J26" s="1">
        <f t="shared" si="143"/>
        <v>3455.7474388476116</v>
      </c>
      <c r="K26" s="1">
        <f t="shared" si="144"/>
        <v>49553.06151446177</v>
      </c>
      <c r="M26" s="1">
        <f t="shared" si="101"/>
        <v>298.89475189218848</v>
      </c>
      <c r="N26" s="1">
        <f t="shared" si="145"/>
        <v>1395.7694099592456</v>
      </c>
      <c r="O26" s="1">
        <f t="shared" si="146"/>
        <v>3557.3870694019529</v>
      </c>
      <c r="P26" s="1">
        <f t="shared" si="147"/>
        <v>58129.552930426304</v>
      </c>
      <c r="R26" s="8">
        <v>-0.02</v>
      </c>
      <c r="S26" s="8">
        <v>0.04</v>
      </c>
      <c r="T26" s="8">
        <v>-0.04</v>
      </c>
      <c r="U26" s="8">
        <v>0.05</v>
      </c>
      <c r="W26" s="8">
        <v>0.04</v>
      </c>
      <c r="X26" s="8">
        <v>-0.15</v>
      </c>
      <c r="Y26" s="8">
        <v>0.05</v>
      </c>
      <c r="Z26" s="8">
        <v>0.22</v>
      </c>
      <c r="AB26" s="2">
        <f t="shared" si="102"/>
        <v>4.0000000000000036E-2</v>
      </c>
      <c r="AC26" s="2">
        <f t="shared" si="103"/>
        <v>-0.15000000000000002</v>
      </c>
      <c r="AD26" s="2">
        <f t="shared" si="104"/>
        <v>5.0000000000000044E-2</v>
      </c>
      <c r="AE26" s="2">
        <f t="shared" si="105"/>
        <v>0.21999999999999997</v>
      </c>
      <c r="AG26" s="2">
        <f t="shared" si="28"/>
        <v>-1.9999999999999907E-2</v>
      </c>
      <c r="AH26" s="2">
        <f t="shared" si="29"/>
        <v>5.0000000000000044E-2</v>
      </c>
      <c r="AI26" s="2">
        <f t="shared" si="30"/>
        <v>2.0000000000000018E-2</v>
      </c>
      <c r="AJ26" s="2">
        <f t="shared" si="31"/>
        <v>4.0000000000000036E-2</v>
      </c>
      <c r="AL26">
        <f t="shared" si="32"/>
        <v>2</v>
      </c>
      <c r="AM26" s="3">
        <f t="shared" si="106"/>
        <v>0.5</v>
      </c>
      <c r="AN26" s="12">
        <f t="shared" si="107"/>
        <v>0.5</v>
      </c>
      <c r="AO26" s="12"/>
      <c r="AP26" s="3">
        <f t="shared" si="33"/>
        <v>0</v>
      </c>
      <c r="AQ26" s="3">
        <f t="shared" si="34"/>
        <v>0.5</v>
      </c>
      <c r="AR26" s="3">
        <f t="shared" si="35"/>
        <v>0</v>
      </c>
      <c r="AS26" s="3">
        <f t="shared" si="36"/>
        <v>0.5</v>
      </c>
      <c r="AU26" s="2">
        <f t="shared" si="108"/>
        <v>1</v>
      </c>
      <c r="AV26" s="12">
        <f t="shared" si="109"/>
        <v>0</v>
      </c>
      <c r="AX26" s="1">
        <f t="shared" si="110"/>
        <v>23030.43069148924</v>
      </c>
      <c r="AZ26" s="1">
        <f t="shared" si="111"/>
        <v>0</v>
      </c>
      <c r="BA26" s="1">
        <f t="shared" si="112"/>
        <v>11515.21534574462</v>
      </c>
      <c r="BB26" s="1">
        <f t="shared" si="113"/>
        <v>0</v>
      </c>
      <c r="BC26" s="1">
        <f t="shared" si="114"/>
        <v>11515.21534574462</v>
      </c>
      <c r="BE26" s="1">
        <f t="shared" si="115"/>
        <v>23030.43069148924</v>
      </c>
      <c r="BF26" s="1">
        <f t="shared" si="38"/>
        <v>0</v>
      </c>
      <c r="BH26" s="2">
        <f t="shared" si="39"/>
        <v>0</v>
      </c>
      <c r="BI26" s="2">
        <f t="shared" si="40"/>
        <v>-0.15000000000000002</v>
      </c>
      <c r="BJ26" s="2">
        <f t="shared" si="41"/>
        <v>0</v>
      </c>
      <c r="BK26" s="2">
        <f t="shared" si="42"/>
        <v>0.21999999999999997</v>
      </c>
      <c r="BM26" s="1">
        <f t="shared" si="116"/>
        <v>-8435.9902649340693</v>
      </c>
      <c r="BN26" s="1">
        <f t="shared" si="117"/>
        <v>11515.21534574462</v>
      </c>
      <c r="BO26" s="1">
        <f t="shared" si="118"/>
        <v>-8435.9902649340693</v>
      </c>
      <c r="BP26" s="1">
        <f t="shared" si="119"/>
        <v>3079.2250808105509</v>
      </c>
      <c r="BR26" s="2">
        <f t="shared" si="120"/>
        <v>-0.36629754683882398</v>
      </c>
      <c r="BS26" s="2">
        <f t="shared" si="121"/>
        <v>0.5</v>
      </c>
      <c r="BT26" s="2">
        <f t="shared" si="122"/>
        <v>-0.36629754683882398</v>
      </c>
      <c r="BU26" s="2">
        <f t="shared" si="123"/>
        <v>0.13370245316117602</v>
      </c>
      <c r="BW26" s="1">
        <f t="shared" si="45"/>
        <v>0</v>
      </c>
      <c r="BX26" s="1">
        <f t="shared" si="46"/>
        <v>11515.21534574462</v>
      </c>
      <c r="BY26" s="1">
        <f t="shared" si="47"/>
        <v>0</v>
      </c>
      <c r="BZ26" s="1">
        <f t="shared" si="48"/>
        <v>3079.2250808105509</v>
      </c>
      <c r="CB26" s="1">
        <f t="shared" si="49"/>
        <v>-8435.9902649340693</v>
      </c>
      <c r="CC26" s="1">
        <f t="shared" si="50"/>
        <v>0</v>
      </c>
      <c r="CD26" s="1">
        <f t="shared" si="51"/>
        <v>-8435.9902649340693</v>
      </c>
      <c r="CE26" s="1">
        <f t="shared" si="52"/>
        <v>0</v>
      </c>
      <c r="CG26" s="1">
        <f t="shared" si="53"/>
        <v>0</v>
      </c>
      <c r="CH26" s="1">
        <f t="shared" si="54"/>
        <v>11497.968393154888</v>
      </c>
      <c r="CI26" s="1">
        <f t="shared" si="55"/>
        <v>0</v>
      </c>
      <c r="CJ26" s="1">
        <f t="shared" si="56"/>
        <v>3074.6131610689472</v>
      </c>
      <c r="CL26" s="1">
        <f t="shared" si="124"/>
        <v>14572.581554223834</v>
      </c>
      <c r="CN26" s="1">
        <f t="shared" si="57"/>
        <v>-8414.9528827272516</v>
      </c>
      <c r="CO26" s="1">
        <f t="shared" si="58"/>
        <v>0</v>
      </c>
      <c r="CP26" s="1">
        <f t="shared" si="59"/>
        <v>-8414.9528827272516</v>
      </c>
      <c r="CQ26" s="1">
        <f t="shared" si="60"/>
        <v>0</v>
      </c>
      <c r="CS26" s="1">
        <f t="shared" si="125"/>
        <v>-16829.905765454503</v>
      </c>
      <c r="CU26" s="1">
        <f t="shared" si="61"/>
        <v>0</v>
      </c>
      <c r="CV26" s="1">
        <f t="shared" si="62"/>
        <v>17.246952589732246</v>
      </c>
      <c r="CW26" s="1">
        <f t="shared" si="63"/>
        <v>0</v>
      </c>
      <c r="CX26" s="1">
        <f t="shared" si="64"/>
        <v>4.6119197416037423</v>
      </c>
      <c r="CZ26" s="1">
        <f t="shared" si="65"/>
        <v>-21.037382206817711</v>
      </c>
      <c r="DA26" s="1">
        <f t="shared" si="66"/>
        <v>0</v>
      </c>
      <c r="DB26" s="1">
        <f t="shared" si="67"/>
        <v>-21.037382206817711</v>
      </c>
      <c r="DC26" s="1">
        <f t="shared" si="68"/>
        <v>0</v>
      </c>
      <c r="DE26" s="1">
        <f t="shared" si="126"/>
        <v>-21.037382206817711</v>
      </c>
      <c r="DF26" s="1">
        <f t="shared" si="148"/>
        <v>17.246952589732246</v>
      </c>
      <c r="DG26" s="1">
        <f t="shared" si="149"/>
        <v>-21.037382206817711</v>
      </c>
      <c r="DH26" s="1">
        <f t="shared" si="150"/>
        <v>4.6119197416037423</v>
      </c>
      <c r="DJ26" s="26">
        <f t="shared" si="127"/>
        <v>2.4937655860348632E-3</v>
      </c>
      <c r="DK26" s="26">
        <f t="shared" si="128"/>
        <v>1.4977533699450749E-3</v>
      </c>
      <c r="DL26" s="26">
        <f t="shared" si="129"/>
        <v>2.4937655860348632E-3</v>
      </c>
      <c r="DM26" s="26">
        <f t="shared" si="130"/>
        <v>1.4977533699451866E-3</v>
      </c>
      <c r="DO26" s="2">
        <f t="shared" si="71"/>
        <v>-1.9999999999999907E-2</v>
      </c>
      <c r="DP26" s="2">
        <f t="shared" si="72"/>
        <v>5.0000000000000044E-2</v>
      </c>
      <c r="DQ26" s="2">
        <f t="shared" si="73"/>
        <v>2.0000000000000018E-2</v>
      </c>
      <c r="DR26" s="2">
        <f t="shared" si="74"/>
        <v>4.0000000000000036E-2</v>
      </c>
      <c r="DT26" s="1">
        <f t="shared" si="75"/>
        <v>0</v>
      </c>
      <c r="DU26" s="1">
        <f t="shared" si="76"/>
        <v>575.76076728723149</v>
      </c>
      <c r="DV26" s="1">
        <f t="shared" si="77"/>
        <v>0</v>
      </c>
      <c r="DW26" s="1">
        <f t="shared" si="78"/>
        <v>123.16900323242214</v>
      </c>
      <c r="DY26" s="1">
        <f t="shared" si="79"/>
        <v>168.7198052986806</v>
      </c>
      <c r="DZ26" s="1">
        <f t="shared" si="80"/>
        <v>0</v>
      </c>
      <c r="EA26" s="1">
        <f t="shared" si="81"/>
        <v>-168.71980529868154</v>
      </c>
      <c r="EB26" s="1">
        <f t="shared" si="82"/>
        <v>0</v>
      </c>
      <c r="ED26" s="1">
        <f t="shared" si="131"/>
        <v>168.7198052986806</v>
      </c>
      <c r="EE26" s="1">
        <f t="shared" si="132"/>
        <v>575.76076728723149</v>
      </c>
      <c r="EF26" s="1">
        <f t="shared" si="133"/>
        <v>-168.71980529868154</v>
      </c>
      <c r="EG26" s="1">
        <f t="shared" si="134"/>
        <v>123.16900323242214</v>
      </c>
      <c r="EI26" s="25">
        <f t="shared" si="84"/>
        <v>0</v>
      </c>
      <c r="EJ26" s="25">
        <f t="shared" si="85"/>
        <v>5.0000000000000044E-2</v>
      </c>
      <c r="EK26" s="25">
        <f t="shared" si="86"/>
        <v>0</v>
      </c>
      <c r="EL26" s="25">
        <f t="shared" si="87"/>
        <v>1.0696196252894091E-2</v>
      </c>
      <c r="EN26" s="1">
        <f t="shared" si="135"/>
        <v>698.92977051965272</v>
      </c>
      <c r="EP26" s="1">
        <f t="shared" si="88"/>
        <v>0</v>
      </c>
      <c r="EQ26" s="1">
        <f t="shared" si="89"/>
        <v>9787.9330438829274</v>
      </c>
      <c r="ER26" s="1">
        <f t="shared" si="90"/>
        <v>0</v>
      </c>
      <c r="ES26" s="1">
        <f t="shared" si="91"/>
        <v>14048.562721808436</v>
      </c>
      <c r="EU26" s="1">
        <f t="shared" si="92"/>
        <v>-147.68242309186289</v>
      </c>
      <c r="EV26" s="1">
        <f t="shared" si="93"/>
        <v>9194.9253240059643</v>
      </c>
      <c r="EW26" s="1">
        <f t="shared" si="94"/>
        <v>189.75718750549925</v>
      </c>
      <c r="EX26" s="1">
        <f t="shared" si="95"/>
        <v>13920.78179883441</v>
      </c>
      <c r="EZ26" s="3">
        <f t="shared" si="96"/>
        <v>0</v>
      </c>
      <c r="FA26" s="3">
        <f t="shared" si="97"/>
        <v>-0.20149775336994502</v>
      </c>
      <c r="FB26" s="3">
        <f t="shared" si="98"/>
        <v>0</v>
      </c>
      <c r="FC26" s="3">
        <f t="shared" si="99"/>
        <v>0.20890329714752176</v>
      </c>
      <c r="FE26" s="1">
        <f t="shared" si="136"/>
        <v>23157.781887254012</v>
      </c>
      <c r="FF26" s="1">
        <f t="shared" si="100"/>
        <v>0</v>
      </c>
      <c r="FG26" s="1">
        <f t="shared" si="137"/>
        <v>23157.781887254012</v>
      </c>
      <c r="FI26" s="23">
        <f t="shared" si="138"/>
        <v>5.5296923218997041E-3</v>
      </c>
      <c r="FJ26" s="40">
        <f t="shared" si="139"/>
        <v>2.3157781887254014</v>
      </c>
    </row>
    <row r="27" spans="1:166" ht="15" customHeight="1" x14ac:dyDescent="0.25">
      <c r="A27">
        <f t="shared" si="140"/>
        <v>24</v>
      </c>
      <c r="C27" s="4">
        <v>0</v>
      </c>
      <c r="D27" s="4">
        <v>0</v>
      </c>
      <c r="E27" s="4">
        <v>0</v>
      </c>
      <c r="F27" s="4">
        <v>0</v>
      </c>
      <c r="H27" s="1">
        <f t="shared" si="141"/>
        <v>292.9168568543447</v>
      </c>
      <c r="I27" s="1">
        <f t="shared" si="142"/>
        <v>1451.6001863576155</v>
      </c>
      <c r="J27" s="1">
        <f t="shared" si="143"/>
        <v>3415.0915866258747</v>
      </c>
      <c r="K27" s="1">
        <f t="shared" si="144"/>
        <v>61036.030576947618</v>
      </c>
      <c r="M27" s="1">
        <f t="shared" si="101"/>
        <v>254.06053910836019</v>
      </c>
      <c r="N27" s="1">
        <f t="shared" si="145"/>
        <v>1800.5425388474268</v>
      </c>
      <c r="O27" s="1">
        <f t="shared" si="146"/>
        <v>4624.6031902225386</v>
      </c>
      <c r="P27" s="1">
        <f t="shared" si="147"/>
        <v>73824.532221641406</v>
      </c>
      <c r="R27" s="8">
        <v>-0.03</v>
      </c>
      <c r="S27" s="8">
        <v>-0.02</v>
      </c>
      <c r="T27" s="8">
        <v>0.03</v>
      </c>
      <c r="U27" s="8">
        <v>0.01</v>
      </c>
      <c r="W27" s="8">
        <v>-0.15</v>
      </c>
      <c r="X27" s="8">
        <v>0.28999999999999998</v>
      </c>
      <c r="Y27" s="8">
        <v>0.3</v>
      </c>
      <c r="Z27" s="8">
        <v>0.27</v>
      </c>
      <c r="AB27" s="2">
        <f t="shared" si="102"/>
        <v>-0.15000000000000002</v>
      </c>
      <c r="AC27" s="2">
        <f t="shared" si="103"/>
        <v>0.29000000000000004</v>
      </c>
      <c r="AD27" s="2">
        <f t="shared" si="104"/>
        <v>0.30000000000000004</v>
      </c>
      <c r="AE27" s="2">
        <f t="shared" si="105"/>
        <v>0.27</v>
      </c>
      <c r="AG27" s="2">
        <f t="shared" si="28"/>
        <v>-2.0000000000000018E-2</v>
      </c>
      <c r="AH27" s="2">
        <f t="shared" si="29"/>
        <v>4.0000000000000036E-2</v>
      </c>
      <c r="AI27" s="2">
        <f t="shared" si="30"/>
        <v>-4.0000000000000036E-2</v>
      </c>
      <c r="AJ27" s="2">
        <f t="shared" si="31"/>
        <v>5.0000000000000044E-2</v>
      </c>
      <c r="AL27">
        <f t="shared" si="32"/>
        <v>0</v>
      </c>
      <c r="AM27" s="3">
        <f t="shared" si="106"/>
        <v>0</v>
      </c>
      <c r="AN27" s="12">
        <f t="shared" si="107"/>
        <v>0</v>
      </c>
      <c r="AO27" s="12"/>
      <c r="AP27" s="3">
        <f t="shared" si="33"/>
        <v>0</v>
      </c>
      <c r="AQ27" s="3">
        <f t="shared" si="34"/>
        <v>0</v>
      </c>
      <c r="AR27" s="3">
        <f t="shared" si="35"/>
        <v>0</v>
      </c>
      <c r="AS27" s="3">
        <f t="shared" si="36"/>
        <v>0</v>
      </c>
      <c r="AU27" s="2">
        <f t="shared" si="108"/>
        <v>0</v>
      </c>
      <c r="AV27" s="12">
        <f t="shared" si="109"/>
        <v>1</v>
      </c>
      <c r="AX27" s="1">
        <f t="shared" si="110"/>
        <v>23157.781887254012</v>
      </c>
      <c r="AZ27" s="1">
        <f t="shared" si="111"/>
        <v>0</v>
      </c>
      <c r="BA27" s="1">
        <f t="shared" si="112"/>
        <v>0</v>
      </c>
      <c r="BB27" s="1">
        <f t="shared" si="113"/>
        <v>0</v>
      </c>
      <c r="BC27" s="1">
        <f t="shared" si="114"/>
        <v>0</v>
      </c>
      <c r="BE27" s="1">
        <f t="shared" si="115"/>
        <v>0</v>
      </c>
      <c r="BF27" s="1">
        <f t="shared" si="38"/>
        <v>23157.781887254012</v>
      </c>
      <c r="BH27" s="2">
        <f t="shared" si="39"/>
        <v>0</v>
      </c>
      <c r="BI27" s="2">
        <f t="shared" si="40"/>
        <v>0</v>
      </c>
      <c r="BJ27" s="2">
        <f t="shared" si="41"/>
        <v>0</v>
      </c>
      <c r="BK27" s="2">
        <f t="shared" si="42"/>
        <v>0</v>
      </c>
      <c r="BM27" s="1">
        <f t="shared" si="116"/>
        <v>0</v>
      </c>
      <c r="BN27" s="1">
        <f t="shared" si="117"/>
        <v>-11515.21534574462</v>
      </c>
      <c r="BO27" s="1">
        <f t="shared" si="118"/>
        <v>0</v>
      </c>
      <c r="BP27" s="1">
        <f t="shared" si="119"/>
        <v>-11515.21534574462</v>
      </c>
      <c r="BR27" s="2">
        <f t="shared" si="120"/>
        <v>0</v>
      </c>
      <c r="BS27" s="2">
        <f t="shared" si="121"/>
        <v>-0.49725035851048272</v>
      </c>
      <c r="BT27" s="2">
        <f t="shared" si="122"/>
        <v>0</v>
      </c>
      <c r="BU27" s="2">
        <f t="shared" si="123"/>
        <v>-0.49725035851048272</v>
      </c>
      <c r="BW27" s="1">
        <f t="shared" si="45"/>
        <v>0</v>
      </c>
      <c r="BX27" s="1">
        <f t="shared" si="46"/>
        <v>0</v>
      </c>
      <c r="BY27" s="1">
        <f t="shared" si="47"/>
        <v>0</v>
      </c>
      <c r="BZ27" s="1">
        <f t="shared" si="48"/>
        <v>0</v>
      </c>
      <c r="CB27" s="1">
        <f t="shared" si="49"/>
        <v>0</v>
      </c>
      <c r="CC27" s="1">
        <f t="shared" si="50"/>
        <v>-11515.21534574462</v>
      </c>
      <c r="CD27" s="1">
        <f t="shared" si="51"/>
        <v>0</v>
      </c>
      <c r="CE27" s="1">
        <f t="shared" si="52"/>
        <v>-11515.21534574462</v>
      </c>
      <c r="CG27" s="1">
        <f t="shared" si="53"/>
        <v>0</v>
      </c>
      <c r="CH27" s="1">
        <f t="shared" si="54"/>
        <v>0</v>
      </c>
      <c r="CI27" s="1">
        <f t="shared" si="55"/>
        <v>0</v>
      </c>
      <c r="CJ27" s="1">
        <f t="shared" si="56"/>
        <v>0</v>
      </c>
      <c r="CL27" s="1">
        <f t="shared" si="124"/>
        <v>0</v>
      </c>
      <c r="CN27" s="1">
        <f t="shared" si="57"/>
        <v>0</v>
      </c>
      <c r="CO27" s="1">
        <f t="shared" si="58"/>
        <v>-11486.499097999622</v>
      </c>
      <c r="CP27" s="1">
        <f t="shared" si="59"/>
        <v>0</v>
      </c>
      <c r="CQ27" s="1">
        <f t="shared" si="60"/>
        <v>-11486.499097999622</v>
      </c>
      <c r="CS27" s="1">
        <f t="shared" si="125"/>
        <v>-22972.998195999244</v>
      </c>
      <c r="CU27" s="1">
        <f t="shared" si="61"/>
        <v>0</v>
      </c>
      <c r="CV27" s="1">
        <f t="shared" si="62"/>
        <v>0</v>
      </c>
      <c r="CW27" s="1">
        <f t="shared" si="63"/>
        <v>0</v>
      </c>
      <c r="CX27" s="1">
        <f t="shared" si="64"/>
        <v>0</v>
      </c>
      <c r="CZ27" s="1">
        <f t="shared" si="65"/>
        <v>0</v>
      </c>
      <c r="DA27" s="1">
        <f t="shared" si="66"/>
        <v>-28.716247744998327</v>
      </c>
      <c r="DB27" s="1">
        <f t="shared" si="67"/>
        <v>0</v>
      </c>
      <c r="DC27" s="1">
        <f t="shared" si="68"/>
        <v>-28.716247744998327</v>
      </c>
      <c r="DE27" s="1">
        <f t="shared" si="126"/>
        <v>0</v>
      </c>
      <c r="DF27" s="1">
        <f t="shared" si="148"/>
        <v>-28.716247744998327</v>
      </c>
      <c r="DG27" s="1">
        <f t="shared" si="149"/>
        <v>0</v>
      </c>
      <c r="DH27" s="1">
        <f t="shared" si="150"/>
        <v>-28.716247744998327</v>
      </c>
      <c r="DJ27" s="26">
        <f t="shared" si="127"/>
        <v>0</v>
      </c>
      <c r="DK27" s="26">
        <f t="shared" si="128"/>
        <v>2.4937655860348498E-3</v>
      </c>
      <c r="DL27" s="26">
        <f t="shared" si="129"/>
        <v>0</v>
      </c>
      <c r="DM27" s="26">
        <f t="shared" si="130"/>
        <v>2.4937655860348498E-3</v>
      </c>
      <c r="DO27" s="2">
        <f t="shared" si="71"/>
        <v>-2.0000000000000018E-2</v>
      </c>
      <c r="DP27" s="2">
        <f t="shared" si="72"/>
        <v>4.0000000000000036E-2</v>
      </c>
      <c r="DQ27" s="2">
        <f t="shared" si="73"/>
        <v>-4.0000000000000036E-2</v>
      </c>
      <c r="DR27" s="2">
        <f t="shared" si="74"/>
        <v>5.0000000000000044E-2</v>
      </c>
      <c r="DT27" s="1">
        <f t="shared" si="75"/>
        <v>0</v>
      </c>
      <c r="DU27" s="1">
        <f t="shared" si="76"/>
        <v>0</v>
      </c>
      <c r="DV27" s="1">
        <f t="shared" si="77"/>
        <v>0</v>
      </c>
      <c r="DW27" s="1">
        <f t="shared" si="78"/>
        <v>0</v>
      </c>
      <c r="DY27" s="1">
        <f t="shared" si="79"/>
        <v>0</v>
      </c>
      <c r="DZ27" s="1">
        <f t="shared" si="80"/>
        <v>-460.60861382978521</v>
      </c>
      <c r="EA27" s="1">
        <f t="shared" si="81"/>
        <v>0</v>
      </c>
      <c r="EB27" s="1">
        <f t="shared" si="82"/>
        <v>-575.76076728723149</v>
      </c>
      <c r="ED27" s="1">
        <f t="shared" si="131"/>
        <v>0</v>
      </c>
      <c r="EE27" s="1">
        <f t="shared" si="132"/>
        <v>-460.60861382978521</v>
      </c>
      <c r="EF27" s="1">
        <f t="shared" si="133"/>
        <v>0</v>
      </c>
      <c r="EG27" s="1">
        <f t="shared" si="134"/>
        <v>-575.76076728723149</v>
      </c>
      <c r="EI27" s="25">
        <f t="shared" si="84"/>
        <v>0</v>
      </c>
      <c r="EJ27" s="25">
        <f t="shared" si="85"/>
        <v>0</v>
      </c>
      <c r="EK27" s="25">
        <f t="shared" si="86"/>
        <v>0</v>
      </c>
      <c r="EL27" s="25">
        <f t="shared" si="87"/>
        <v>0</v>
      </c>
      <c r="EN27" s="1">
        <f t="shared" si="135"/>
        <v>-1036.3693811170167</v>
      </c>
      <c r="EP27" s="1">
        <f t="shared" si="88"/>
        <v>0</v>
      </c>
      <c r="EQ27" s="1">
        <f t="shared" si="89"/>
        <v>0</v>
      </c>
      <c r="ER27" s="1">
        <f t="shared" si="90"/>
        <v>0</v>
      </c>
      <c r="ES27" s="1">
        <f t="shared" si="91"/>
        <v>0</v>
      </c>
      <c r="EU27" s="1">
        <f t="shared" si="92"/>
        <v>0</v>
      </c>
      <c r="EV27" s="1">
        <f t="shared" si="93"/>
        <v>489.32486157478354</v>
      </c>
      <c r="EW27" s="1">
        <f t="shared" si="94"/>
        <v>0</v>
      </c>
      <c r="EX27" s="1">
        <f t="shared" si="95"/>
        <v>604.47701503222982</v>
      </c>
      <c r="EZ27" s="3">
        <f t="shared" si="96"/>
        <v>0</v>
      </c>
      <c r="FA27" s="3">
        <f t="shared" si="97"/>
        <v>0</v>
      </c>
      <c r="FB27" s="3">
        <f t="shared" si="98"/>
        <v>0</v>
      </c>
      <c r="FC27" s="3">
        <f t="shared" si="99"/>
        <v>0</v>
      </c>
      <c r="FE27" s="1">
        <f t="shared" si="136"/>
        <v>1093.8018766070134</v>
      </c>
      <c r="FF27" s="1">
        <f t="shared" si="100"/>
        <v>23157.781887254012</v>
      </c>
      <c r="FG27" s="1">
        <f t="shared" si="137"/>
        <v>24251.583763861025</v>
      </c>
      <c r="FI27" s="23">
        <f t="shared" si="138"/>
        <v>4.7232583929337268E-2</v>
      </c>
      <c r="FJ27" s="40">
        <f t="shared" si="139"/>
        <v>2.4251583763861024</v>
      </c>
    </row>
    <row r="28" spans="1:166" ht="15" customHeight="1" x14ac:dyDescent="0.25">
      <c r="A28">
        <f t="shared" si="140"/>
        <v>25</v>
      </c>
      <c r="C28" s="4">
        <v>1</v>
      </c>
      <c r="D28" s="4">
        <v>0</v>
      </c>
      <c r="E28" s="4">
        <v>0</v>
      </c>
      <c r="F28" s="4">
        <v>0</v>
      </c>
      <c r="H28" s="1">
        <f t="shared" si="141"/>
        <v>246.43872293510938</v>
      </c>
      <c r="I28" s="1">
        <f t="shared" si="142"/>
        <v>1764.5316880704784</v>
      </c>
      <c r="J28" s="1">
        <f t="shared" si="143"/>
        <v>4763.3412859292148</v>
      </c>
      <c r="K28" s="1">
        <f t="shared" si="144"/>
        <v>74562.777543857825</v>
      </c>
      <c r="M28" s="1">
        <f t="shared" si="101"/>
        <v>246.43872293510938</v>
      </c>
      <c r="N28" s="1">
        <f t="shared" si="145"/>
        <v>2160.651046616912</v>
      </c>
      <c r="O28" s="1">
        <f t="shared" si="146"/>
        <v>4578.3571583203129</v>
      </c>
      <c r="P28" s="1">
        <f t="shared" si="147"/>
        <v>70871.550932775746</v>
      </c>
      <c r="R28" s="8">
        <v>-0.03</v>
      </c>
      <c r="S28" s="8">
        <v>-0.05</v>
      </c>
      <c r="T28" s="8">
        <v>-0.01</v>
      </c>
      <c r="U28" s="8">
        <v>-0.05</v>
      </c>
      <c r="W28" s="8">
        <v>-0.03</v>
      </c>
      <c r="X28" s="8">
        <v>0.2</v>
      </c>
      <c r="Y28" s="8">
        <v>-0.01</v>
      </c>
      <c r="Z28" s="8">
        <v>-0.04</v>
      </c>
      <c r="AB28" s="2">
        <f t="shared" si="102"/>
        <v>-3.0000000000000027E-2</v>
      </c>
      <c r="AC28" s="2">
        <f t="shared" si="103"/>
        <v>0.19999999999999996</v>
      </c>
      <c r="AD28" s="2">
        <f t="shared" si="104"/>
        <v>-1.000000000000012E-2</v>
      </c>
      <c r="AE28" s="2">
        <f t="shared" si="105"/>
        <v>-4.0000000000000036E-2</v>
      </c>
      <c r="AG28" s="2">
        <f t="shared" si="28"/>
        <v>-3.0000000000000027E-2</v>
      </c>
      <c r="AH28" s="2">
        <f t="shared" si="29"/>
        <v>-2.0000000000000018E-2</v>
      </c>
      <c r="AI28" s="2">
        <f t="shared" si="30"/>
        <v>3.0000000000000027E-2</v>
      </c>
      <c r="AJ28" s="2">
        <f t="shared" si="31"/>
        <v>1.0000000000000009E-2</v>
      </c>
      <c r="AL28">
        <f t="shared" si="32"/>
        <v>1</v>
      </c>
      <c r="AM28" s="3">
        <f t="shared" si="106"/>
        <v>1</v>
      </c>
      <c r="AN28" s="12">
        <f t="shared" si="107"/>
        <v>0.8</v>
      </c>
      <c r="AO28" s="12"/>
      <c r="AP28" s="3">
        <f t="shared" si="33"/>
        <v>0.8</v>
      </c>
      <c r="AQ28" s="3">
        <f t="shared" si="34"/>
        <v>0</v>
      </c>
      <c r="AR28" s="3">
        <f t="shared" si="35"/>
        <v>0</v>
      </c>
      <c r="AS28" s="3">
        <f t="shared" si="36"/>
        <v>0</v>
      </c>
      <c r="AU28" s="2">
        <f t="shared" si="108"/>
        <v>0.8</v>
      </c>
      <c r="AV28" s="12">
        <f t="shared" si="109"/>
        <v>0.19999999999999996</v>
      </c>
      <c r="AX28" s="1">
        <f t="shared" si="110"/>
        <v>24251.583763861025</v>
      </c>
      <c r="AZ28" s="1">
        <f t="shared" si="111"/>
        <v>19401.267011088821</v>
      </c>
      <c r="BA28" s="1">
        <f t="shared" si="112"/>
        <v>0</v>
      </c>
      <c r="BB28" s="1">
        <f t="shared" si="113"/>
        <v>0</v>
      </c>
      <c r="BC28" s="1">
        <f t="shared" si="114"/>
        <v>0</v>
      </c>
      <c r="BE28" s="1">
        <f t="shared" si="115"/>
        <v>19401.267011088821</v>
      </c>
      <c r="BF28" s="1">
        <f t="shared" si="38"/>
        <v>4850.3167527722035</v>
      </c>
      <c r="BH28" s="2">
        <f t="shared" si="39"/>
        <v>-3.0000000000000027E-2</v>
      </c>
      <c r="BI28" s="2">
        <f t="shared" si="40"/>
        <v>0</v>
      </c>
      <c r="BJ28" s="2">
        <f t="shared" si="41"/>
        <v>0</v>
      </c>
      <c r="BK28" s="2">
        <f t="shared" si="42"/>
        <v>0</v>
      </c>
      <c r="BM28" s="1">
        <f t="shared" si="116"/>
        <v>19401.267011088821</v>
      </c>
      <c r="BN28" s="1">
        <f t="shared" si="117"/>
        <v>0</v>
      </c>
      <c r="BO28" s="1">
        <f t="shared" si="118"/>
        <v>0</v>
      </c>
      <c r="BP28" s="1">
        <f t="shared" si="119"/>
        <v>0</v>
      </c>
      <c r="BR28" s="2">
        <f t="shared" si="120"/>
        <v>0.8</v>
      </c>
      <c r="BS28" s="2">
        <f t="shared" si="121"/>
        <v>0</v>
      </c>
      <c r="BT28" s="2">
        <f t="shared" si="122"/>
        <v>0</v>
      </c>
      <c r="BU28" s="2">
        <f t="shared" si="123"/>
        <v>0</v>
      </c>
      <c r="BW28" s="1">
        <f t="shared" si="45"/>
        <v>19401.267011088821</v>
      </c>
      <c r="BX28" s="1">
        <f t="shared" si="46"/>
        <v>0</v>
      </c>
      <c r="BY28" s="1">
        <f t="shared" si="47"/>
        <v>0</v>
      </c>
      <c r="BZ28" s="1">
        <f t="shared" si="48"/>
        <v>0</v>
      </c>
      <c r="CB28" s="1">
        <f t="shared" si="49"/>
        <v>0</v>
      </c>
      <c r="CC28" s="1">
        <f t="shared" si="50"/>
        <v>0</v>
      </c>
      <c r="CD28" s="1">
        <f t="shared" si="51"/>
        <v>0</v>
      </c>
      <c r="CE28" s="1">
        <f t="shared" si="52"/>
        <v>0</v>
      </c>
      <c r="CG28" s="1">
        <f t="shared" si="53"/>
        <v>19372.208698041759</v>
      </c>
      <c r="CH28" s="1">
        <f t="shared" si="54"/>
        <v>0</v>
      </c>
      <c r="CI28" s="1">
        <f t="shared" si="55"/>
        <v>0</v>
      </c>
      <c r="CJ28" s="1">
        <f t="shared" si="56"/>
        <v>0</v>
      </c>
      <c r="CL28" s="1">
        <f t="shared" si="124"/>
        <v>19372.208698041759</v>
      </c>
      <c r="CN28" s="1">
        <f t="shared" si="57"/>
        <v>0</v>
      </c>
      <c r="CO28" s="1">
        <f t="shared" si="58"/>
        <v>0</v>
      </c>
      <c r="CP28" s="1">
        <f t="shared" si="59"/>
        <v>0</v>
      </c>
      <c r="CQ28" s="1">
        <f t="shared" si="60"/>
        <v>0</v>
      </c>
      <c r="CS28" s="1">
        <f t="shared" si="125"/>
        <v>0</v>
      </c>
      <c r="CU28" s="1">
        <f t="shared" si="61"/>
        <v>29.058313047062256</v>
      </c>
      <c r="CV28" s="1">
        <f t="shared" si="62"/>
        <v>0</v>
      </c>
      <c r="CW28" s="1">
        <f t="shared" si="63"/>
        <v>0</v>
      </c>
      <c r="CX28" s="1">
        <f t="shared" si="64"/>
        <v>0</v>
      </c>
      <c r="CZ28" s="1">
        <f t="shared" si="65"/>
        <v>0</v>
      </c>
      <c r="DA28" s="1">
        <f t="shared" si="66"/>
        <v>0</v>
      </c>
      <c r="DB28" s="1">
        <f t="shared" si="67"/>
        <v>0</v>
      </c>
      <c r="DC28" s="1">
        <f t="shared" si="68"/>
        <v>0</v>
      </c>
      <c r="DE28" s="1">
        <f t="shared" si="126"/>
        <v>29.058313047062256</v>
      </c>
      <c r="DF28" s="1">
        <f t="shared" si="148"/>
        <v>0</v>
      </c>
      <c r="DG28" s="1">
        <f t="shared" si="149"/>
        <v>0</v>
      </c>
      <c r="DH28" s="1">
        <f t="shared" si="150"/>
        <v>0</v>
      </c>
      <c r="DJ28" s="26">
        <f t="shared" si="127"/>
        <v>1.4977533699450628E-3</v>
      </c>
      <c r="DK28" s="26">
        <f t="shared" si="128"/>
        <v>0</v>
      </c>
      <c r="DL28" s="26">
        <f t="shared" si="129"/>
        <v>0</v>
      </c>
      <c r="DM28" s="26">
        <f t="shared" si="130"/>
        <v>0</v>
      </c>
      <c r="DO28" s="2">
        <f t="shared" si="71"/>
        <v>-3.0000000000000027E-2</v>
      </c>
      <c r="DP28" s="2">
        <f t="shared" si="72"/>
        <v>-2.0000000000000018E-2</v>
      </c>
      <c r="DQ28" s="2">
        <f t="shared" si="73"/>
        <v>3.0000000000000027E-2</v>
      </c>
      <c r="DR28" s="2">
        <f t="shared" si="74"/>
        <v>1.0000000000000009E-2</v>
      </c>
      <c r="DT28" s="1">
        <f t="shared" si="75"/>
        <v>-582.03801033266518</v>
      </c>
      <c r="DU28" s="1">
        <f t="shared" si="76"/>
        <v>0</v>
      </c>
      <c r="DV28" s="1">
        <f t="shared" si="77"/>
        <v>0</v>
      </c>
      <c r="DW28" s="1">
        <f t="shared" si="78"/>
        <v>0</v>
      </c>
      <c r="DY28" s="1">
        <f t="shared" si="79"/>
        <v>0</v>
      </c>
      <c r="DZ28" s="1">
        <f t="shared" si="80"/>
        <v>0</v>
      </c>
      <c r="EA28" s="1">
        <f t="shared" si="81"/>
        <v>0</v>
      </c>
      <c r="EB28" s="1">
        <f t="shared" si="82"/>
        <v>0</v>
      </c>
      <c r="ED28" s="1">
        <f t="shared" si="131"/>
        <v>-582.03801033266518</v>
      </c>
      <c r="EE28" s="1">
        <f t="shared" si="132"/>
        <v>0</v>
      </c>
      <c r="EF28" s="1">
        <f t="shared" si="133"/>
        <v>0</v>
      </c>
      <c r="EG28" s="1">
        <f t="shared" si="134"/>
        <v>0</v>
      </c>
      <c r="EI28" s="25">
        <f t="shared" si="84"/>
        <v>-3.0000000000000027E-2</v>
      </c>
      <c r="EJ28" s="25">
        <f t="shared" si="85"/>
        <v>0</v>
      </c>
      <c r="EK28" s="25">
        <f t="shared" si="86"/>
        <v>0</v>
      </c>
      <c r="EL28" s="25">
        <f t="shared" si="87"/>
        <v>0</v>
      </c>
      <c r="EN28" s="1">
        <f t="shared" si="135"/>
        <v>-582.03801033266518</v>
      </c>
      <c r="EP28" s="1">
        <f t="shared" si="88"/>
        <v>18819.229000756157</v>
      </c>
      <c r="EQ28" s="1">
        <f t="shared" si="89"/>
        <v>0</v>
      </c>
      <c r="ER28" s="1">
        <f t="shared" si="90"/>
        <v>0</v>
      </c>
      <c r="ES28" s="1">
        <f t="shared" si="91"/>
        <v>0</v>
      </c>
      <c r="EU28" s="1">
        <f t="shared" si="92"/>
        <v>19372.208698041759</v>
      </c>
      <c r="EV28" s="1">
        <f t="shared" si="93"/>
        <v>0</v>
      </c>
      <c r="EW28" s="1">
        <f t="shared" si="94"/>
        <v>0</v>
      </c>
      <c r="EX28" s="1">
        <f t="shared" si="95"/>
        <v>0</v>
      </c>
      <c r="EZ28" s="3">
        <f t="shared" si="96"/>
        <v>-1.4977533699450651E-3</v>
      </c>
      <c r="FA28" s="3">
        <f t="shared" si="97"/>
        <v>0</v>
      </c>
      <c r="FB28" s="3">
        <f t="shared" si="98"/>
        <v>0</v>
      </c>
      <c r="FC28" s="3">
        <f t="shared" si="99"/>
        <v>0</v>
      </c>
      <c r="FE28" s="1">
        <f t="shared" si="136"/>
        <v>19372.208698041759</v>
      </c>
      <c r="FF28" s="1">
        <f t="shared" si="100"/>
        <v>4850.3167527722035</v>
      </c>
      <c r="FG28" s="1">
        <f t="shared" si="137"/>
        <v>24222.525450813962</v>
      </c>
      <c r="FI28" s="23">
        <f t="shared" si="138"/>
        <v>-1.1982026959560521E-3</v>
      </c>
      <c r="FJ28" s="40">
        <f t="shared" si="139"/>
        <v>2.4222525450813963</v>
      </c>
    </row>
    <row r="29" spans="1:166" ht="15" customHeight="1" x14ac:dyDescent="0.25">
      <c r="A29">
        <f t="shared" si="140"/>
        <v>26</v>
      </c>
      <c r="C29" s="4">
        <v>1</v>
      </c>
      <c r="D29" s="4">
        <v>0</v>
      </c>
      <c r="E29" s="4">
        <v>1</v>
      </c>
      <c r="F29" s="4">
        <v>1</v>
      </c>
      <c r="H29" s="1">
        <f t="shared" si="141"/>
        <v>239.0455612470561</v>
      </c>
      <c r="I29" s="1">
        <f t="shared" si="142"/>
        <v>2052.6184942860664</v>
      </c>
      <c r="J29" s="1">
        <f t="shared" si="143"/>
        <v>4532.5735867371095</v>
      </c>
      <c r="K29" s="1">
        <f t="shared" si="144"/>
        <v>67327.97338613696</v>
      </c>
      <c r="M29" s="1">
        <f t="shared" si="101"/>
        <v>266.15382076991813</v>
      </c>
      <c r="N29" s="1">
        <f t="shared" si="145"/>
        <v>2203.8640675492502</v>
      </c>
      <c r="O29" s="1">
        <f t="shared" si="146"/>
        <v>4944.6257309859384</v>
      </c>
      <c r="P29" s="1">
        <f t="shared" si="147"/>
        <v>63784.395839498175</v>
      </c>
      <c r="R29" s="8">
        <v>-0.03</v>
      </c>
      <c r="S29" s="8">
        <v>-0.01</v>
      </c>
      <c r="T29" s="8">
        <v>0.05</v>
      </c>
      <c r="U29" s="8">
        <v>-0.04</v>
      </c>
      <c r="W29" s="8">
        <v>0.08</v>
      </c>
      <c r="X29" s="8">
        <v>0.02</v>
      </c>
      <c r="Y29" s="8">
        <v>0.08</v>
      </c>
      <c r="Z29" s="8">
        <v>-0.1</v>
      </c>
      <c r="AB29" s="2">
        <f t="shared" si="102"/>
        <v>8.0000000000000071E-2</v>
      </c>
      <c r="AC29" s="2">
        <f t="shared" si="103"/>
        <v>2.0000000000000018E-2</v>
      </c>
      <c r="AD29" s="2">
        <f t="shared" si="104"/>
        <v>8.0000000000000071E-2</v>
      </c>
      <c r="AE29" s="2">
        <f t="shared" si="105"/>
        <v>-9.9999999999999978E-2</v>
      </c>
      <c r="AG29" s="2">
        <f t="shared" si="28"/>
        <v>-3.0000000000000027E-2</v>
      </c>
      <c r="AH29" s="2">
        <f t="shared" si="29"/>
        <v>-5.0000000000000044E-2</v>
      </c>
      <c r="AI29" s="2">
        <f t="shared" si="30"/>
        <v>-1.0000000000000009E-2</v>
      </c>
      <c r="AJ29" s="2">
        <f t="shared" si="31"/>
        <v>-4.9999999999999933E-2</v>
      </c>
      <c r="AL29">
        <f t="shared" si="32"/>
        <v>3</v>
      </c>
      <c r="AM29" s="3">
        <f t="shared" si="106"/>
        <v>0.33333333333333331</v>
      </c>
      <c r="AN29" s="12">
        <f t="shared" si="107"/>
        <v>0.33333333333333331</v>
      </c>
      <c r="AO29" s="12"/>
      <c r="AP29" s="3">
        <f t="shared" si="33"/>
        <v>0.33333333333333331</v>
      </c>
      <c r="AQ29" s="3">
        <f t="shared" si="34"/>
        <v>0</v>
      </c>
      <c r="AR29" s="3">
        <f t="shared" si="35"/>
        <v>0.33333333333333331</v>
      </c>
      <c r="AS29" s="3">
        <f t="shared" si="36"/>
        <v>0.33333333333333331</v>
      </c>
      <c r="AU29" s="2">
        <f t="shared" si="108"/>
        <v>1</v>
      </c>
      <c r="AV29" s="12">
        <f t="shared" si="109"/>
        <v>0</v>
      </c>
      <c r="AX29" s="1">
        <f t="shared" si="110"/>
        <v>24222.525450813962</v>
      </c>
      <c r="AZ29" s="1">
        <f t="shared" si="111"/>
        <v>8074.1751502713205</v>
      </c>
      <c r="BA29" s="1">
        <f t="shared" si="112"/>
        <v>0</v>
      </c>
      <c r="BB29" s="1">
        <f t="shared" si="113"/>
        <v>8074.1751502713205</v>
      </c>
      <c r="BC29" s="1">
        <f t="shared" si="114"/>
        <v>8074.1751502713205</v>
      </c>
      <c r="BE29" s="1">
        <f t="shared" si="115"/>
        <v>24222.525450813962</v>
      </c>
      <c r="BF29" s="1">
        <f t="shared" si="38"/>
        <v>0</v>
      </c>
      <c r="BH29" s="2">
        <f t="shared" si="39"/>
        <v>8.0000000000000071E-2</v>
      </c>
      <c r="BI29" s="2">
        <f t="shared" si="40"/>
        <v>0</v>
      </c>
      <c r="BJ29" s="2">
        <f t="shared" si="41"/>
        <v>8.0000000000000071E-2</v>
      </c>
      <c r="BK29" s="2">
        <f t="shared" si="42"/>
        <v>-9.9999999999999978E-2</v>
      </c>
      <c r="BM29" s="1">
        <f t="shared" si="116"/>
        <v>-11327.091860817502</v>
      </c>
      <c r="BN29" s="1">
        <f t="shared" si="117"/>
        <v>0</v>
      </c>
      <c r="BO29" s="1">
        <f t="shared" si="118"/>
        <v>8074.1751502713205</v>
      </c>
      <c r="BP29" s="1">
        <f t="shared" si="119"/>
        <v>8074.1751502713205</v>
      </c>
      <c r="BR29" s="2">
        <f t="shared" si="120"/>
        <v>-0.46762637875304086</v>
      </c>
      <c r="BS29" s="2">
        <f t="shared" si="121"/>
        <v>0</v>
      </c>
      <c r="BT29" s="2">
        <f t="shared" si="122"/>
        <v>0.33333333333333331</v>
      </c>
      <c r="BU29" s="2">
        <f t="shared" si="123"/>
        <v>0.33333333333333331</v>
      </c>
      <c r="BW29" s="1">
        <f t="shared" si="45"/>
        <v>0</v>
      </c>
      <c r="BX29" s="1">
        <f t="shared" si="46"/>
        <v>0</v>
      </c>
      <c r="BY29" s="1">
        <f t="shared" si="47"/>
        <v>8074.1751502713205</v>
      </c>
      <c r="BZ29" s="1">
        <f t="shared" si="48"/>
        <v>8074.1751502713205</v>
      </c>
      <c r="CB29" s="1">
        <f t="shared" si="49"/>
        <v>-11327.091860817502</v>
      </c>
      <c r="CC29" s="1">
        <f t="shared" si="50"/>
        <v>0</v>
      </c>
      <c r="CD29" s="1">
        <f t="shared" si="51"/>
        <v>0</v>
      </c>
      <c r="CE29" s="1">
        <f t="shared" si="52"/>
        <v>0</v>
      </c>
      <c r="CG29" s="1">
        <f t="shared" si="53"/>
        <v>0</v>
      </c>
      <c r="CH29" s="1">
        <f t="shared" si="54"/>
        <v>0</v>
      </c>
      <c r="CI29" s="1">
        <f t="shared" si="55"/>
        <v>8062.0820272304745</v>
      </c>
      <c r="CJ29" s="1">
        <f t="shared" si="56"/>
        <v>8062.0820272304745</v>
      </c>
      <c r="CL29" s="1">
        <f t="shared" si="124"/>
        <v>16124.164054460949</v>
      </c>
      <c r="CN29" s="1">
        <f t="shared" si="57"/>
        <v>-11298.844748945139</v>
      </c>
      <c r="CO29" s="1">
        <f t="shared" si="58"/>
        <v>0</v>
      </c>
      <c r="CP29" s="1">
        <f t="shared" si="59"/>
        <v>0</v>
      </c>
      <c r="CQ29" s="1">
        <f t="shared" si="60"/>
        <v>0</v>
      </c>
      <c r="CS29" s="1">
        <f t="shared" si="125"/>
        <v>-11298.844748945139</v>
      </c>
      <c r="CU29" s="1">
        <f t="shared" si="61"/>
        <v>0</v>
      </c>
      <c r="CV29" s="1">
        <f t="shared" si="62"/>
        <v>0</v>
      </c>
      <c r="CW29" s="1">
        <f t="shared" si="63"/>
        <v>12.093123040845967</v>
      </c>
      <c r="CX29" s="1">
        <f t="shared" si="64"/>
        <v>12.093123040845967</v>
      </c>
      <c r="CZ29" s="1">
        <f t="shared" si="65"/>
        <v>-28.247111872362439</v>
      </c>
      <c r="DA29" s="1">
        <f t="shared" si="66"/>
        <v>0</v>
      </c>
      <c r="DB29" s="1">
        <f t="shared" si="67"/>
        <v>0</v>
      </c>
      <c r="DC29" s="1">
        <f t="shared" si="68"/>
        <v>0</v>
      </c>
      <c r="DE29" s="1">
        <f t="shared" si="126"/>
        <v>-28.247111872362439</v>
      </c>
      <c r="DF29" s="1">
        <f t="shared" si="148"/>
        <v>0</v>
      </c>
      <c r="DG29" s="1">
        <f t="shared" si="149"/>
        <v>12.093123040845967</v>
      </c>
      <c r="DH29" s="1">
        <f t="shared" si="150"/>
        <v>12.093123040845967</v>
      </c>
      <c r="DJ29" s="26">
        <f t="shared" si="127"/>
        <v>2.4937655860348767E-3</v>
      </c>
      <c r="DK29" s="26">
        <f t="shared" si="128"/>
        <v>0</v>
      </c>
      <c r="DL29" s="26">
        <f t="shared" si="129"/>
        <v>1.4977533699451139E-3</v>
      </c>
      <c r="DM29" s="26">
        <f t="shared" si="130"/>
        <v>1.4977533699451139E-3</v>
      </c>
      <c r="DO29" s="2">
        <f t="shared" si="71"/>
        <v>-3.0000000000000027E-2</v>
      </c>
      <c r="DP29" s="2">
        <f t="shared" si="72"/>
        <v>-5.0000000000000044E-2</v>
      </c>
      <c r="DQ29" s="2">
        <f t="shared" si="73"/>
        <v>-1.0000000000000009E-2</v>
      </c>
      <c r="DR29" s="2">
        <f t="shared" si="74"/>
        <v>-4.9999999999999933E-2</v>
      </c>
      <c r="DT29" s="1">
        <f t="shared" si="75"/>
        <v>0</v>
      </c>
      <c r="DU29" s="1">
        <f t="shared" si="76"/>
        <v>0</v>
      </c>
      <c r="DV29" s="1">
        <f t="shared" si="77"/>
        <v>-80.741751502713271</v>
      </c>
      <c r="DW29" s="1">
        <f t="shared" si="78"/>
        <v>-403.7087575135655</v>
      </c>
      <c r="DY29" s="1">
        <f t="shared" si="79"/>
        <v>339.81275582452537</v>
      </c>
      <c r="DZ29" s="1">
        <f t="shared" si="80"/>
        <v>0</v>
      </c>
      <c r="EA29" s="1">
        <f t="shared" si="81"/>
        <v>0</v>
      </c>
      <c r="EB29" s="1">
        <f t="shared" si="82"/>
        <v>0</v>
      </c>
      <c r="ED29" s="1">
        <f t="shared" si="131"/>
        <v>339.81275582452537</v>
      </c>
      <c r="EE29" s="1">
        <f t="shared" si="132"/>
        <v>0</v>
      </c>
      <c r="EF29" s="1">
        <f t="shared" si="133"/>
        <v>-80.741751502713271</v>
      </c>
      <c r="EG29" s="1">
        <f t="shared" si="134"/>
        <v>-403.7087575135655</v>
      </c>
      <c r="EI29" s="25">
        <f t="shared" si="84"/>
        <v>4.2086374087773715E-2</v>
      </c>
      <c r="EJ29" s="25">
        <f t="shared" si="85"/>
        <v>0</v>
      </c>
      <c r="EK29" s="25">
        <f t="shared" si="86"/>
        <v>-1.0000000000000009E-2</v>
      </c>
      <c r="EL29" s="25">
        <f t="shared" si="87"/>
        <v>-4.9999999999999933E-2</v>
      </c>
      <c r="EN29" s="1">
        <f t="shared" si="135"/>
        <v>-144.6377531917534</v>
      </c>
      <c r="EP29" s="1">
        <f t="shared" si="88"/>
        <v>8720.1091622930271</v>
      </c>
      <c r="EQ29" s="1">
        <f t="shared" si="89"/>
        <v>0</v>
      </c>
      <c r="ER29" s="1">
        <f t="shared" si="90"/>
        <v>8720.1091622930271</v>
      </c>
      <c r="ES29" s="1">
        <f t="shared" si="91"/>
        <v>7266.7576352441884</v>
      </c>
      <c r="EU29" s="1">
        <f t="shared" si="92"/>
        <v>8408.5435183408645</v>
      </c>
      <c r="EV29" s="1">
        <f t="shared" si="93"/>
        <v>0</v>
      </c>
      <c r="EW29" s="1">
        <f t="shared" si="94"/>
        <v>8788.7577907548948</v>
      </c>
      <c r="EX29" s="1">
        <f t="shared" si="95"/>
        <v>7658.373269716908</v>
      </c>
      <c r="EZ29" s="3">
        <f t="shared" si="96"/>
        <v>4.1412077623595778E-2</v>
      </c>
      <c r="FA29" s="3">
        <f t="shared" si="97"/>
        <v>0</v>
      </c>
      <c r="FB29" s="3">
        <f t="shared" si="98"/>
        <v>8.8502246630055126E-2</v>
      </c>
      <c r="FC29" s="3">
        <f t="shared" si="99"/>
        <v>-5.1497753369945221E-2</v>
      </c>
      <c r="FE29" s="1">
        <f t="shared" si="136"/>
        <v>24855.674578812668</v>
      </c>
      <c r="FF29" s="1">
        <f t="shared" si="100"/>
        <v>0</v>
      </c>
      <c r="FG29" s="1">
        <f t="shared" si="137"/>
        <v>24855.674578812668</v>
      </c>
      <c r="FI29" s="23">
        <f t="shared" si="138"/>
        <v>2.6138856961235302E-2</v>
      </c>
      <c r="FJ29" s="40">
        <f t="shared" si="139"/>
        <v>2.4855674578812672</v>
      </c>
    </row>
    <row r="30" spans="1:166" ht="15" customHeight="1" x14ac:dyDescent="0.25">
      <c r="A30">
        <f t="shared" si="140"/>
        <v>27</v>
      </c>
      <c r="C30" s="4">
        <v>1</v>
      </c>
      <c r="D30" s="4">
        <v>0</v>
      </c>
      <c r="E30" s="4">
        <v>0</v>
      </c>
      <c r="F30" s="4">
        <v>0</v>
      </c>
      <c r="H30" s="1">
        <f t="shared" si="141"/>
        <v>258.16920614682056</v>
      </c>
      <c r="I30" s="1">
        <f t="shared" si="142"/>
        <v>2181.8254268737578</v>
      </c>
      <c r="J30" s="1">
        <f t="shared" si="143"/>
        <v>5191.8570175352352</v>
      </c>
      <c r="K30" s="1">
        <f t="shared" si="144"/>
        <v>61233.020005918246</v>
      </c>
      <c r="M30" s="1">
        <f t="shared" si="101"/>
        <v>231.55382406982878</v>
      </c>
      <c r="N30" s="1">
        <f t="shared" si="145"/>
        <v>2556.4823183571302</v>
      </c>
      <c r="O30" s="1">
        <f t="shared" si="146"/>
        <v>5933.5508771831255</v>
      </c>
      <c r="P30" s="1">
        <f t="shared" si="147"/>
        <v>58043.800213943337</v>
      </c>
      <c r="R30" s="8">
        <v>-0.04</v>
      </c>
      <c r="S30" s="8">
        <v>-0.02</v>
      </c>
      <c r="T30" s="8">
        <v>0.02</v>
      </c>
      <c r="U30" s="8">
        <v>-0.05</v>
      </c>
      <c r="W30" s="8">
        <v>-0.13</v>
      </c>
      <c r="X30" s="8">
        <v>0.16</v>
      </c>
      <c r="Y30" s="8">
        <v>0.2</v>
      </c>
      <c r="Z30" s="8">
        <v>-0.09</v>
      </c>
      <c r="AB30" s="2">
        <f t="shared" si="102"/>
        <v>-0.13</v>
      </c>
      <c r="AC30" s="2">
        <f t="shared" si="103"/>
        <v>0.15999999999999992</v>
      </c>
      <c r="AD30" s="2">
        <f t="shared" si="104"/>
        <v>0.19999999999999996</v>
      </c>
      <c r="AE30" s="2">
        <f t="shared" si="105"/>
        <v>-8.9999999999999969E-2</v>
      </c>
      <c r="AG30" s="2">
        <f t="shared" si="28"/>
        <v>-3.0000000000000138E-2</v>
      </c>
      <c r="AH30" s="2">
        <f t="shared" si="29"/>
        <v>-9.9999999999998979E-3</v>
      </c>
      <c r="AI30" s="2">
        <f t="shared" si="30"/>
        <v>5.0000000000000044E-2</v>
      </c>
      <c r="AJ30" s="2">
        <f t="shared" si="31"/>
        <v>-4.0000000000000036E-2</v>
      </c>
      <c r="AL30">
        <f t="shared" si="32"/>
        <v>1</v>
      </c>
      <c r="AM30" s="3">
        <f t="shared" si="106"/>
        <v>1</v>
      </c>
      <c r="AN30" s="12">
        <f t="shared" si="107"/>
        <v>0.8</v>
      </c>
      <c r="AO30" s="12"/>
      <c r="AP30" s="3">
        <f t="shared" si="33"/>
        <v>0.8</v>
      </c>
      <c r="AQ30" s="3">
        <f t="shared" si="34"/>
        <v>0</v>
      </c>
      <c r="AR30" s="3">
        <f t="shared" si="35"/>
        <v>0</v>
      </c>
      <c r="AS30" s="3">
        <f t="shared" si="36"/>
        <v>0</v>
      </c>
      <c r="AU30" s="2">
        <f t="shared" si="108"/>
        <v>0.8</v>
      </c>
      <c r="AV30" s="12">
        <f t="shared" si="109"/>
        <v>0.19999999999999996</v>
      </c>
      <c r="AX30" s="1">
        <f t="shared" si="110"/>
        <v>24855.674578812668</v>
      </c>
      <c r="AZ30" s="1">
        <f t="shared" si="111"/>
        <v>19884.539663050135</v>
      </c>
      <c r="BA30" s="1">
        <f t="shared" si="112"/>
        <v>0</v>
      </c>
      <c r="BB30" s="1">
        <f t="shared" si="113"/>
        <v>0</v>
      </c>
      <c r="BC30" s="1">
        <f t="shared" si="114"/>
        <v>0</v>
      </c>
      <c r="BE30" s="1">
        <f t="shared" si="115"/>
        <v>19884.539663050135</v>
      </c>
      <c r="BF30" s="1">
        <f t="shared" si="38"/>
        <v>4971.1349157625336</v>
      </c>
      <c r="BH30" s="2">
        <f t="shared" si="39"/>
        <v>-0.13</v>
      </c>
      <c r="BI30" s="2">
        <f t="shared" si="40"/>
        <v>0</v>
      </c>
      <c r="BJ30" s="2">
        <f t="shared" si="41"/>
        <v>0</v>
      </c>
      <c r="BK30" s="2">
        <f t="shared" si="42"/>
        <v>0</v>
      </c>
      <c r="BM30" s="1">
        <f t="shared" si="116"/>
        <v>11810.364512778815</v>
      </c>
      <c r="BN30" s="1">
        <f t="shared" si="117"/>
        <v>0</v>
      </c>
      <c r="BO30" s="1">
        <f t="shared" si="118"/>
        <v>-8074.1751502713205</v>
      </c>
      <c r="BP30" s="1">
        <f t="shared" si="119"/>
        <v>-8074.1751502713205</v>
      </c>
      <c r="BR30" s="2">
        <f t="shared" si="120"/>
        <v>0.47515767376702533</v>
      </c>
      <c r="BS30" s="2">
        <f t="shared" si="121"/>
        <v>0</v>
      </c>
      <c r="BT30" s="2">
        <f t="shared" si="122"/>
        <v>-0.32484232623297471</v>
      </c>
      <c r="BU30" s="2">
        <f t="shared" si="123"/>
        <v>-0.32484232623297471</v>
      </c>
      <c r="BW30" s="1">
        <f t="shared" si="45"/>
        <v>11810.364512778815</v>
      </c>
      <c r="BX30" s="1">
        <f t="shared" si="46"/>
        <v>0</v>
      </c>
      <c r="BY30" s="1">
        <f t="shared" si="47"/>
        <v>0</v>
      </c>
      <c r="BZ30" s="1">
        <f t="shared" si="48"/>
        <v>0</v>
      </c>
      <c r="CB30" s="1">
        <f t="shared" si="49"/>
        <v>0</v>
      </c>
      <c r="CC30" s="1">
        <f t="shared" si="50"/>
        <v>0</v>
      </c>
      <c r="CD30" s="1">
        <f t="shared" si="51"/>
        <v>-8074.1751502713205</v>
      </c>
      <c r="CE30" s="1">
        <f t="shared" si="52"/>
        <v>-8074.1751502713205</v>
      </c>
      <c r="CG30" s="1">
        <f t="shared" si="53"/>
        <v>11792.67549952952</v>
      </c>
      <c r="CH30" s="1">
        <f t="shared" si="54"/>
        <v>0</v>
      </c>
      <c r="CI30" s="1">
        <f t="shared" si="55"/>
        <v>0</v>
      </c>
      <c r="CJ30" s="1">
        <f t="shared" si="56"/>
        <v>0</v>
      </c>
      <c r="CL30" s="1">
        <f t="shared" si="124"/>
        <v>11792.67549952952</v>
      </c>
      <c r="CN30" s="1">
        <f t="shared" si="57"/>
        <v>0</v>
      </c>
      <c r="CO30" s="1">
        <f t="shared" si="58"/>
        <v>0</v>
      </c>
      <c r="CP30" s="1">
        <f t="shared" si="59"/>
        <v>-8054.0400501459562</v>
      </c>
      <c r="CQ30" s="1">
        <f t="shared" si="60"/>
        <v>-8054.0400501459562</v>
      </c>
      <c r="CS30" s="1">
        <f t="shared" si="125"/>
        <v>-16108.080100291912</v>
      </c>
      <c r="CU30" s="1">
        <f t="shared" si="61"/>
        <v>17.689013249295385</v>
      </c>
      <c r="CV30" s="1">
        <f t="shared" si="62"/>
        <v>0</v>
      </c>
      <c r="CW30" s="1">
        <f t="shared" si="63"/>
        <v>0</v>
      </c>
      <c r="CX30" s="1">
        <f t="shared" si="64"/>
        <v>0</v>
      </c>
      <c r="CZ30" s="1">
        <f t="shared" si="65"/>
        <v>0</v>
      </c>
      <c r="DA30" s="1">
        <f t="shared" si="66"/>
        <v>0</v>
      </c>
      <c r="DB30" s="1">
        <f t="shared" si="67"/>
        <v>-20.135100125364261</v>
      </c>
      <c r="DC30" s="1">
        <f t="shared" si="68"/>
        <v>-20.135100125364261</v>
      </c>
      <c r="DE30" s="1">
        <f t="shared" si="126"/>
        <v>17.689013249295385</v>
      </c>
      <c r="DF30" s="1">
        <f t="shared" si="148"/>
        <v>0</v>
      </c>
      <c r="DG30" s="1">
        <f t="shared" si="149"/>
        <v>-20.135100125364261</v>
      </c>
      <c r="DH30" s="1">
        <f t="shared" si="150"/>
        <v>-20.135100125364261</v>
      </c>
      <c r="DJ30" s="26">
        <f t="shared" si="127"/>
        <v>1.4977533699451759E-3</v>
      </c>
      <c r="DK30" s="26">
        <f t="shared" si="128"/>
        <v>0</v>
      </c>
      <c r="DL30" s="26">
        <f t="shared" si="129"/>
        <v>2.493765586034835E-3</v>
      </c>
      <c r="DM30" s="26">
        <f t="shared" si="130"/>
        <v>2.493765586034835E-3</v>
      </c>
      <c r="DO30" s="2">
        <f t="shared" si="71"/>
        <v>-3.0000000000000138E-2</v>
      </c>
      <c r="DP30" s="2">
        <f t="shared" si="72"/>
        <v>-9.9999999999998979E-3</v>
      </c>
      <c r="DQ30" s="2">
        <f t="shared" si="73"/>
        <v>5.0000000000000044E-2</v>
      </c>
      <c r="DR30" s="2">
        <f t="shared" si="74"/>
        <v>-4.0000000000000036E-2</v>
      </c>
      <c r="DT30" s="1">
        <f t="shared" si="75"/>
        <v>-354.31093538336609</v>
      </c>
      <c r="DU30" s="1">
        <f t="shared" si="76"/>
        <v>0</v>
      </c>
      <c r="DV30" s="1">
        <f t="shared" si="77"/>
        <v>0</v>
      </c>
      <c r="DW30" s="1">
        <f t="shared" si="78"/>
        <v>0</v>
      </c>
      <c r="DY30" s="1">
        <f t="shared" si="79"/>
        <v>0</v>
      </c>
      <c r="DZ30" s="1">
        <f t="shared" si="80"/>
        <v>0</v>
      </c>
      <c r="EA30" s="1">
        <f t="shared" si="81"/>
        <v>-403.70875751356641</v>
      </c>
      <c r="EB30" s="1">
        <f t="shared" si="82"/>
        <v>322.96700601085308</v>
      </c>
      <c r="ED30" s="1">
        <f t="shared" si="131"/>
        <v>-354.31093538336609</v>
      </c>
      <c r="EE30" s="1">
        <f t="shared" si="132"/>
        <v>0</v>
      </c>
      <c r="EF30" s="1">
        <f t="shared" si="133"/>
        <v>-403.70875751356641</v>
      </c>
      <c r="EG30" s="1">
        <f t="shared" si="134"/>
        <v>322.96700601085308</v>
      </c>
      <c r="EI30" s="25">
        <f t="shared" si="84"/>
        <v>-1.7818412766263534E-2</v>
      </c>
      <c r="EJ30" s="25">
        <f t="shared" si="85"/>
        <v>0</v>
      </c>
      <c r="EK30" s="25">
        <f t="shared" si="86"/>
        <v>0</v>
      </c>
      <c r="EL30" s="25">
        <f t="shared" si="87"/>
        <v>0</v>
      </c>
      <c r="EN30" s="1">
        <f t="shared" si="135"/>
        <v>-435.05268688607941</v>
      </c>
      <c r="EP30" s="1">
        <f t="shared" si="88"/>
        <v>17299.549506853618</v>
      </c>
      <c r="EQ30" s="1">
        <f t="shared" si="89"/>
        <v>0</v>
      </c>
      <c r="ER30" s="1">
        <f t="shared" si="90"/>
        <v>0</v>
      </c>
      <c r="ES30" s="1">
        <f t="shared" si="91"/>
        <v>0</v>
      </c>
      <c r="EU30" s="1">
        <f t="shared" si="92"/>
        <v>17636.171428987691</v>
      </c>
      <c r="EV30" s="1">
        <f t="shared" si="93"/>
        <v>0</v>
      </c>
      <c r="EW30" s="1">
        <f t="shared" si="94"/>
        <v>423.84385763893067</v>
      </c>
      <c r="EX30" s="1">
        <f t="shared" si="95"/>
        <v>-302.83190588548882</v>
      </c>
      <c r="EZ30" s="3">
        <f t="shared" si="96"/>
        <v>-0.11307117349266116</v>
      </c>
      <c r="FA30" s="3">
        <f t="shared" si="97"/>
        <v>0</v>
      </c>
      <c r="FB30" s="3">
        <f t="shared" si="98"/>
        <v>0</v>
      </c>
      <c r="FC30" s="3">
        <f t="shared" si="99"/>
        <v>0</v>
      </c>
      <c r="FE30" s="1">
        <f t="shared" si="136"/>
        <v>17757.183380741131</v>
      </c>
      <c r="FF30" s="1">
        <f t="shared" si="100"/>
        <v>4971.1349157625336</v>
      </c>
      <c r="FG30" s="1">
        <f t="shared" si="137"/>
        <v>22728.318296503665</v>
      </c>
      <c r="FI30" s="23">
        <f t="shared" si="138"/>
        <v>-8.5588354303704595E-2</v>
      </c>
      <c r="FJ30" s="40">
        <f t="shared" si="139"/>
        <v>2.2728318296503671</v>
      </c>
    </row>
    <row r="31" spans="1:166" ht="15" customHeight="1" x14ac:dyDescent="0.25">
      <c r="A31">
        <f t="shared" si="140"/>
        <v>28</v>
      </c>
      <c r="C31" s="4">
        <v>1</v>
      </c>
      <c r="D31" s="4">
        <v>0</v>
      </c>
      <c r="E31" s="4">
        <v>0</v>
      </c>
      <c r="F31" s="4">
        <v>1</v>
      </c>
      <c r="H31" s="1">
        <f t="shared" si="141"/>
        <v>222.29167110703563</v>
      </c>
      <c r="I31" s="1">
        <f t="shared" si="142"/>
        <v>2505.3526719899874</v>
      </c>
      <c r="J31" s="1">
        <f t="shared" si="143"/>
        <v>6052.2218947267884</v>
      </c>
      <c r="K31" s="1">
        <f t="shared" si="144"/>
        <v>55141.610203246171</v>
      </c>
      <c r="M31" s="1">
        <f t="shared" si="101"/>
        <v>240.81597703262193</v>
      </c>
      <c r="N31" s="1">
        <f t="shared" si="145"/>
        <v>2812.1305501928437</v>
      </c>
      <c r="O31" s="1">
        <f t="shared" si="146"/>
        <v>6408.234947357776</v>
      </c>
      <c r="P31" s="1">
        <f t="shared" si="147"/>
        <v>56302.486207525035</v>
      </c>
      <c r="R31" s="8">
        <v>-0.02</v>
      </c>
      <c r="S31" s="8">
        <v>-0.01</v>
      </c>
      <c r="T31" s="8">
        <v>0.02</v>
      </c>
      <c r="U31" s="8">
        <v>0</v>
      </c>
      <c r="W31" s="8">
        <v>0.04</v>
      </c>
      <c r="X31" s="8">
        <v>0.1</v>
      </c>
      <c r="Y31" s="8">
        <v>0.08</v>
      </c>
      <c r="Z31" s="8">
        <v>-0.03</v>
      </c>
      <c r="AB31" s="2">
        <f t="shared" si="102"/>
        <v>4.0000000000000036E-2</v>
      </c>
      <c r="AC31" s="2">
        <f t="shared" si="103"/>
        <v>0.10000000000000009</v>
      </c>
      <c r="AD31" s="2">
        <f t="shared" si="104"/>
        <v>8.0000000000000071E-2</v>
      </c>
      <c r="AE31" s="2">
        <f t="shared" si="105"/>
        <v>-3.0000000000000027E-2</v>
      </c>
      <c r="AG31" s="2">
        <f t="shared" si="28"/>
        <v>-4.0000000000000036E-2</v>
      </c>
      <c r="AH31" s="2">
        <f t="shared" si="29"/>
        <v>-2.0000000000000129E-2</v>
      </c>
      <c r="AI31" s="2">
        <f t="shared" si="30"/>
        <v>2.0000000000000018E-2</v>
      </c>
      <c r="AJ31" s="2">
        <f t="shared" si="31"/>
        <v>-4.9999999999999933E-2</v>
      </c>
      <c r="AL31">
        <f t="shared" si="32"/>
        <v>2</v>
      </c>
      <c r="AM31" s="3">
        <f t="shared" si="106"/>
        <v>0.5</v>
      </c>
      <c r="AN31" s="12">
        <f t="shared" si="107"/>
        <v>0.5</v>
      </c>
      <c r="AO31" s="12"/>
      <c r="AP31" s="3">
        <f t="shared" si="33"/>
        <v>0.5</v>
      </c>
      <c r="AQ31" s="3">
        <f t="shared" si="34"/>
        <v>0</v>
      </c>
      <c r="AR31" s="3">
        <f t="shared" si="35"/>
        <v>0</v>
      </c>
      <c r="AS31" s="3">
        <f t="shared" si="36"/>
        <v>0.5</v>
      </c>
      <c r="AU31" s="2">
        <f t="shared" si="108"/>
        <v>1</v>
      </c>
      <c r="AV31" s="12">
        <f t="shared" si="109"/>
        <v>0</v>
      </c>
      <c r="AX31" s="1">
        <f t="shared" si="110"/>
        <v>22728.318296503665</v>
      </c>
      <c r="AZ31" s="1">
        <f t="shared" si="111"/>
        <v>11364.159148251832</v>
      </c>
      <c r="BA31" s="1">
        <f t="shared" si="112"/>
        <v>0</v>
      </c>
      <c r="BB31" s="1">
        <f t="shared" si="113"/>
        <v>0</v>
      </c>
      <c r="BC31" s="1">
        <f t="shared" si="114"/>
        <v>11364.159148251832</v>
      </c>
      <c r="BE31" s="1">
        <f t="shared" si="115"/>
        <v>22728.318296503665</v>
      </c>
      <c r="BF31" s="1">
        <f t="shared" si="38"/>
        <v>0</v>
      </c>
      <c r="BH31" s="2">
        <f t="shared" si="39"/>
        <v>4.0000000000000036E-2</v>
      </c>
      <c r="BI31" s="2">
        <f t="shared" si="40"/>
        <v>0</v>
      </c>
      <c r="BJ31" s="2">
        <f t="shared" si="41"/>
        <v>0</v>
      </c>
      <c r="BK31" s="2">
        <f t="shared" si="42"/>
        <v>-3.0000000000000027E-2</v>
      </c>
      <c r="BM31" s="1">
        <f t="shared" si="116"/>
        <v>-8520.3805147983021</v>
      </c>
      <c r="BN31" s="1">
        <f t="shared" si="117"/>
        <v>0</v>
      </c>
      <c r="BO31" s="1">
        <f t="shared" si="118"/>
        <v>0</v>
      </c>
      <c r="BP31" s="1">
        <f t="shared" si="119"/>
        <v>11364.159148251832</v>
      </c>
      <c r="BR31" s="2">
        <f t="shared" si="120"/>
        <v>-0.37487949630259298</v>
      </c>
      <c r="BS31" s="2">
        <f t="shared" si="121"/>
        <v>0</v>
      </c>
      <c r="BT31" s="2">
        <f t="shared" si="122"/>
        <v>0</v>
      </c>
      <c r="BU31" s="2">
        <f t="shared" si="123"/>
        <v>0.5</v>
      </c>
      <c r="BW31" s="1">
        <f t="shared" si="45"/>
        <v>0</v>
      </c>
      <c r="BX31" s="1">
        <f t="shared" si="46"/>
        <v>0</v>
      </c>
      <c r="BY31" s="1">
        <f t="shared" si="47"/>
        <v>0</v>
      </c>
      <c r="BZ31" s="1">
        <f t="shared" si="48"/>
        <v>11364.159148251832</v>
      </c>
      <c r="CB31" s="1">
        <f t="shared" si="49"/>
        <v>-8520.3805147983021</v>
      </c>
      <c r="CC31" s="1">
        <f t="shared" si="50"/>
        <v>0</v>
      </c>
      <c r="CD31" s="1">
        <f t="shared" si="51"/>
        <v>0</v>
      </c>
      <c r="CE31" s="1">
        <f t="shared" si="52"/>
        <v>0</v>
      </c>
      <c r="CG31" s="1">
        <f t="shared" si="53"/>
        <v>0</v>
      </c>
      <c r="CH31" s="1">
        <f t="shared" si="54"/>
        <v>0</v>
      </c>
      <c r="CI31" s="1">
        <f t="shared" si="55"/>
        <v>0</v>
      </c>
      <c r="CJ31" s="1">
        <f t="shared" si="56"/>
        <v>11347.138440590945</v>
      </c>
      <c r="CL31" s="1">
        <f t="shared" si="124"/>
        <v>11347.138440590945</v>
      </c>
      <c r="CN31" s="1">
        <f t="shared" si="57"/>
        <v>-8499.1326830905764</v>
      </c>
      <c r="CO31" s="1">
        <f t="shared" si="58"/>
        <v>0</v>
      </c>
      <c r="CP31" s="1">
        <f t="shared" si="59"/>
        <v>0</v>
      </c>
      <c r="CQ31" s="1">
        <f t="shared" si="60"/>
        <v>0</v>
      </c>
      <c r="CS31" s="1">
        <f t="shared" si="125"/>
        <v>-8499.1326830905764</v>
      </c>
      <c r="CU31" s="1">
        <f t="shared" si="61"/>
        <v>0</v>
      </c>
      <c r="CV31" s="1">
        <f t="shared" si="62"/>
        <v>0</v>
      </c>
      <c r="CW31" s="1">
        <f t="shared" si="63"/>
        <v>0</v>
      </c>
      <c r="CX31" s="1">
        <f t="shared" si="64"/>
        <v>17.020707660887638</v>
      </c>
      <c r="CZ31" s="1">
        <f t="shared" si="65"/>
        <v>-21.247831707725709</v>
      </c>
      <c r="DA31" s="1">
        <f t="shared" si="66"/>
        <v>0</v>
      </c>
      <c r="DB31" s="1">
        <f t="shared" si="67"/>
        <v>0</v>
      </c>
      <c r="DC31" s="1">
        <f t="shared" si="68"/>
        <v>0</v>
      </c>
      <c r="DE31" s="1">
        <f t="shared" si="126"/>
        <v>-21.247831707725709</v>
      </c>
      <c r="DF31" s="1">
        <f t="shared" si="148"/>
        <v>0</v>
      </c>
      <c r="DG31" s="1">
        <f t="shared" si="149"/>
        <v>0</v>
      </c>
      <c r="DH31" s="1">
        <f t="shared" si="150"/>
        <v>17.020707660887638</v>
      </c>
      <c r="DJ31" s="26">
        <f t="shared" si="127"/>
        <v>2.4937655860348272E-3</v>
      </c>
      <c r="DK31" s="26">
        <f t="shared" si="128"/>
        <v>0</v>
      </c>
      <c r="DL31" s="26">
        <f t="shared" si="129"/>
        <v>0</v>
      </c>
      <c r="DM31" s="26">
        <f t="shared" si="130"/>
        <v>1.4977533699451896E-3</v>
      </c>
      <c r="DO31" s="2">
        <f t="shared" si="71"/>
        <v>-4.0000000000000036E-2</v>
      </c>
      <c r="DP31" s="2">
        <f t="shared" si="72"/>
        <v>-2.0000000000000129E-2</v>
      </c>
      <c r="DQ31" s="2">
        <f t="shared" si="73"/>
        <v>2.0000000000000018E-2</v>
      </c>
      <c r="DR31" s="2">
        <f t="shared" si="74"/>
        <v>-4.9999999999999933E-2</v>
      </c>
      <c r="DT31" s="1">
        <f t="shared" si="75"/>
        <v>0</v>
      </c>
      <c r="DU31" s="1">
        <f t="shared" si="76"/>
        <v>0</v>
      </c>
      <c r="DV31" s="1">
        <f t="shared" si="77"/>
        <v>0</v>
      </c>
      <c r="DW31" s="1">
        <f t="shared" si="78"/>
        <v>-568.20795741259087</v>
      </c>
      <c r="DY31" s="1">
        <f t="shared" si="79"/>
        <v>340.81522059193236</v>
      </c>
      <c r="DZ31" s="1">
        <f t="shared" si="80"/>
        <v>0</v>
      </c>
      <c r="EA31" s="1">
        <f t="shared" si="81"/>
        <v>0</v>
      </c>
      <c r="EB31" s="1">
        <f t="shared" si="82"/>
        <v>0</v>
      </c>
      <c r="ED31" s="1">
        <f t="shared" si="131"/>
        <v>340.81522059193236</v>
      </c>
      <c r="EE31" s="1">
        <f t="shared" si="132"/>
        <v>0</v>
      </c>
      <c r="EF31" s="1">
        <f t="shared" si="133"/>
        <v>0</v>
      </c>
      <c r="EG31" s="1">
        <f t="shared" si="134"/>
        <v>-568.20795741259087</v>
      </c>
      <c r="EI31" s="25">
        <f t="shared" si="84"/>
        <v>2.9990359704207464E-2</v>
      </c>
      <c r="EJ31" s="25">
        <f t="shared" si="85"/>
        <v>0</v>
      </c>
      <c r="EK31" s="25">
        <f t="shared" si="86"/>
        <v>0</v>
      </c>
      <c r="EL31" s="25">
        <f t="shared" si="87"/>
        <v>-4.9999999999999933E-2</v>
      </c>
      <c r="EN31" s="1">
        <f t="shared" si="135"/>
        <v>-227.39273682065851</v>
      </c>
      <c r="EP31" s="1">
        <f t="shared" si="88"/>
        <v>11818.725514181906</v>
      </c>
      <c r="EQ31" s="1">
        <f t="shared" si="89"/>
        <v>0</v>
      </c>
      <c r="ER31" s="1">
        <f t="shared" si="90"/>
        <v>0</v>
      </c>
      <c r="ES31" s="1">
        <f t="shared" si="91"/>
        <v>11023.234373804276</v>
      </c>
      <c r="EU31" s="1">
        <f t="shared" si="92"/>
        <v>11499.158125297699</v>
      </c>
      <c r="EV31" s="1">
        <f t="shared" si="93"/>
        <v>0</v>
      </c>
      <c r="EW31" s="1">
        <f t="shared" si="94"/>
        <v>0</v>
      </c>
      <c r="EX31" s="1">
        <f t="shared" si="95"/>
        <v>11574.42162355598</v>
      </c>
      <c r="EZ31" s="3">
        <f t="shared" si="96"/>
        <v>1.1879363469371462E-2</v>
      </c>
      <c r="FA31" s="3">
        <f t="shared" si="97"/>
        <v>0</v>
      </c>
      <c r="FB31" s="3">
        <f t="shared" si="98"/>
        <v>0</v>
      </c>
      <c r="FC31" s="3">
        <f t="shared" si="99"/>
        <v>1.850224663005462E-2</v>
      </c>
      <c r="FE31" s="1">
        <f t="shared" si="136"/>
        <v>23073.579748853677</v>
      </c>
      <c r="FF31" s="1">
        <f t="shared" si="100"/>
        <v>0</v>
      </c>
      <c r="FG31" s="1">
        <f t="shared" si="137"/>
        <v>23073.579748853677</v>
      </c>
      <c r="FI31" s="23">
        <f t="shared" si="138"/>
        <v>1.519080504971293E-2</v>
      </c>
      <c r="FJ31" s="40">
        <f t="shared" si="139"/>
        <v>2.3073579748853681</v>
      </c>
    </row>
    <row r="32" spans="1:166" ht="15" customHeight="1" x14ac:dyDescent="0.25">
      <c r="A32">
        <f t="shared" si="140"/>
        <v>29</v>
      </c>
      <c r="C32" s="4">
        <v>0</v>
      </c>
      <c r="D32" s="4">
        <v>1</v>
      </c>
      <c r="E32" s="4">
        <v>1</v>
      </c>
      <c r="F32" s="4">
        <v>0</v>
      </c>
      <c r="H32" s="1">
        <f t="shared" si="141"/>
        <v>235.99965749196949</v>
      </c>
      <c r="I32" s="1">
        <f t="shared" si="142"/>
        <v>2784.0092446909152</v>
      </c>
      <c r="J32" s="1">
        <f t="shared" si="143"/>
        <v>6536.3996463049316</v>
      </c>
      <c r="K32" s="1">
        <f t="shared" si="144"/>
        <v>56302.486207525035</v>
      </c>
      <c r="M32" s="1">
        <f t="shared" si="101"/>
        <v>264.89757473588412</v>
      </c>
      <c r="N32" s="1">
        <f t="shared" si="145"/>
        <v>2699.64532818513</v>
      </c>
      <c r="O32" s="1">
        <f t="shared" si="146"/>
        <v>6664.5643452520872</v>
      </c>
      <c r="P32" s="1">
        <f t="shared" si="147"/>
        <v>50109.212724697281</v>
      </c>
      <c r="R32" s="8">
        <v>0.03</v>
      </c>
      <c r="S32" s="8">
        <v>0.05</v>
      </c>
      <c r="T32" s="8">
        <v>0</v>
      </c>
      <c r="U32" s="8">
        <v>0.01</v>
      </c>
      <c r="W32" s="8">
        <v>0.1</v>
      </c>
      <c r="X32" s="8">
        <v>-0.04</v>
      </c>
      <c r="Y32" s="8">
        <v>0.04</v>
      </c>
      <c r="Z32" s="8">
        <v>-0.11</v>
      </c>
      <c r="AB32" s="2">
        <f t="shared" si="102"/>
        <v>0.10000000000000009</v>
      </c>
      <c r="AC32" s="2">
        <f t="shared" si="103"/>
        <v>-3.9999999999999925E-2</v>
      </c>
      <c r="AD32" s="2">
        <f t="shared" si="104"/>
        <v>4.0000000000000036E-2</v>
      </c>
      <c r="AE32" s="2">
        <f t="shared" si="105"/>
        <v>-0.10999999999999999</v>
      </c>
      <c r="AG32" s="2">
        <f t="shared" si="28"/>
        <v>-2.0000000000000018E-2</v>
      </c>
      <c r="AH32" s="2">
        <f t="shared" si="29"/>
        <v>-1.0000000000000009E-2</v>
      </c>
      <c r="AI32" s="2">
        <f t="shared" si="30"/>
        <v>2.0000000000000018E-2</v>
      </c>
      <c r="AJ32" s="2">
        <f t="shared" si="31"/>
        <v>0</v>
      </c>
      <c r="AL32">
        <f t="shared" si="32"/>
        <v>2</v>
      </c>
      <c r="AM32" s="3">
        <f t="shared" si="106"/>
        <v>0.5</v>
      </c>
      <c r="AN32" s="12">
        <f t="shared" si="107"/>
        <v>0.5</v>
      </c>
      <c r="AO32" s="12"/>
      <c r="AP32" s="3">
        <f t="shared" si="33"/>
        <v>0</v>
      </c>
      <c r="AQ32" s="3">
        <f t="shared" si="34"/>
        <v>0.5</v>
      </c>
      <c r="AR32" s="3">
        <f t="shared" si="35"/>
        <v>0.5</v>
      </c>
      <c r="AS32" s="3">
        <f t="shared" si="36"/>
        <v>0</v>
      </c>
      <c r="AU32" s="2">
        <f t="shared" si="108"/>
        <v>1</v>
      </c>
      <c r="AV32" s="12">
        <f t="shared" si="109"/>
        <v>0</v>
      </c>
      <c r="AX32" s="1">
        <f t="shared" si="110"/>
        <v>23073.579748853677</v>
      </c>
      <c r="AZ32" s="1">
        <f t="shared" si="111"/>
        <v>0</v>
      </c>
      <c r="BA32" s="1">
        <f t="shared" si="112"/>
        <v>11536.789874426839</v>
      </c>
      <c r="BB32" s="1">
        <f t="shared" si="113"/>
        <v>11536.789874426839</v>
      </c>
      <c r="BC32" s="1">
        <f t="shared" si="114"/>
        <v>0</v>
      </c>
      <c r="BE32" s="1">
        <f t="shared" si="115"/>
        <v>23073.579748853677</v>
      </c>
      <c r="BF32" s="1">
        <f t="shared" si="38"/>
        <v>0</v>
      </c>
      <c r="BH32" s="2">
        <f t="shared" si="39"/>
        <v>0</v>
      </c>
      <c r="BI32" s="2">
        <f t="shared" si="40"/>
        <v>-3.9999999999999925E-2</v>
      </c>
      <c r="BJ32" s="2">
        <f t="shared" si="41"/>
        <v>4.0000000000000036E-2</v>
      </c>
      <c r="BK32" s="2">
        <f t="shared" si="42"/>
        <v>0</v>
      </c>
      <c r="BM32" s="1">
        <f t="shared" si="116"/>
        <v>-11364.159148251832</v>
      </c>
      <c r="BN32" s="1">
        <f t="shared" si="117"/>
        <v>11536.789874426839</v>
      </c>
      <c r="BO32" s="1">
        <f t="shared" si="118"/>
        <v>11536.789874426839</v>
      </c>
      <c r="BP32" s="1">
        <f t="shared" si="119"/>
        <v>-11364.159148251832</v>
      </c>
      <c r="BR32" s="2">
        <f t="shared" si="120"/>
        <v>-0.4925182512616586</v>
      </c>
      <c r="BS32" s="2">
        <f t="shared" si="121"/>
        <v>0.5</v>
      </c>
      <c r="BT32" s="2">
        <f t="shared" si="122"/>
        <v>0.5</v>
      </c>
      <c r="BU32" s="2">
        <f t="shared" si="123"/>
        <v>-0.4925182512616586</v>
      </c>
      <c r="BW32" s="1">
        <f t="shared" si="45"/>
        <v>0</v>
      </c>
      <c r="BX32" s="1">
        <f t="shared" si="46"/>
        <v>11536.789874426839</v>
      </c>
      <c r="BY32" s="1">
        <f t="shared" si="47"/>
        <v>11536.789874426839</v>
      </c>
      <c r="BZ32" s="1">
        <f t="shared" si="48"/>
        <v>0</v>
      </c>
      <c r="CB32" s="1">
        <f t="shared" si="49"/>
        <v>-11364.159148251832</v>
      </c>
      <c r="CC32" s="1">
        <f t="shared" si="50"/>
        <v>0</v>
      </c>
      <c r="CD32" s="1">
        <f t="shared" si="51"/>
        <v>0</v>
      </c>
      <c r="CE32" s="1">
        <f t="shared" si="52"/>
        <v>-11364.159148251832</v>
      </c>
      <c r="CG32" s="1">
        <f t="shared" si="53"/>
        <v>0</v>
      </c>
      <c r="CH32" s="1">
        <f t="shared" si="54"/>
        <v>11519.510608514067</v>
      </c>
      <c r="CI32" s="1">
        <f t="shared" si="55"/>
        <v>11519.510608514067</v>
      </c>
      <c r="CJ32" s="1">
        <f t="shared" si="56"/>
        <v>0</v>
      </c>
      <c r="CL32" s="1">
        <f t="shared" si="124"/>
        <v>23039.021217028134</v>
      </c>
      <c r="CN32" s="1">
        <f t="shared" si="57"/>
        <v>-11335.819599253698</v>
      </c>
      <c r="CO32" s="1">
        <f t="shared" si="58"/>
        <v>0</v>
      </c>
      <c r="CP32" s="1">
        <f t="shared" si="59"/>
        <v>0</v>
      </c>
      <c r="CQ32" s="1">
        <f t="shared" si="60"/>
        <v>-11335.819599253698</v>
      </c>
      <c r="CS32" s="1">
        <f t="shared" si="125"/>
        <v>-22671.639198507397</v>
      </c>
      <c r="CU32" s="1">
        <f t="shared" si="61"/>
        <v>0</v>
      </c>
      <c r="CV32" s="1">
        <f t="shared" si="62"/>
        <v>17.279265912771734</v>
      </c>
      <c r="CW32" s="1">
        <f t="shared" si="63"/>
        <v>17.279265912771734</v>
      </c>
      <c r="CX32" s="1">
        <f t="shared" si="64"/>
        <v>0</v>
      </c>
      <c r="CZ32" s="1">
        <f t="shared" si="65"/>
        <v>-28.339548998133978</v>
      </c>
      <c r="DA32" s="1">
        <f t="shared" si="66"/>
        <v>0</v>
      </c>
      <c r="DB32" s="1">
        <f t="shared" si="67"/>
        <v>0</v>
      </c>
      <c r="DC32" s="1">
        <f t="shared" si="68"/>
        <v>-28.339548998133978</v>
      </c>
      <c r="DE32" s="1">
        <f t="shared" si="126"/>
        <v>-28.339548998133978</v>
      </c>
      <c r="DF32" s="1">
        <f t="shared" si="148"/>
        <v>17.279265912771734</v>
      </c>
      <c r="DG32" s="1">
        <f t="shared" si="149"/>
        <v>17.279265912771734</v>
      </c>
      <c r="DH32" s="1">
        <f t="shared" si="150"/>
        <v>-28.339548998133978</v>
      </c>
      <c r="DJ32" s="26">
        <f t="shared" si="127"/>
        <v>2.4937655860348892E-3</v>
      </c>
      <c r="DK32" s="26">
        <f t="shared" si="128"/>
        <v>1.4977533699451373E-3</v>
      </c>
      <c r="DL32" s="26">
        <f t="shared" si="129"/>
        <v>1.4977533699451373E-3</v>
      </c>
      <c r="DM32" s="26">
        <f t="shared" si="130"/>
        <v>2.4937655860348892E-3</v>
      </c>
      <c r="DO32" s="2">
        <f t="shared" si="71"/>
        <v>-2.0000000000000018E-2</v>
      </c>
      <c r="DP32" s="2">
        <f t="shared" si="72"/>
        <v>-1.0000000000000009E-2</v>
      </c>
      <c r="DQ32" s="2">
        <f t="shared" si="73"/>
        <v>2.0000000000000018E-2</v>
      </c>
      <c r="DR32" s="2">
        <f t="shared" si="74"/>
        <v>0</v>
      </c>
      <c r="DT32" s="1">
        <f t="shared" si="75"/>
        <v>0</v>
      </c>
      <c r="DU32" s="1">
        <f t="shared" si="76"/>
        <v>-115.36789874426849</v>
      </c>
      <c r="DV32" s="1">
        <f t="shared" si="77"/>
        <v>230.73579748853697</v>
      </c>
      <c r="DW32" s="1">
        <f t="shared" si="78"/>
        <v>0</v>
      </c>
      <c r="DY32" s="1">
        <f t="shared" si="79"/>
        <v>227.28318296503684</v>
      </c>
      <c r="DZ32" s="1">
        <f t="shared" si="80"/>
        <v>0</v>
      </c>
      <c r="EA32" s="1">
        <f t="shared" si="81"/>
        <v>0</v>
      </c>
      <c r="EB32" s="1">
        <f t="shared" si="82"/>
        <v>0</v>
      </c>
      <c r="ED32" s="1">
        <f t="shared" si="131"/>
        <v>227.28318296503684</v>
      </c>
      <c r="EE32" s="1">
        <f t="shared" si="132"/>
        <v>-115.36789874426849</v>
      </c>
      <c r="EF32" s="1">
        <f t="shared" si="133"/>
        <v>230.73579748853697</v>
      </c>
      <c r="EG32" s="1">
        <f t="shared" si="134"/>
        <v>0</v>
      </c>
      <c r="EI32" s="25">
        <f t="shared" si="84"/>
        <v>0</v>
      </c>
      <c r="EJ32" s="25">
        <f t="shared" si="85"/>
        <v>-1.0000000000000009E-2</v>
      </c>
      <c r="EK32" s="25">
        <f t="shared" si="86"/>
        <v>2.0000000000000018E-2</v>
      </c>
      <c r="EL32" s="25">
        <f t="shared" si="87"/>
        <v>0</v>
      </c>
      <c r="EN32" s="1">
        <f t="shared" si="135"/>
        <v>342.65108170930534</v>
      </c>
      <c r="EP32" s="1">
        <f t="shared" si="88"/>
        <v>0</v>
      </c>
      <c r="EQ32" s="1">
        <f t="shared" si="89"/>
        <v>11075.318279449766</v>
      </c>
      <c r="ER32" s="1">
        <f t="shared" si="90"/>
        <v>11998.261469403913</v>
      </c>
      <c r="ES32" s="1">
        <f t="shared" si="91"/>
        <v>0</v>
      </c>
      <c r="EU32" s="1">
        <f t="shared" si="92"/>
        <v>-198.94363396690287</v>
      </c>
      <c r="EV32" s="1">
        <f t="shared" si="93"/>
        <v>11173.406912281263</v>
      </c>
      <c r="EW32" s="1">
        <f t="shared" si="94"/>
        <v>11750.246406002605</v>
      </c>
      <c r="EX32" s="1">
        <f t="shared" si="95"/>
        <v>28.339548998133978</v>
      </c>
      <c r="EZ32" s="3">
        <f t="shared" si="96"/>
        <v>0</v>
      </c>
      <c r="FA32" s="3">
        <f t="shared" si="97"/>
        <v>-3.1497753369944981E-2</v>
      </c>
      <c r="FB32" s="3">
        <f t="shared" si="98"/>
        <v>1.8502246630055064E-2</v>
      </c>
      <c r="FC32" s="3">
        <f t="shared" si="99"/>
        <v>0</v>
      </c>
      <c r="FE32" s="1">
        <f t="shared" si="136"/>
        <v>22753.049233315098</v>
      </c>
      <c r="FF32" s="1">
        <f t="shared" si="100"/>
        <v>0</v>
      </c>
      <c r="FG32" s="1">
        <f t="shared" si="137"/>
        <v>22753.049233315098</v>
      </c>
      <c r="FI32" s="23">
        <f t="shared" si="138"/>
        <v>-1.389166826419741E-2</v>
      </c>
      <c r="FJ32" s="40">
        <f t="shared" si="139"/>
        <v>2.2753049233315101</v>
      </c>
    </row>
    <row r="33" spans="1:177" ht="15" customHeight="1" x14ac:dyDescent="0.25">
      <c r="A33">
        <f t="shared" si="140"/>
        <v>30</v>
      </c>
      <c r="C33" s="4">
        <f ca="1">RANDBETWEEN(0,1)</f>
        <v>1</v>
      </c>
      <c r="D33" s="4">
        <f ca="1">RANDBETWEEN(0,1)</f>
        <v>1</v>
      </c>
      <c r="E33" s="4">
        <f ca="1">RANDBETWEEN(0,1)</f>
        <v>1</v>
      </c>
      <c r="F33" s="4">
        <f ca="1">RANDBETWEEN(0,1)</f>
        <v>1</v>
      </c>
      <c r="H33" s="1">
        <f t="shared" si="141"/>
        <v>272.84450197796065</v>
      </c>
      <c r="I33" s="1">
        <f t="shared" si="142"/>
        <v>2834.6275945943867</v>
      </c>
      <c r="J33" s="1">
        <f t="shared" si="143"/>
        <v>6664.5643452520872</v>
      </c>
      <c r="K33" s="1">
        <f t="shared" si="144"/>
        <v>50610.304851944253</v>
      </c>
      <c r="M33" s="1">
        <f t="shared" si="101"/>
        <v>341.71787140929052</v>
      </c>
      <c r="N33" s="1">
        <f t="shared" si="145"/>
        <v>3158.5850339766021</v>
      </c>
      <c r="O33" s="1">
        <f t="shared" si="146"/>
        <v>5664.8796934642742</v>
      </c>
      <c r="P33" s="1">
        <f t="shared" si="147"/>
        <v>47102.659961215439</v>
      </c>
      <c r="R33" s="99">
        <v>-0.04</v>
      </c>
      <c r="S33" s="99">
        <v>0.04</v>
      </c>
      <c r="T33" s="99">
        <v>0.01</v>
      </c>
      <c r="U33" s="99">
        <v>-0.04</v>
      </c>
      <c r="W33" s="8">
        <v>0.28999999999999998</v>
      </c>
      <c r="X33" s="8">
        <v>0.17</v>
      </c>
      <c r="Y33" s="8">
        <v>-0.15</v>
      </c>
      <c r="Z33" s="8">
        <v>-0.06</v>
      </c>
      <c r="AB33" s="2">
        <f t="shared" si="102"/>
        <v>0.29000000000000004</v>
      </c>
      <c r="AC33" s="2">
        <f t="shared" si="103"/>
        <v>0.16999999999999993</v>
      </c>
      <c r="AD33" s="2">
        <f t="shared" si="104"/>
        <v>-0.15000000000000002</v>
      </c>
      <c r="AE33" s="2">
        <f t="shared" si="105"/>
        <v>-6.0000000000000164E-2</v>
      </c>
      <c r="AG33" s="2">
        <f>H33/M32-1</f>
        <v>3.0000000000000027E-2</v>
      </c>
      <c r="AH33" s="2">
        <f t="shared" ref="AH33:AJ33" si="151">I33/N32-1</f>
        <v>5.0000000000000044E-2</v>
      </c>
      <c r="AI33" s="2">
        <f t="shared" si="151"/>
        <v>0</v>
      </c>
      <c r="AJ33" s="2">
        <f t="shared" si="151"/>
        <v>1.0000000000000009E-2</v>
      </c>
      <c r="AL33">
        <f t="shared" ca="1" si="32"/>
        <v>4</v>
      </c>
      <c r="AM33" s="3">
        <f t="shared" ca="1" si="106"/>
        <v>0.25</v>
      </c>
      <c r="AN33" s="12">
        <f t="shared" ca="1" si="107"/>
        <v>0.25</v>
      </c>
      <c r="AO33" s="12"/>
      <c r="AP33" s="3">
        <f t="shared" ca="1" si="33"/>
        <v>0.25</v>
      </c>
      <c r="AQ33" s="3">
        <f t="shared" ca="1" si="34"/>
        <v>0.25</v>
      </c>
      <c r="AR33" s="3">
        <f t="shared" ca="1" si="35"/>
        <v>0.25</v>
      </c>
      <c r="AS33" s="3">
        <f t="shared" ca="1" si="36"/>
        <v>0.25</v>
      </c>
      <c r="AU33" s="2">
        <f t="shared" ca="1" si="108"/>
        <v>1</v>
      </c>
      <c r="AV33" s="12">
        <f t="shared" ca="1" si="109"/>
        <v>0</v>
      </c>
      <c r="AX33" s="1">
        <f t="shared" si="110"/>
        <v>22753.049233315098</v>
      </c>
      <c r="AZ33" s="1">
        <f t="shared" ca="1" si="111"/>
        <v>5688.2623083287745</v>
      </c>
      <c r="BA33" s="1">
        <f t="shared" ca="1" si="112"/>
        <v>5688.2623083287745</v>
      </c>
      <c r="BB33" s="1">
        <f t="shared" ca="1" si="113"/>
        <v>5688.2623083287745</v>
      </c>
      <c r="BC33" s="1">
        <f t="shared" ca="1" si="114"/>
        <v>5688.2623083287745</v>
      </c>
      <c r="BE33" s="1">
        <f t="shared" ca="1" si="115"/>
        <v>22753.049233315098</v>
      </c>
      <c r="BF33" s="1">
        <f t="shared" ca="1" si="38"/>
        <v>0</v>
      </c>
      <c r="BH33" s="2">
        <f t="shared" ca="1" si="39"/>
        <v>0.29000000000000004</v>
      </c>
      <c r="BI33" s="2">
        <f t="shared" ca="1" si="40"/>
        <v>0.16999999999999993</v>
      </c>
      <c r="BJ33" s="2">
        <f t="shared" ca="1" si="41"/>
        <v>-0.15000000000000002</v>
      </c>
      <c r="BK33" s="2">
        <f t="shared" ca="1" si="42"/>
        <v>-6.0000000000000164E-2</v>
      </c>
      <c r="BM33" s="1">
        <f t="shared" ca="1" si="116"/>
        <v>5688.2623083287745</v>
      </c>
      <c r="BN33" s="1">
        <f t="shared" ca="1" si="117"/>
        <v>-5848.5275660980642</v>
      </c>
      <c r="BO33" s="1">
        <f t="shared" ca="1" si="118"/>
        <v>-5848.5275660980642</v>
      </c>
      <c r="BP33" s="1">
        <f t="shared" ca="1" si="119"/>
        <v>5688.2623083287745</v>
      </c>
      <c r="BR33" s="2">
        <f t="shared" ca="1" si="120"/>
        <v>0.25</v>
      </c>
      <c r="BS33" s="2">
        <f t="shared" ca="1" si="121"/>
        <v>-0.25704368263461713</v>
      </c>
      <c r="BT33" s="2">
        <f t="shared" ca="1" si="122"/>
        <v>-0.25704368263461713</v>
      </c>
      <c r="BU33" s="2">
        <f t="shared" ca="1" si="123"/>
        <v>0.25</v>
      </c>
      <c r="BW33" s="1">
        <f t="shared" ca="1" si="45"/>
        <v>5688.2623083287745</v>
      </c>
      <c r="BX33" s="1">
        <f t="shared" ca="1" si="46"/>
        <v>0</v>
      </c>
      <c r="BY33" s="1">
        <f t="shared" ca="1" si="47"/>
        <v>0</v>
      </c>
      <c r="BZ33" s="1">
        <f t="shared" ca="1" si="48"/>
        <v>5688.2623083287745</v>
      </c>
      <c r="CB33" s="1">
        <f t="shared" ca="1" si="49"/>
        <v>0</v>
      </c>
      <c r="CC33" s="1">
        <f t="shared" ca="1" si="50"/>
        <v>-5848.5275660980642</v>
      </c>
      <c r="CD33" s="1">
        <f t="shared" ca="1" si="51"/>
        <v>-5848.5275660980642</v>
      </c>
      <c r="CE33" s="1">
        <f t="shared" ca="1" si="52"/>
        <v>0</v>
      </c>
      <c r="CG33" s="1">
        <f t="shared" ca="1" si="53"/>
        <v>5679.7426942873435</v>
      </c>
      <c r="CH33" s="1">
        <f t="shared" ca="1" si="54"/>
        <v>0</v>
      </c>
      <c r="CI33" s="1">
        <f t="shared" ca="1" si="55"/>
        <v>0</v>
      </c>
      <c r="CJ33" s="1">
        <f t="shared" ca="1" si="56"/>
        <v>5679.7426942873435</v>
      </c>
      <c r="CL33" s="1">
        <f t="shared" ca="1" si="124"/>
        <v>11359.485388574687</v>
      </c>
      <c r="CN33" s="1">
        <f t="shared" ca="1" si="57"/>
        <v>0</v>
      </c>
      <c r="CO33" s="1">
        <f t="shared" ca="1" si="58"/>
        <v>-5833.9427093247523</v>
      </c>
      <c r="CP33" s="1">
        <f t="shared" ca="1" si="59"/>
        <v>-5833.9427093247523</v>
      </c>
      <c r="CQ33" s="1">
        <f t="shared" ca="1" si="60"/>
        <v>0</v>
      </c>
      <c r="CS33" s="1">
        <f t="shared" ca="1" si="125"/>
        <v>-11667.885418649505</v>
      </c>
      <c r="CU33" s="1">
        <f t="shared" ca="1" si="61"/>
        <v>8.5196140414309411</v>
      </c>
      <c r="CV33" s="1">
        <f t="shared" ca="1" si="62"/>
        <v>0</v>
      </c>
      <c r="CW33" s="1">
        <f t="shared" ca="1" si="63"/>
        <v>0</v>
      </c>
      <c r="CX33" s="1">
        <f t="shared" ca="1" si="64"/>
        <v>8.5196140414309411</v>
      </c>
      <c r="CZ33" s="1">
        <f t="shared" ca="1" si="65"/>
        <v>0</v>
      </c>
      <c r="DA33" s="1">
        <f t="shared" ca="1" si="66"/>
        <v>-14.584856773311913</v>
      </c>
      <c r="DB33" s="1">
        <f t="shared" ca="1" si="67"/>
        <v>-14.584856773311913</v>
      </c>
      <c r="DC33" s="1">
        <f t="shared" ca="1" si="68"/>
        <v>0</v>
      </c>
      <c r="DE33" s="1">
        <f t="shared" ca="1" si="126"/>
        <v>8.5196140414309411</v>
      </c>
      <c r="DF33" s="1">
        <f t="shared" ca="1" si="148"/>
        <v>-14.584856773311913</v>
      </c>
      <c r="DG33" s="1">
        <f t="shared" ca="1" si="149"/>
        <v>-14.584856773311913</v>
      </c>
      <c r="DH33" s="1">
        <f t="shared" ca="1" si="150"/>
        <v>8.5196140414309411</v>
      </c>
      <c r="DJ33" s="26">
        <f t="shared" ca="1" si="127"/>
        <v>1.4977533699450693E-3</v>
      </c>
      <c r="DK33" s="26">
        <f t="shared" ca="1" si="128"/>
        <v>2.4937655860349183E-3</v>
      </c>
      <c r="DL33" s="26">
        <f t="shared" ca="1" si="129"/>
        <v>2.4937655860349183E-3</v>
      </c>
      <c r="DM33" s="26">
        <f t="shared" ca="1" si="130"/>
        <v>1.4977533699450693E-3</v>
      </c>
      <c r="DO33" s="2">
        <f t="shared" si="71"/>
        <v>3.0000000000000027E-2</v>
      </c>
      <c r="DP33" s="2">
        <f t="shared" si="72"/>
        <v>5.0000000000000044E-2</v>
      </c>
      <c r="DQ33" s="2">
        <f t="shared" si="73"/>
        <v>0</v>
      </c>
      <c r="DR33" s="2">
        <f t="shared" si="74"/>
        <v>1.0000000000000009E-2</v>
      </c>
      <c r="DT33" s="1">
        <f t="shared" ca="1" si="75"/>
        <v>170.64786924986339</v>
      </c>
      <c r="DU33" s="1">
        <f t="shared" ca="1" si="76"/>
        <v>0</v>
      </c>
      <c r="DV33" s="1">
        <f t="shared" ca="1" si="77"/>
        <v>0</v>
      </c>
      <c r="DW33" s="1">
        <f t="shared" ca="1" si="78"/>
        <v>56.882623083287797</v>
      </c>
      <c r="DY33" s="1">
        <f t="shared" ca="1" si="79"/>
        <v>0</v>
      </c>
      <c r="DZ33" s="1">
        <f t="shared" ca="1" si="80"/>
        <v>-292.42637830490349</v>
      </c>
      <c r="EA33" s="1">
        <f t="shared" ca="1" si="81"/>
        <v>0</v>
      </c>
      <c r="EB33" s="1">
        <f t="shared" ca="1" si="82"/>
        <v>0</v>
      </c>
      <c r="ED33" s="1">
        <f t="shared" ca="1" si="131"/>
        <v>170.64786924986339</v>
      </c>
      <c r="EE33" s="1">
        <f t="shared" ca="1" si="132"/>
        <v>-292.42637830490349</v>
      </c>
      <c r="EF33" s="1">
        <f t="shared" ca="1" si="133"/>
        <v>0</v>
      </c>
      <c r="EG33" s="1">
        <f t="shared" ca="1" si="134"/>
        <v>56.882623083287797</v>
      </c>
      <c r="EI33" s="25">
        <f t="shared" ca="1" si="84"/>
        <v>3.0000000000000027E-2</v>
      </c>
      <c r="EJ33" s="25">
        <f t="shared" ca="1" si="85"/>
        <v>-5.1408736526923474E-2</v>
      </c>
      <c r="EK33" s="25">
        <f t="shared" ca="1" si="86"/>
        <v>0</v>
      </c>
      <c r="EL33" s="25">
        <f t="shared" ca="1" si="87"/>
        <v>1.0000000000000009E-2</v>
      </c>
      <c r="EN33" s="1">
        <f t="shared" ca="1" si="135"/>
        <v>-64.895885971752307</v>
      </c>
      <c r="EP33" s="1">
        <f t="shared" ca="1" si="88"/>
        <v>7337.858377744119</v>
      </c>
      <c r="EQ33" s="1">
        <f t="shared" ca="1" si="89"/>
        <v>6655.2669007446657</v>
      </c>
      <c r="ER33" s="1">
        <f t="shared" ca="1" si="90"/>
        <v>4835.022962079458</v>
      </c>
      <c r="ES33" s="1">
        <f t="shared" ca="1" si="91"/>
        <v>5346.9665698290473</v>
      </c>
      <c r="EU33" s="1">
        <f t="shared" ca="1" si="92"/>
        <v>7158.690894452825</v>
      </c>
      <c r="EV33" s="1">
        <f t="shared" ca="1" si="93"/>
        <v>6962.2781358228813</v>
      </c>
      <c r="EW33" s="1">
        <f t="shared" ca="1" si="94"/>
        <v>4849.6078188527699</v>
      </c>
      <c r="EX33" s="1">
        <f t="shared" ca="1" si="95"/>
        <v>5281.564332704329</v>
      </c>
      <c r="EZ33" s="3">
        <f t="shared" ca="1" si="96"/>
        <v>0.25850224663005505</v>
      </c>
      <c r="FA33" s="3">
        <f t="shared" ca="1" si="97"/>
        <v>0.22397276328637106</v>
      </c>
      <c r="FB33" s="3">
        <f t="shared" ca="1" si="98"/>
        <v>-0.14743597324055246</v>
      </c>
      <c r="FC33" s="3">
        <f t="shared" ca="1" si="99"/>
        <v>-7.1497753369945127E-2</v>
      </c>
      <c r="FE33" s="1">
        <f t="shared" ca="1" si="136"/>
        <v>24252.141181832805</v>
      </c>
      <c r="FF33" s="1">
        <f t="shared" ca="1" si="100"/>
        <v>0</v>
      </c>
      <c r="FG33" s="1">
        <f t="shared" ca="1" si="137"/>
        <v>24252.141181832805</v>
      </c>
      <c r="FI33" s="23">
        <f t="shared" ca="1" si="138"/>
        <v>6.5885320826482019E-2</v>
      </c>
      <c r="FJ33" s="40">
        <f ca="1">FJ32*(1+FI33)</f>
        <v>2.4252141181832809</v>
      </c>
    </row>
    <row r="35" spans="1:177" x14ac:dyDescent="0.25">
      <c r="A35" s="9" t="s">
        <v>9</v>
      </c>
      <c r="B35" s="9" t="s">
        <v>9</v>
      </c>
      <c r="C35" s="9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  <c r="P35" s="9" t="s">
        <v>9</v>
      </c>
      <c r="Q35" s="9" t="s">
        <v>9</v>
      </c>
      <c r="R35" s="9" t="s">
        <v>9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9</v>
      </c>
      <c r="AF35" s="9" t="s">
        <v>9</v>
      </c>
      <c r="AG35" s="9" t="s">
        <v>9</v>
      </c>
      <c r="AH35" s="9" t="s">
        <v>9</v>
      </c>
      <c r="AI35" s="9" t="s">
        <v>9</v>
      </c>
      <c r="AJ35" s="9" t="s">
        <v>9</v>
      </c>
      <c r="AK35" s="9" t="s">
        <v>9</v>
      </c>
      <c r="AL35" s="9" t="s">
        <v>9</v>
      </c>
      <c r="AM35" s="9" t="s">
        <v>9</v>
      </c>
      <c r="AN35" s="9" t="s">
        <v>9</v>
      </c>
      <c r="AO35" s="9" t="s">
        <v>9</v>
      </c>
      <c r="AP35" s="9" t="s">
        <v>9</v>
      </c>
      <c r="AQ35" s="9" t="s">
        <v>9</v>
      </c>
      <c r="AR35" s="9" t="s">
        <v>9</v>
      </c>
      <c r="AS35" s="9" t="s">
        <v>9</v>
      </c>
      <c r="AT35" s="9" t="s">
        <v>9</v>
      </c>
      <c r="AU35" s="9" t="s">
        <v>9</v>
      </c>
      <c r="AV35" s="9" t="s">
        <v>9</v>
      </c>
      <c r="AW35" s="9" t="s">
        <v>9</v>
      </c>
      <c r="AX35" s="9" t="s">
        <v>9</v>
      </c>
      <c r="AY35" s="9" t="s">
        <v>9</v>
      </c>
      <c r="AZ35" s="9" t="s">
        <v>9</v>
      </c>
      <c r="BA35" s="9" t="s">
        <v>9</v>
      </c>
      <c r="BB35" s="9" t="s">
        <v>9</v>
      </c>
      <c r="BC35" s="9" t="s">
        <v>9</v>
      </c>
      <c r="BD35" s="9" t="s">
        <v>9</v>
      </c>
      <c r="BE35" s="9" t="s">
        <v>9</v>
      </c>
      <c r="BF35" s="9" t="s">
        <v>9</v>
      </c>
      <c r="BG35" s="9" t="s">
        <v>9</v>
      </c>
      <c r="BH35" s="9" t="s">
        <v>9</v>
      </c>
      <c r="BI35" s="9" t="s">
        <v>9</v>
      </c>
      <c r="BJ35" s="9" t="s">
        <v>9</v>
      </c>
      <c r="BK35" s="9" t="s">
        <v>9</v>
      </c>
      <c r="BL35" s="9" t="s">
        <v>9</v>
      </c>
      <c r="BM35" s="9" t="s">
        <v>9</v>
      </c>
      <c r="BN35" s="9" t="s">
        <v>9</v>
      </c>
      <c r="BO35" s="9" t="s">
        <v>9</v>
      </c>
      <c r="BP35" s="9" t="s">
        <v>9</v>
      </c>
      <c r="BQ35" s="9" t="s">
        <v>9</v>
      </c>
      <c r="BR35" s="9" t="s">
        <v>9</v>
      </c>
      <c r="BS35" s="9" t="s">
        <v>9</v>
      </c>
      <c r="BT35" s="9" t="s">
        <v>9</v>
      </c>
      <c r="BU35" s="9" t="s">
        <v>9</v>
      </c>
      <c r="BV35" s="9" t="s">
        <v>9</v>
      </c>
      <c r="BW35" s="9" t="s">
        <v>9</v>
      </c>
      <c r="BX35" s="9" t="s">
        <v>9</v>
      </c>
      <c r="BY35" s="9" t="s">
        <v>9</v>
      </c>
      <c r="BZ35" s="9" t="s">
        <v>9</v>
      </c>
      <c r="CA35" s="9" t="s">
        <v>9</v>
      </c>
      <c r="CB35" s="9" t="s">
        <v>9</v>
      </c>
      <c r="CC35" s="9" t="s">
        <v>9</v>
      </c>
      <c r="CD35" s="9" t="s">
        <v>9</v>
      </c>
      <c r="CE35" s="9" t="s">
        <v>9</v>
      </c>
      <c r="CF35" s="9" t="s">
        <v>9</v>
      </c>
      <c r="CG35" s="9" t="s">
        <v>9</v>
      </c>
      <c r="CH35" s="9" t="s">
        <v>9</v>
      </c>
      <c r="CI35" s="9" t="s">
        <v>9</v>
      </c>
      <c r="CJ35" s="9" t="s">
        <v>9</v>
      </c>
      <c r="CK35" s="9" t="s">
        <v>9</v>
      </c>
      <c r="CL35" s="9" t="s">
        <v>9</v>
      </c>
      <c r="CM35" s="9" t="s">
        <v>9</v>
      </c>
      <c r="CN35" s="9" t="s">
        <v>9</v>
      </c>
      <c r="CO35" s="9" t="s">
        <v>9</v>
      </c>
      <c r="CP35" s="9" t="s">
        <v>9</v>
      </c>
      <c r="CQ35" s="9" t="s">
        <v>9</v>
      </c>
      <c r="CR35" s="9" t="s">
        <v>9</v>
      </c>
      <c r="CS35" s="9" t="s">
        <v>9</v>
      </c>
      <c r="CT35" s="9" t="s">
        <v>9</v>
      </c>
      <c r="CU35" s="9" t="s">
        <v>9</v>
      </c>
      <c r="CV35" s="9" t="s">
        <v>9</v>
      </c>
      <c r="CW35" s="9" t="s">
        <v>9</v>
      </c>
      <c r="CX35" s="9" t="s">
        <v>9</v>
      </c>
      <c r="CY35" s="9" t="s">
        <v>9</v>
      </c>
      <c r="CZ35" s="9" t="s">
        <v>9</v>
      </c>
      <c r="DA35" s="9" t="s">
        <v>9</v>
      </c>
      <c r="DB35" s="9" t="s">
        <v>9</v>
      </c>
      <c r="DC35" s="9" t="s">
        <v>9</v>
      </c>
      <c r="DD35" s="9" t="s">
        <v>9</v>
      </c>
      <c r="DE35" s="9" t="s">
        <v>9</v>
      </c>
      <c r="DF35" s="9" t="s">
        <v>9</v>
      </c>
      <c r="DG35" s="9" t="s">
        <v>9</v>
      </c>
      <c r="DH35" s="9" t="s">
        <v>9</v>
      </c>
      <c r="DI35" s="9" t="s">
        <v>9</v>
      </c>
      <c r="DJ35" s="9" t="s">
        <v>9</v>
      </c>
      <c r="DK35" s="9" t="s">
        <v>9</v>
      </c>
      <c r="DL35" s="9" t="s">
        <v>9</v>
      </c>
      <c r="DM35" s="9" t="s">
        <v>9</v>
      </c>
      <c r="DN35" s="9" t="s">
        <v>9</v>
      </c>
      <c r="DO35" s="9" t="s">
        <v>9</v>
      </c>
      <c r="DP35" s="9" t="s">
        <v>9</v>
      </c>
      <c r="DQ35" s="9" t="s">
        <v>9</v>
      </c>
      <c r="DR35" s="9" t="s">
        <v>9</v>
      </c>
      <c r="DS35" s="9" t="s">
        <v>9</v>
      </c>
      <c r="DT35" s="9" t="s">
        <v>9</v>
      </c>
      <c r="DU35" s="9" t="s">
        <v>9</v>
      </c>
      <c r="DV35" s="9" t="s">
        <v>9</v>
      </c>
      <c r="DW35" s="9" t="s">
        <v>9</v>
      </c>
      <c r="DX35" s="9" t="s">
        <v>9</v>
      </c>
      <c r="DY35" s="9" t="s">
        <v>9</v>
      </c>
      <c r="DZ35" s="9" t="s">
        <v>9</v>
      </c>
      <c r="EA35" s="9" t="s">
        <v>9</v>
      </c>
      <c r="EB35" s="9" t="s">
        <v>9</v>
      </c>
      <c r="EC35" s="9" t="s">
        <v>9</v>
      </c>
      <c r="ED35" s="9" t="s">
        <v>9</v>
      </c>
      <c r="EE35" s="9" t="s">
        <v>9</v>
      </c>
      <c r="EF35" s="9" t="s">
        <v>9</v>
      </c>
      <c r="EG35" s="9" t="s">
        <v>9</v>
      </c>
      <c r="EH35" s="9" t="s">
        <v>9</v>
      </c>
      <c r="EI35" s="9" t="s">
        <v>9</v>
      </c>
      <c r="EJ35" s="9" t="s">
        <v>9</v>
      </c>
      <c r="EK35" s="9" t="s">
        <v>9</v>
      </c>
      <c r="EL35" s="9" t="s">
        <v>9</v>
      </c>
      <c r="EM35" s="9" t="s">
        <v>9</v>
      </c>
      <c r="EN35" s="9" t="s">
        <v>9</v>
      </c>
      <c r="EO35" s="9" t="s">
        <v>9</v>
      </c>
      <c r="EP35" s="9" t="s">
        <v>9</v>
      </c>
      <c r="EQ35" s="9" t="s">
        <v>9</v>
      </c>
      <c r="ER35" s="9" t="s">
        <v>9</v>
      </c>
      <c r="ES35" s="9" t="s">
        <v>9</v>
      </c>
      <c r="ET35" s="9" t="s">
        <v>9</v>
      </c>
      <c r="EU35" s="9" t="s">
        <v>9</v>
      </c>
      <c r="EV35" s="9" t="s">
        <v>9</v>
      </c>
      <c r="EW35" s="9" t="s">
        <v>9</v>
      </c>
      <c r="EX35" s="9" t="s">
        <v>9</v>
      </c>
      <c r="EY35" s="9" t="s">
        <v>9</v>
      </c>
      <c r="EZ35" s="9" t="s">
        <v>9</v>
      </c>
      <c r="FA35" s="9" t="s">
        <v>9</v>
      </c>
      <c r="FB35" s="9" t="s">
        <v>9</v>
      </c>
      <c r="FC35" s="9" t="s">
        <v>9</v>
      </c>
      <c r="FD35" s="9" t="s">
        <v>9</v>
      </c>
      <c r="FE35" s="9" t="s">
        <v>9</v>
      </c>
      <c r="FF35" s="9" t="s">
        <v>9</v>
      </c>
      <c r="FG35" s="9" t="s">
        <v>9</v>
      </c>
      <c r="FH35" s="9" t="s">
        <v>9</v>
      </c>
      <c r="FI35" s="9" t="s">
        <v>9</v>
      </c>
      <c r="FJ35" s="9" t="s">
        <v>9</v>
      </c>
      <c r="FK35" s="9" t="s">
        <v>9</v>
      </c>
      <c r="FL35" s="9" t="s">
        <v>9</v>
      </c>
      <c r="FM35" s="9" t="s">
        <v>9</v>
      </c>
      <c r="FN35" s="9" t="s">
        <v>9</v>
      </c>
      <c r="FO35" s="9" t="s">
        <v>9</v>
      </c>
      <c r="FP35" s="9" t="s">
        <v>9</v>
      </c>
      <c r="FQ35" s="9" t="s">
        <v>9</v>
      </c>
      <c r="FR35" s="9" t="s">
        <v>9</v>
      </c>
      <c r="FS35" s="9" t="s">
        <v>9</v>
      </c>
      <c r="FT35" s="9" t="s">
        <v>9</v>
      </c>
      <c r="FU35" s="9" t="s">
        <v>9</v>
      </c>
    </row>
    <row r="40" spans="1:177" x14ac:dyDescent="0.25">
      <c r="B40" t="s">
        <v>25</v>
      </c>
    </row>
    <row r="42" spans="1:177" x14ac:dyDescent="0.25">
      <c r="B42" t="s">
        <v>26</v>
      </c>
    </row>
    <row r="43" spans="1:177" x14ac:dyDescent="0.25">
      <c r="B43" t="s">
        <v>33</v>
      </c>
    </row>
    <row r="44" spans="1:177" x14ac:dyDescent="0.25">
      <c r="B44" t="s">
        <v>32</v>
      </c>
    </row>
    <row r="45" spans="1:177" x14ac:dyDescent="0.25">
      <c r="B45" t="s">
        <v>34</v>
      </c>
    </row>
    <row r="47" spans="1:177" x14ac:dyDescent="0.25">
      <c r="B47" t="s">
        <v>27</v>
      </c>
    </row>
    <row r="48" spans="1:177" x14ac:dyDescent="0.25">
      <c r="B48" t="s">
        <v>28</v>
      </c>
    </row>
    <row r="49" spans="2:2" x14ac:dyDescent="0.25">
      <c r="B49" t="s">
        <v>31</v>
      </c>
    </row>
    <row r="50" spans="2:2" x14ac:dyDescent="0.25">
      <c r="B50" t="s">
        <v>29</v>
      </c>
    </row>
    <row r="51" spans="2:2" x14ac:dyDescent="0.25">
      <c r="B51" t="s">
        <v>30</v>
      </c>
    </row>
    <row r="53" spans="2:2" x14ac:dyDescent="0.25">
      <c r="B53" t="s">
        <v>35</v>
      </c>
    </row>
    <row r="54" spans="2:2" x14ac:dyDescent="0.25">
      <c r="B54" t="s">
        <v>36</v>
      </c>
    </row>
    <row r="55" spans="2:2" x14ac:dyDescent="0.25">
      <c r="B55" t="s">
        <v>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54EB-2D4A-4F82-A28A-5046A34E8342}">
  <dimension ref="A1:GA36"/>
  <sheetViews>
    <sheetView tabSelected="1" topLeftCell="EX1" workbookViewId="0">
      <selection activeCell="FP5" sqref="FP5"/>
    </sheetView>
  </sheetViews>
  <sheetFormatPr defaultRowHeight="15" outlineLevelCol="1" x14ac:dyDescent="0.25"/>
  <cols>
    <col min="8" max="10" width="9.28515625" bestFit="1" customWidth="1"/>
    <col min="11" max="11" width="9.5703125" bestFit="1" customWidth="1"/>
    <col min="13" max="15" width="9.28515625" bestFit="1" customWidth="1"/>
    <col min="16" max="16" width="9.5703125" bestFit="1" customWidth="1"/>
    <col min="36" max="39" width="9.5703125" bestFit="1" customWidth="1"/>
    <col min="41" max="42" width="9.5703125" bestFit="1" customWidth="1"/>
    <col min="43" max="43" width="9.7109375" bestFit="1" customWidth="1"/>
    <col min="45" max="45" width="9.5703125" bestFit="1" customWidth="1"/>
    <col min="47" max="50" width="9.5703125" bestFit="1" customWidth="1"/>
    <col min="51" max="51" width="9.140625" customWidth="1"/>
    <col min="52" max="52" width="16.7109375" hidden="1" customWidth="1" outlineLevel="1"/>
    <col min="53" max="53" width="9.28515625" hidden="1" customWidth="1" outlineLevel="1"/>
    <col min="54" max="59" width="9.5703125" hidden="1" customWidth="1" outlineLevel="1"/>
    <col min="60" max="60" width="9.140625" hidden="1" customWidth="1" outlineLevel="1"/>
    <col min="61" max="64" width="9.5703125" hidden="1" customWidth="1" outlineLevel="1"/>
    <col min="65" max="65" width="9.140625" hidden="1" customWidth="1" outlineLevel="1"/>
    <col min="66" max="66" width="14.28515625" customWidth="1" collapsed="1"/>
    <col min="67" max="67" width="12.140625" customWidth="1"/>
    <col min="68" max="68" width="14.28515625" customWidth="1"/>
    <col min="69" max="69" width="13.28515625" customWidth="1"/>
    <col min="70" max="70" width="9.140625" customWidth="1"/>
    <col min="71" max="74" width="9.5703125" customWidth="1"/>
    <col min="75" max="75" width="9.140625" customWidth="1"/>
    <col min="76" max="79" width="9.5703125" hidden="1" customWidth="1" outlineLevel="1"/>
    <col min="80" max="95" width="9.140625" hidden="1" customWidth="1" outlineLevel="1"/>
    <col min="96" max="96" width="11.140625" hidden="1" customWidth="1" outlineLevel="1"/>
    <col min="97" max="100" width="9.140625" hidden="1" customWidth="1" outlineLevel="1"/>
    <col min="101" max="101" width="9.5703125" customWidth="1" collapsed="1"/>
    <col min="102" max="104" width="9.5703125" customWidth="1"/>
    <col min="105" max="105" width="9.140625" customWidth="1"/>
    <col min="106" max="108" width="8.5703125" bestFit="1" customWidth="1"/>
    <col min="109" max="109" width="9.5703125" bestFit="1" customWidth="1"/>
    <col min="110" max="110" width="9.140625" customWidth="1"/>
    <col min="111" max="115" width="9.140625" hidden="1" customWidth="1" outlineLevel="1"/>
    <col min="116" max="116" width="9.5703125" customWidth="1" collapsed="1"/>
    <col min="117" max="119" width="9.28515625" customWidth="1"/>
    <col min="120" max="120" width="9.140625" customWidth="1"/>
    <col min="121" max="124" width="9.5703125" bestFit="1" customWidth="1"/>
    <col min="125" max="125" width="9.140625" customWidth="1"/>
    <col min="126" max="130" width="9.140625" hidden="1" customWidth="1" outlineLevel="1"/>
    <col min="131" max="134" width="9.5703125" hidden="1" customWidth="1" outlineLevel="1"/>
    <col min="135" max="135" width="9.140625" hidden="1" customWidth="1" outlineLevel="1"/>
    <col min="136" max="139" width="9.5703125" hidden="1" customWidth="1" outlineLevel="1"/>
    <col min="140" max="140" width="9.140625" hidden="1" customWidth="1" outlineLevel="1"/>
    <col min="141" max="141" width="9.140625" customWidth="1" collapsed="1"/>
    <col min="142" max="147" width="9.140625" customWidth="1"/>
    <col min="148" max="151" width="9.28515625" customWidth="1"/>
    <col min="152" max="152" width="9.140625" customWidth="1"/>
    <col min="153" max="153" width="9.5703125" customWidth="1"/>
    <col min="154" max="155" width="8.5703125" bestFit="1" customWidth="1"/>
    <col min="156" max="156" width="9.5703125" bestFit="1" customWidth="1"/>
    <col min="157" max="157" width="4.5703125" bestFit="1" customWidth="1"/>
    <col min="158" max="161" width="8.5703125" bestFit="1" customWidth="1"/>
    <col min="162" max="162" width="4.5703125" bestFit="1" customWidth="1"/>
    <col min="163" max="163" width="9.5703125" customWidth="1"/>
    <col min="164" max="166" width="9.5703125" bestFit="1" customWidth="1"/>
    <col min="168" max="169" width="9.5703125" bestFit="1" customWidth="1"/>
    <col min="171" max="171" width="10.5703125" bestFit="1" customWidth="1"/>
  </cols>
  <sheetData>
    <row r="1" spans="1:183" s="5" customFormat="1" ht="15.75" thickBot="1" x14ac:dyDescent="0.3">
      <c r="A1" s="28" t="s">
        <v>135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B1" s="28" t="s">
        <v>136</v>
      </c>
      <c r="AC1" s="28"/>
      <c r="AD1" s="28"/>
      <c r="AE1" s="28"/>
      <c r="AF1" s="28"/>
      <c r="AG1" s="28"/>
      <c r="AH1" s="28"/>
      <c r="AJ1" s="28" t="s">
        <v>131</v>
      </c>
      <c r="AK1" s="28"/>
      <c r="AL1" s="28"/>
      <c r="AM1" s="28"/>
      <c r="AN1" s="28"/>
      <c r="AO1" s="28"/>
      <c r="AP1" s="28"/>
      <c r="AQ1" s="28"/>
      <c r="AS1" s="28" t="s">
        <v>132</v>
      </c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S1" s="28" t="s">
        <v>95</v>
      </c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B1" s="28" t="s">
        <v>106</v>
      </c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Q1" s="28" t="s">
        <v>107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FA1" s="40"/>
    </row>
    <row r="2" spans="1:183" s="5" customFormat="1" ht="18" thickBot="1" x14ac:dyDescent="0.45">
      <c r="C2" s="17" t="str">
        <f>'BTEvent-Driven Loop'!C1</f>
        <v>tradingSignal</v>
      </c>
      <c r="D2" s="17"/>
      <c r="E2" s="17"/>
      <c r="F2" s="17"/>
      <c r="H2" s="17" t="str">
        <f>'BTEvent-Driven Loop'!H1</f>
        <v>openPrice</v>
      </c>
      <c r="I2" s="17"/>
      <c r="J2" s="17"/>
      <c r="K2" s="17"/>
      <c r="M2" s="17" t="str">
        <f>'BTEvent-Driven Loop'!M1</f>
        <v>closePrice</v>
      </c>
      <c r="N2" s="17"/>
      <c r="O2" s="17"/>
      <c r="P2" s="17"/>
      <c r="R2" s="17" t="str">
        <f>'BTEvent-Driven Loop'!R1</f>
        <v>closeToOpenRet</v>
      </c>
      <c r="S2" s="17"/>
      <c r="T2" s="17"/>
      <c r="U2" s="17"/>
      <c r="W2" s="17" t="str">
        <f>'BTEvent-Driven Loop'!W1</f>
        <v>closePriceRet</v>
      </c>
      <c r="X2" s="17"/>
      <c r="Y2" s="17"/>
      <c r="Z2" s="17"/>
      <c r="AB2" s="5" t="s">
        <v>14</v>
      </c>
      <c r="AC2" s="5" t="s">
        <v>87</v>
      </c>
      <c r="AE2" s="5" t="s">
        <v>88</v>
      </c>
      <c r="AJ2" s="96" t="str">
        <f>FG2</f>
        <v>eodTotalInvestedPerSym</v>
      </c>
      <c r="AK2" s="27"/>
      <c r="AL2" s="27"/>
      <c r="AM2" s="27"/>
      <c r="AN2" s="27"/>
      <c r="AO2" s="27"/>
      <c r="AP2" s="27"/>
      <c r="AQ2" s="27"/>
      <c r="AS2" s="27" t="s">
        <v>48</v>
      </c>
      <c r="AT2" s="27"/>
      <c r="AU2" s="27" t="s">
        <v>89</v>
      </c>
      <c r="AV2" s="27"/>
      <c r="AW2" s="27"/>
      <c r="AX2" s="27"/>
      <c r="AY2" s="27"/>
      <c r="AZ2" s="27"/>
      <c r="BA2" s="27"/>
      <c r="BB2" s="27"/>
      <c r="BC2" s="27"/>
      <c r="BD2" s="27" t="s">
        <v>99</v>
      </c>
      <c r="BE2" s="27"/>
      <c r="BF2" s="27"/>
      <c r="BG2" s="27"/>
      <c r="BH2" s="27"/>
      <c r="BI2" s="27" t="s">
        <v>100</v>
      </c>
      <c r="BJ2" s="27"/>
      <c r="BK2" s="27"/>
      <c r="BL2" s="27"/>
      <c r="BM2" s="27"/>
      <c r="BN2" s="27" t="s">
        <v>101</v>
      </c>
      <c r="BO2" s="27"/>
      <c r="BP2" s="27"/>
      <c r="BQ2" s="27"/>
      <c r="BS2" s="5" t="str">
        <f>BD2</f>
        <v>bodGrossBuyAmount</v>
      </c>
      <c r="BX2" s="5" t="s">
        <v>102</v>
      </c>
      <c r="CA2" s="19">
        <v>1.5E-3</v>
      </c>
      <c r="CC2" s="5" t="s">
        <v>98</v>
      </c>
      <c r="CH2" s="5" t="str">
        <f>R2</f>
        <v>closeToOpenRet</v>
      </c>
      <c r="CM2" s="5" t="str">
        <f>W2</f>
        <v>closePriceRet</v>
      </c>
      <c r="CR2" s="5" t="s">
        <v>134</v>
      </c>
      <c r="CW2" s="5" t="s">
        <v>103</v>
      </c>
      <c r="DB2" s="5" t="str">
        <f>BN2</f>
        <v>bodPrevRemainAmount</v>
      </c>
      <c r="DG2" s="5" t="str">
        <f>R2</f>
        <v>closeToOpenRet</v>
      </c>
      <c r="DL2" s="5" t="s">
        <v>108</v>
      </c>
      <c r="DQ2" s="27" t="str">
        <f>BI2</f>
        <v>bodGrossSellAmount</v>
      </c>
      <c r="DR2" s="27"/>
      <c r="DS2" s="27"/>
      <c r="DT2" s="27"/>
      <c r="DU2" s="27"/>
      <c r="DV2" s="27" t="s">
        <v>121</v>
      </c>
      <c r="DW2" s="27"/>
      <c r="DX2" s="27"/>
      <c r="DY2" s="27"/>
      <c r="DZ2" s="27"/>
      <c r="EA2" s="27" t="s">
        <v>109</v>
      </c>
      <c r="EB2" s="27"/>
      <c r="EC2" s="27"/>
      <c r="ED2" s="27"/>
      <c r="EE2" s="27"/>
      <c r="EF2" s="27" t="s">
        <v>110</v>
      </c>
      <c r="EG2" s="27"/>
      <c r="EH2" s="27"/>
      <c r="EI2" s="97">
        <v>2.5000000000000001E-3</v>
      </c>
      <c r="EJ2" s="27"/>
      <c r="EK2" s="27" t="s">
        <v>111</v>
      </c>
      <c r="EL2" s="27"/>
      <c r="EM2" s="27"/>
      <c r="EN2" s="27"/>
      <c r="EP2" s="5" t="s">
        <v>137</v>
      </c>
      <c r="ER2" s="5" t="str">
        <f>CW2</f>
        <v>eodNetBuyAmount</v>
      </c>
      <c r="EW2" s="5" t="str">
        <f>DL2</f>
        <v>eodPrevRemainAmount</v>
      </c>
      <c r="FB2" s="5" t="str">
        <f>EK2</f>
        <v>sellCostAmount</v>
      </c>
      <c r="FG2" s="5" t="s">
        <v>112</v>
      </c>
      <c r="FL2" s="5" t="s">
        <v>93</v>
      </c>
    </row>
    <row r="3" spans="1:183" s="5" customFormat="1" ht="18" thickBot="1" x14ac:dyDescent="0.45">
      <c r="A3" s="13" t="str">
        <f>'BTEvent-Driven Loop'!A2</f>
        <v>step</v>
      </c>
      <c r="B3" s="13"/>
      <c r="C3" s="17" t="str">
        <f>'BTEvent-Driven Loop'!C2</f>
        <v>A</v>
      </c>
      <c r="D3" s="17" t="str">
        <f>'BTEvent-Driven Loop'!D2</f>
        <v>B</v>
      </c>
      <c r="E3" s="17" t="str">
        <f>'BTEvent-Driven Loop'!E2</f>
        <v>C</v>
      </c>
      <c r="F3" s="17" t="str">
        <f>'BTEvent-Driven Loop'!F2</f>
        <v>D</v>
      </c>
      <c r="G3" s="13"/>
      <c r="H3" s="17" t="str">
        <f>'BTEvent-Driven Loop'!H2</f>
        <v>A</v>
      </c>
      <c r="I3" s="17" t="str">
        <f>'BTEvent-Driven Loop'!I2</f>
        <v>B</v>
      </c>
      <c r="J3" s="17" t="str">
        <f>'BTEvent-Driven Loop'!J2</f>
        <v>C</v>
      </c>
      <c r="K3" s="17" t="str">
        <f>'BTEvent-Driven Loop'!K2</f>
        <v>D</v>
      </c>
      <c r="L3" s="13"/>
      <c r="M3" s="17" t="str">
        <f>'BTEvent-Driven Loop'!M2</f>
        <v>A</v>
      </c>
      <c r="N3" s="17" t="str">
        <f>'BTEvent-Driven Loop'!N2</f>
        <v>B</v>
      </c>
      <c r="O3" s="17" t="str">
        <f>'BTEvent-Driven Loop'!O2</f>
        <v>C</v>
      </c>
      <c r="P3" s="17" t="str">
        <f>'BTEvent-Driven Loop'!P2</f>
        <v>D</v>
      </c>
      <c r="Q3" s="13"/>
      <c r="R3" s="17" t="str">
        <f>C3</f>
        <v>A</v>
      </c>
      <c r="S3" s="17" t="str">
        <f t="shared" ref="S3:U3" si="0">D3</f>
        <v>B</v>
      </c>
      <c r="T3" s="17" t="str">
        <f t="shared" si="0"/>
        <v>C</v>
      </c>
      <c r="U3" s="17" t="str">
        <f t="shared" si="0"/>
        <v>D</v>
      </c>
      <c r="V3" s="13"/>
      <c r="W3" s="17" t="str">
        <f>H3</f>
        <v>A</v>
      </c>
      <c r="X3" s="17" t="str">
        <f t="shared" ref="X3:Z3" si="1">I3</f>
        <v>B</v>
      </c>
      <c r="Y3" s="17" t="str">
        <f t="shared" si="1"/>
        <v>C</v>
      </c>
      <c r="Z3" s="17" t="str">
        <f t="shared" si="1"/>
        <v>D</v>
      </c>
      <c r="AA3" s="13"/>
      <c r="AB3" s="13"/>
      <c r="AC3" s="42">
        <v>0.8</v>
      </c>
      <c r="AD3" s="13"/>
      <c r="AE3" s="17" t="str">
        <f>W3</f>
        <v>A</v>
      </c>
      <c r="AF3" s="17" t="str">
        <f>X3</f>
        <v>B</v>
      </c>
      <c r="AG3" s="17" t="str">
        <f>Y3</f>
        <v>C</v>
      </c>
      <c r="AH3" s="17" t="str">
        <f>Z3</f>
        <v>D</v>
      </c>
      <c r="AI3" s="13"/>
      <c r="AJ3" s="17" t="str">
        <f t="shared" ref="AJ3" si="2">AE3</f>
        <v>A</v>
      </c>
      <c r="AK3" s="17" t="str">
        <f t="shared" ref="AK3" si="3">AF3</f>
        <v>B</v>
      </c>
      <c r="AL3" s="17" t="str">
        <f t="shared" ref="AL3:AM3" si="4">AG3</f>
        <v>C</v>
      </c>
      <c r="AM3" s="17" t="str">
        <f t="shared" si="4"/>
        <v>D</v>
      </c>
      <c r="AN3" s="13"/>
      <c r="AO3" s="5" t="s">
        <v>92</v>
      </c>
      <c r="AP3" s="13" t="s">
        <v>85</v>
      </c>
      <c r="AQ3" s="13" t="s">
        <v>104</v>
      </c>
      <c r="AR3" s="13"/>
      <c r="AS3" s="41">
        <v>10000</v>
      </c>
      <c r="AT3" s="13"/>
      <c r="AU3" s="17" t="str">
        <f>W3</f>
        <v>A</v>
      </c>
      <c r="AV3" s="17" t="str">
        <f>X3</f>
        <v>B</v>
      </c>
      <c r="AW3" s="17" t="str">
        <f>Y3</f>
        <v>C</v>
      </c>
      <c r="AX3" s="17" t="str">
        <f>Z3</f>
        <v>D</v>
      </c>
      <c r="AY3" s="13"/>
      <c r="AZ3" s="5" t="s">
        <v>92</v>
      </c>
      <c r="BA3" s="13" t="s">
        <v>64</v>
      </c>
      <c r="BB3" s="13" t="s">
        <v>133</v>
      </c>
      <c r="BC3" s="13"/>
      <c r="BD3" s="17" t="str">
        <f>AU3</f>
        <v>A</v>
      </c>
      <c r="BE3" s="17" t="str">
        <f>AV3</f>
        <v>B</v>
      </c>
      <c r="BF3" s="17" t="str">
        <f>AW3</f>
        <v>C</v>
      </c>
      <c r="BG3" s="17" t="str">
        <f>AX3</f>
        <v>D</v>
      </c>
      <c r="BH3" s="13"/>
      <c r="BI3" s="17" t="str">
        <f t="shared" ref="BI3:BL3" si="5">BD3</f>
        <v>A</v>
      </c>
      <c r="BJ3" s="17" t="str">
        <f t="shared" si="5"/>
        <v>B</v>
      </c>
      <c r="BK3" s="17" t="str">
        <f t="shared" si="5"/>
        <v>C</v>
      </c>
      <c r="BL3" s="17" t="str">
        <f t="shared" si="5"/>
        <v>D</v>
      </c>
      <c r="BM3" s="13"/>
      <c r="BN3" s="17" t="str">
        <f t="shared" ref="BN3" si="6">BD3</f>
        <v>A</v>
      </c>
      <c r="BO3" s="17" t="str">
        <f t="shared" ref="BO3" si="7">BE3</f>
        <v>B</v>
      </c>
      <c r="BP3" s="17" t="str">
        <f t="shared" ref="BP3" si="8">BF3</f>
        <v>C</v>
      </c>
      <c r="BQ3" s="17" t="str">
        <f t="shared" ref="BQ3" si="9">BG3</f>
        <v>D</v>
      </c>
      <c r="BR3" s="13"/>
      <c r="BS3" s="17" t="str">
        <f t="shared" ref="BS3" si="10">BI3</f>
        <v>A</v>
      </c>
      <c r="BT3" s="17" t="str">
        <f t="shared" ref="BT3" si="11">BJ3</f>
        <v>B</v>
      </c>
      <c r="BU3" s="17" t="str">
        <f t="shared" ref="BU3" si="12">BK3</f>
        <v>C</v>
      </c>
      <c r="BV3" s="17" t="str">
        <f t="shared" ref="BV3" si="13">BL3</f>
        <v>D</v>
      </c>
      <c r="BW3" s="13"/>
      <c r="BX3" s="17" t="str">
        <f t="shared" ref="BX3:CA3" si="14">BS3</f>
        <v>A</v>
      </c>
      <c r="BY3" s="17" t="str">
        <f t="shared" si="14"/>
        <v>B</v>
      </c>
      <c r="BZ3" s="17" t="str">
        <f t="shared" si="14"/>
        <v>C</v>
      </c>
      <c r="CA3" s="17" t="str">
        <f t="shared" si="14"/>
        <v>D</v>
      </c>
      <c r="CB3" s="13"/>
      <c r="CC3" s="17" t="str">
        <f t="shared" ref="CC3" si="15">BX3</f>
        <v>A</v>
      </c>
      <c r="CD3" s="17" t="str">
        <f t="shared" ref="CD3" si="16">BY3</f>
        <v>B</v>
      </c>
      <c r="CE3" s="17" t="str">
        <f t="shared" ref="CE3" si="17">BZ3</f>
        <v>C</v>
      </c>
      <c r="CF3" s="17" t="str">
        <f t="shared" ref="CF3" si="18">CA3</f>
        <v>D</v>
      </c>
      <c r="CG3" s="13"/>
      <c r="CH3" s="13" t="str">
        <f t="shared" ref="CH3:CK3" si="19">R3</f>
        <v>A</v>
      </c>
      <c r="CI3" s="13" t="str">
        <f t="shared" si="19"/>
        <v>B</v>
      </c>
      <c r="CJ3" s="13" t="str">
        <f t="shared" si="19"/>
        <v>C</v>
      </c>
      <c r="CK3" s="13" t="str">
        <f t="shared" si="19"/>
        <v>D</v>
      </c>
      <c r="CL3" s="13"/>
      <c r="CM3" s="17" t="str">
        <f t="shared" ref="CM3" si="20">BN3</f>
        <v>A</v>
      </c>
      <c r="CN3" s="17" t="str">
        <f t="shared" ref="CN3" si="21">BO3</f>
        <v>B</v>
      </c>
      <c r="CO3" s="17" t="str">
        <f t="shared" ref="CO3" si="22">BP3</f>
        <v>C</v>
      </c>
      <c r="CP3" s="17" t="str">
        <f t="shared" ref="CP3" si="23">BQ3</f>
        <v>D</v>
      </c>
      <c r="CQ3" s="13"/>
      <c r="CR3" s="17" t="str">
        <f t="shared" ref="CR3" si="24">BS3</f>
        <v>A</v>
      </c>
      <c r="CS3" s="17" t="str">
        <f t="shared" ref="CS3" si="25">BT3</f>
        <v>B</v>
      </c>
      <c r="CT3" s="17" t="str">
        <f t="shared" ref="CT3" si="26">BU3</f>
        <v>C</v>
      </c>
      <c r="CU3" s="17" t="str">
        <f t="shared" ref="CU3" si="27">BV3</f>
        <v>D</v>
      </c>
      <c r="CV3" s="13"/>
      <c r="CW3" s="17" t="str">
        <f t="shared" ref="CW3:CZ3" si="28">CR3</f>
        <v>A</v>
      </c>
      <c r="CX3" s="17" t="str">
        <f t="shared" si="28"/>
        <v>B</v>
      </c>
      <c r="CY3" s="17" t="str">
        <f t="shared" si="28"/>
        <v>C</v>
      </c>
      <c r="CZ3" s="17" t="str">
        <f t="shared" si="28"/>
        <v>D</v>
      </c>
      <c r="DA3" s="13"/>
      <c r="DB3" s="17" t="str">
        <f>CW3</f>
        <v>A</v>
      </c>
      <c r="DC3" s="17" t="str">
        <f>CX3</f>
        <v>B</v>
      </c>
      <c r="DD3" s="17" t="str">
        <f>CY3</f>
        <v>C</v>
      </c>
      <c r="DE3" s="17" t="str">
        <f>CZ3</f>
        <v>D</v>
      </c>
      <c r="DF3" s="13"/>
      <c r="DG3" s="17" t="str">
        <f t="shared" ref="DG3:DJ3" si="29">DB3</f>
        <v>A</v>
      </c>
      <c r="DH3" s="17" t="str">
        <f t="shared" si="29"/>
        <v>B</v>
      </c>
      <c r="DI3" s="17" t="str">
        <f t="shared" si="29"/>
        <v>C</v>
      </c>
      <c r="DJ3" s="17" t="str">
        <f t="shared" si="29"/>
        <v>D</v>
      </c>
      <c r="DK3" s="13"/>
      <c r="DL3" s="17" t="str">
        <f t="shared" ref="DL3:DO3" si="30">DB3</f>
        <v>A</v>
      </c>
      <c r="DM3" s="17" t="str">
        <f t="shared" si="30"/>
        <v>B</v>
      </c>
      <c r="DN3" s="17" t="str">
        <f t="shared" si="30"/>
        <v>C</v>
      </c>
      <c r="DO3" s="17" t="str">
        <f t="shared" si="30"/>
        <v>D</v>
      </c>
      <c r="DP3" s="13"/>
      <c r="DQ3" s="17" t="str">
        <f t="shared" ref="DQ3:DT3" si="31">DB3</f>
        <v>A</v>
      </c>
      <c r="DR3" s="17" t="str">
        <f t="shared" si="31"/>
        <v>B</v>
      </c>
      <c r="DS3" s="17" t="str">
        <f t="shared" si="31"/>
        <v>C</v>
      </c>
      <c r="DT3" s="17" t="str">
        <f t="shared" si="31"/>
        <v>D</v>
      </c>
      <c r="DU3" s="13"/>
      <c r="DV3" s="17" t="str">
        <f t="shared" ref="DV3:DY3" si="32">DB3</f>
        <v>A</v>
      </c>
      <c r="DW3" s="17" t="str">
        <f t="shared" si="32"/>
        <v>B</v>
      </c>
      <c r="DX3" s="17" t="str">
        <f t="shared" si="32"/>
        <v>C</v>
      </c>
      <c r="DY3" s="17" t="str">
        <f t="shared" si="32"/>
        <v>D</v>
      </c>
      <c r="DZ3" s="13"/>
      <c r="EA3" s="17" t="str">
        <f t="shared" ref="EA3:ED3" si="33">DB3</f>
        <v>A</v>
      </c>
      <c r="EB3" s="17" t="str">
        <f t="shared" si="33"/>
        <v>B</v>
      </c>
      <c r="EC3" s="17" t="str">
        <f t="shared" si="33"/>
        <v>C</v>
      </c>
      <c r="ED3" s="17" t="str">
        <f t="shared" si="33"/>
        <v>D</v>
      </c>
      <c r="EE3" s="13"/>
      <c r="EF3" s="17" t="str">
        <f t="shared" ref="EF3" si="34">DG3</f>
        <v>A</v>
      </c>
      <c r="EG3" s="17" t="str">
        <f t="shared" ref="EG3" si="35">DH3</f>
        <v>B</v>
      </c>
      <c r="EH3" s="17" t="str">
        <f t="shared" ref="EH3" si="36">DI3</f>
        <v>C</v>
      </c>
      <c r="EI3" s="17" t="str">
        <f t="shared" ref="EI3" si="37">DJ3</f>
        <v>D</v>
      </c>
      <c r="EJ3" s="13"/>
      <c r="EK3" s="17" t="str">
        <f t="shared" ref="EK3" si="38">DL3</f>
        <v>A</v>
      </c>
      <c r="EL3" s="17" t="str">
        <f t="shared" ref="EL3" si="39">DM3</f>
        <v>B</v>
      </c>
      <c r="EM3" s="17" t="str">
        <f t="shared" ref="EM3" si="40">DN3</f>
        <v>C</v>
      </c>
      <c r="EN3" s="17" t="str">
        <f t="shared" ref="EN3" si="41">DO3</f>
        <v>D</v>
      </c>
      <c r="EO3" s="13"/>
      <c r="EP3" s="13"/>
      <c r="EQ3" s="13"/>
      <c r="ER3" s="17" t="str">
        <f>EK3</f>
        <v>A</v>
      </c>
      <c r="ES3" s="17" t="str">
        <f>EL3</f>
        <v>B</v>
      </c>
      <c r="ET3" s="17" t="str">
        <f>EM3</f>
        <v>C</v>
      </c>
      <c r="EU3" s="17" t="str">
        <f>EN3</f>
        <v>D</v>
      </c>
      <c r="EV3" s="13"/>
      <c r="EW3" s="17" t="str">
        <f>EK3</f>
        <v>A</v>
      </c>
      <c r="EX3" s="17" t="str">
        <f>EL3</f>
        <v>B</v>
      </c>
      <c r="EY3" s="17" t="str">
        <f>EM3</f>
        <v>C</v>
      </c>
      <c r="EZ3" s="17" t="str">
        <f>EN3</f>
        <v>D</v>
      </c>
      <c r="FA3" s="13"/>
      <c r="FB3" s="17" t="str">
        <f>EK3</f>
        <v>A</v>
      </c>
      <c r="FC3" s="17" t="str">
        <f>EL3</f>
        <v>B</v>
      </c>
      <c r="FD3" s="17" t="str">
        <f>EM3</f>
        <v>C</v>
      </c>
      <c r="FE3" s="17" t="str">
        <f>EN3</f>
        <v>D</v>
      </c>
      <c r="FF3" s="13"/>
      <c r="FG3" s="17" t="str">
        <f>CW3</f>
        <v>A</v>
      </c>
      <c r="FH3" s="17" t="str">
        <f>CX3</f>
        <v>B</v>
      </c>
      <c r="FI3" s="17" t="str">
        <f>CY3</f>
        <v>C</v>
      </c>
      <c r="FJ3" s="17" t="str">
        <f>CZ3</f>
        <v>D</v>
      </c>
      <c r="FK3" s="13"/>
      <c r="FL3" s="13"/>
      <c r="FM3" s="13" t="s">
        <v>85</v>
      </c>
      <c r="FN3" s="13" t="str">
        <f>EP2</f>
        <v>totalSellCost</v>
      </c>
      <c r="FO3" s="13" t="s">
        <v>104</v>
      </c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</row>
    <row r="4" spans="1:183" x14ac:dyDescent="0.25">
      <c r="A4" s="1"/>
      <c r="M4" s="1">
        <f>'BTEvent-Driven Loop'!M3</f>
        <v>100</v>
      </c>
      <c r="N4" s="1">
        <f>'BTEvent-Driven Loop'!N3</f>
        <v>500</v>
      </c>
      <c r="O4" s="1">
        <f>'BTEvent-Driven Loop'!O3</f>
        <v>1000</v>
      </c>
      <c r="P4" s="1">
        <f>'BTEvent-Driven Loop'!P3</f>
        <v>5000</v>
      </c>
      <c r="AS4" s="1"/>
      <c r="FO4" s="1">
        <v>10000</v>
      </c>
      <c r="FP4" s="21">
        <f>FO4/$FO$4</f>
        <v>1</v>
      </c>
    </row>
    <row r="5" spans="1:183" ht="15" customHeight="1" x14ac:dyDescent="0.25">
      <c r="A5" s="1">
        <f>'BTEvent-Driven Loop'!A4</f>
        <v>1</v>
      </c>
      <c r="C5" s="1">
        <f>'BTEvent-Driven Loop'!C4</f>
        <v>1</v>
      </c>
      <c r="D5" s="1">
        <f>'BTEvent-Driven Loop'!D4</f>
        <v>0</v>
      </c>
      <c r="E5" s="1">
        <f>'BTEvent-Driven Loop'!E4</f>
        <v>0</v>
      </c>
      <c r="F5" s="1">
        <f>'BTEvent-Driven Loop'!F4</f>
        <v>0</v>
      </c>
      <c r="H5" s="1">
        <f>'BTEvent-Driven Loop'!H4</f>
        <v>102</v>
      </c>
      <c r="I5" s="1">
        <f>'BTEvent-Driven Loop'!I4</f>
        <v>515</v>
      </c>
      <c r="J5" s="1">
        <f>'BTEvent-Driven Loop'!J4</f>
        <v>1040</v>
      </c>
      <c r="K5" s="1">
        <f>'BTEvent-Driven Loop'!K4</f>
        <v>4950</v>
      </c>
      <c r="L5" s="1"/>
      <c r="M5" s="1">
        <f>'BTEvent-Driven Loop'!M4</f>
        <v>114.00000000000001</v>
      </c>
      <c r="N5" s="1">
        <f>'BTEvent-Driven Loop'!N4</f>
        <v>515</v>
      </c>
      <c r="O5" s="1">
        <f>'BTEvent-Driven Loop'!O4</f>
        <v>929.99999999999989</v>
      </c>
      <c r="P5" s="1">
        <f>'BTEvent-Driven Loop'!P4</f>
        <v>4700</v>
      </c>
      <c r="R5" s="2">
        <f>M5/M4-1</f>
        <v>0.14000000000000012</v>
      </c>
      <c r="S5" s="2">
        <f t="shared" ref="S5:U20" si="42">N5/N4-1</f>
        <v>3.0000000000000027E-2</v>
      </c>
      <c r="T5" s="2">
        <f t="shared" si="42"/>
        <v>-7.0000000000000062E-2</v>
      </c>
      <c r="U5" s="2">
        <f t="shared" si="42"/>
        <v>-6.0000000000000053E-2</v>
      </c>
      <c r="W5" s="2">
        <f>H5/M4-1</f>
        <v>2.0000000000000018E-2</v>
      </c>
      <c r="X5" s="2">
        <f t="shared" ref="X5:Z20" si="43">I5/N4-1</f>
        <v>3.0000000000000027E-2</v>
      </c>
      <c r="Y5" s="2">
        <f t="shared" si="43"/>
        <v>4.0000000000000036E-2</v>
      </c>
      <c r="Z5" s="2">
        <f t="shared" si="43"/>
        <v>-1.0000000000000009E-2</v>
      </c>
      <c r="AB5" s="1">
        <f>SUM(C5:F5)</f>
        <v>1</v>
      </c>
      <c r="AC5" s="3">
        <f t="shared" ref="AC5:AC34" si="44">IFERROR(IF(1/AB5&gt;$AC$3,$AC$3,1/AB5),0)</f>
        <v>0.8</v>
      </c>
      <c r="AE5" s="2">
        <f t="shared" ref="AE5:AE34" si="45">C5*$AC5</f>
        <v>0.8</v>
      </c>
      <c r="AF5" s="2">
        <f t="shared" ref="AF5:AF34" si="46">D5*$AC5</f>
        <v>0</v>
      </c>
      <c r="AG5" s="2">
        <f t="shared" ref="AG5:AG34" si="47">E5*$AC5</f>
        <v>0</v>
      </c>
      <c r="AH5" s="2">
        <f t="shared" ref="AH5:AH34" si="48">F5*$AC5</f>
        <v>0</v>
      </c>
      <c r="AJ5" s="1">
        <f t="shared" ref="AJ5" si="49">FG4</f>
        <v>0</v>
      </c>
      <c r="AK5" s="1">
        <f>FH4</f>
        <v>0</v>
      </c>
      <c r="AL5" s="1">
        <f>FI4</f>
        <v>0</v>
      </c>
      <c r="AM5" s="1">
        <f>FJ4</f>
        <v>0</v>
      </c>
      <c r="AO5" s="1"/>
      <c r="AP5" s="1"/>
      <c r="AQ5" s="1"/>
      <c r="AS5" s="1">
        <f>AS3</f>
        <v>10000</v>
      </c>
      <c r="AU5" s="1">
        <f>AE5*$AS5</f>
        <v>8000</v>
      </c>
      <c r="AV5" s="1">
        <f>AF5*$AS5</f>
        <v>0</v>
      </c>
      <c r="AW5" s="1">
        <f>AG5*$AS5</f>
        <v>0</v>
      </c>
      <c r="AX5" s="1">
        <f>AH5*$AS5</f>
        <v>0</v>
      </c>
      <c r="AZ5" s="1">
        <f t="shared" ref="AZ5:AZ34" si="50">SUM(AU5:AX5)</f>
        <v>8000</v>
      </c>
      <c r="BA5" s="1">
        <f t="shared" ref="BA5:BA34" si="51">AS5-AZ5</f>
        <v>2000</v>
      </c>
      <c r="BB5" s="1">
        <f>SUM(AZ5:BA5)</f>
        <v>10000</v>
      </c>
      <c r="BC5" s="1"/>
      <c r="BD5" s="1">
        <f t="shared" ref="BD5:BD34" si="52">IF(AU5&gt;AJ5,AU5-AJ5,0)</f>
        <v>8000</v>
      </c>
      <c r="BE5" s="1">
        <f t="shared" ref="BE5:BE34" si="53">IF(AV5&gt;AK5,AV5-AK5,0)</f>
        <v>0</v>
      </c>
      <c r="BF5" s="1">
        <f t="shared" ref="BF5:BF34" si="54">IF(AW5&gt;AL5,AW5-AL5,0)</f>
        <v>0</v>
      </c>
      <c r="BG5" s="1">
        <f t="shared" ref="BG5:BG34" si="55">IF(AX5&gt;AM5,AX5-AM5,0)</f>
        <v>0</v>
      </c>
      <c r="BI5" s="1">
        <f t="shared" ref="BI5:BI34" si="56">-IF(AU5&lt;AJ5,AU5-AJ5,0)</f>
        <v>0</v>
      </c>
      <c r="BJ5" s="1">
        <f t="shared" ref="BJ5:BJ34" si="57">-IF(AV5&lt;AK5,AV5-AK5,0)</f>
        <v>0</v>
      </c>
      <c r="BK5" s="1">
        <f t="shared" ref="BK5:BK34" si="58">-IF(AW5&lt;AL5,AW5-AL5,0)</f>
        <v>0</v>
      </c>
      <c r="BL5" s="1">
        <f t="shared" ref="BL5:BL34" si="59">-IF(AX5&lt;AM5,AX5-AM5,0)</f>
        <v>0</v>
      </c>
      <c r="BN5" s="43">
        <f>IF(AJ5=AU5,0,MIN(AJ5,AU5))</f>
        <v>0</v>
      </c>
      <c r="BO5" s="43">
        <f t="shared" ref="BO5:BQ5" si="60">IF(AK5=AV5,0,MIN(AK5,AV5))</f>
        <v>0</v>
      </c>
      <c r="BP5" s="43">
        <f t="shared" si="60"/>
        <v>0</v>
      </c>
      <c r="BQ5" s="43">
        <f t="shared" si="60"/>
        <v>0</v>
      </c>
      <c r="BS5" s="1">
        <f>BD5</f>
        <v>8000</v>
      </c>
      <c r="BT5" s="1">
        <f t="shared" ref="BT5:BV5" si="61">BE5</f>
        <v>0</v>
      </c>
      <c r="BU5" s="1">
        <f t="shared" si="61"/>
        <v>0</v>
      </c>
      <c r="BV5" s="1">
        <f t="shared" si="61"/>
        <v>0</v>
      </c>
      <c r="BX5" s="1">
        <f>BS5/(1+$CA$2)</f>
        <v>7988.0179730404388</v>
      </c>
      <c r="BY5" s="1">
        <f t="shared" ref="BY5:CA5" si="62">BT5/(1+$CA$2)</f>
        <v>0</v>
      </c>
      <c r="BZ5" s="1">
        <f t="shared" si="62"/>
        <v>0</v>
      </c>
      <c r="CA5" s="1">
        <f t="shared" si="62"/>
        <v>0</v>
      </c>
      <c r="CC5" s="1">
        <f>BS5-BX5</f>
        <v>11.982026959561153</v>
      </c>
      <c r="CD5" s="1">
        <f t="shared" ref="CD5:CF5" si="63">BT5-BY5</f>
        <v>0</v>
      </c>
      <c r="CE5" s="1">
        <f t="shared" si="63"/>
        <v>0</v>
      </c>
      <c r="CF5" s="1">
        <f t="shared" si="63"/>
        <v>0</v>
      </c>
      <c r="CH5" s="2">
        <f t="shared" ref="CH5" si="64">R5</f>
        <v>0.14000000000000012</v>
      </c>
      <c r="CI5" s="2">
        <f t="shared" ref="CI5" si="65">S5</f>
        <v>3.0000000000000027E-2</v>
      </c>
      <c r="CJ5" s="2">
        <f t="shared" ref="CJ5" si="66">T5</f>
        <v>-7.0000000000000062E-2</v>
      </c>
      <c r="CK5" s="2">
        <f t="shared" ref="CK5" si="67">U5</f>
        <v>-6.0000000000000053E-2</v>
      </c>
      <c r="CM5" s="2">
        <f t="shared" ref="CM5:CM34" si="68">W5</f>
        <v>2.0000000000000018E-2</v>
      </c>
      <c r="CN5" s="2">
        <f t="shared" ref="CN5:CN34" si="69">X5</f>
        <v>3.0000000000000027E-2</v>
      </c>
      <c r="CO5" s="2">
        <f t="shared" ref="CO5:CO34" si="70">Y5</f>
        <v>4.0000000000000036E-2</v>
      </c>
      <c r="CP5" s="2">
        <f t="shared" ref="CP5:CP34" si="71">Z5</f>
        <v>-1.0000000000000009E-2</v>
      </c>
      <c r="CR5" s="2">
        <f>CH5-CM5</f>
        <v>0.12000000000000011</v>
      </c>
      <c r="CS5" s="2">
        <f t="shared" ref="CS5:CU20" si="72">CI5-CN5</f>
        <v>0</v>
      </c>
      <c r="CT5" s="2">
        <f t="shared" si="72"/>
        <v>-0.1100000000000001</v>
      </c>
      <c r="CU5" s="2">
        <f t="shared" si="72"/>
        <v>-5.0000000000000044E-2</v>
      </c>
      <c r="CW5" s="1">
        <f t="shared" ref="CW5:CW34" si="73">BX5*(1+CR5)</f>
        <v>8946.580129805292</v>
      </c>
      <c r="CX5" s="1">
        <f t="shared" ref="CX5:CX34" si="74">BY5*(1+CS5)</f>
        <v>0</v>
      </c>
      <c r="CY5" s="1">
        <f t="shared" ref="CY5:CY34" si="75">BZ5*(1+CT5)</f>
        <v>0</v>
      </c>
      <c r="CZ5" s="1">
        <f t="shared" ref="CZ5:CZ34" si="76">CA5*(1+CU5)</f>
        <v>0</v>
      </c>
      <c r="DB5" s="1">
        <f t="shared" ref="DB5:DB34" si="77">BN5</f>
        <v>0</v>
      </c>
      <c r="DC5" s="1">
        <f t="shared" ref="DC5:DC34" si="78">BO5</f>
        <v>0</v>
      </c>
      <c r="DD5" s="1">
        <f t="shared" ref="DD5:DD34" si="79">BP5</f>
        <v>0</v>
      </c>
      <c r="DE5" s="1">
        <f t="shared" ref="DE5:DE34" si="80">BQ5</f>
        <v>0</v>
      </c>
      <c r="DG5" s="2">
        <f t="shared" ref="DG5:DG34" si="81">R5</f>
        <v>0.14000000000000012</v>
      </c>
      <c r="DH5" s="2">
        <f t="shared" ref="DH5:DH34" si="82">S5</f>
        <v>3.0000000000000027E-2</v>
      </c>
      <c r="DI5" s="2">
        <f t="shared" ref="DI5:DI34" si="83">T5</f>
        <v>-7.0000000000000062E-2</v>
      </c>
      <c r="DJ5" s="2">
        <f t="shared" ref="DJ5:DJ34" si="84">U5</f>
        <v>-6.0000000000000053E-2</v>
      </c>
      <c r="DL5" s="1">
        <f>DB5*(1+DG5)</f>
        <v>0</v>
      </c>
      <c r="DM5" s="1">
        <f t="shared" ref="DM5:DO5" si="85">DC5*(1+DH5)</f>
        <v>0</v>
      </c>
      <c r="DN5" s="1">
        <f t="shared" si="85"/>
        <v>0</v>
      </c>
      <c r="DO5" s="1">
        <f t="shared" si="85"/>
        <v>0</v>
      </c>
      <c r="DQ5" s="1">
        <f t="shared" ref="DQ5:DQ34" si="86">BI5</f>
        <v>0</v>
      </c>
      <c r="DR5" s="1">
        <f t="shared" ref="DR5:DR34" si="87">BJ5</f>
        <v>0</v>
      </c>
      <c r="DS5" s="1">
        <f t="shared" ref="DS5:DS34" si="88">BK5</f>
        <v>0</v>
      </c>
      <c r="DT5" s="1">
        <f t="shared" ref="DT5:DT34" si="89">BL5</f>
        <v>0</v>
      </c>
      <c r="DV5" s="2">
        <f t="shared" ref="DV5:DV34" si="90">W5</f>
        <v>2.0000000000000018E-2</v>
      </c>
      <c r="DW5" s="2">
        <f t="shared" ref="DW5:DW34" si="91">X5</f>
        <v>3.0000000000000027E-2</v>
      </c>
      <c r="DX5" s="2">
        <f t="shared" ref="DX5:DX34" si="92">Y5</f>
        <v>4.0000000000000036E-2</v>
      </c>
      <c r="DY5" s="2">
        <f t="shared" ref="DY5:DY34" si="93">Z5</f>
        <v>-1.0000000000000009E-2</v>
      </c>
      <c r="EA5" s="1">
        <f>DQ5*(1+DV5)</f>
        <v>0</v>
      </c>
      <c r="EB5" s="1">
        <f t="shared" ref="EB5:ED5" si="94">DR5*(1+DW5)</f>
        <v>0</v>
      </c>
      <c r="EC5" s="1">
        <f t="shared" si="94"/>
        <v>0</v>
      </c>
      <c r="ED5" s="1">
        <f t="shared" si="94"/>
        <v>0</v>
      </c>
      <c r="EF5" s="1">
        <f>EA5/(1+$EI$2)</f>
        <v>0</v>
      </c>
      <c r="EG5" s="1">
        <f t="shared" ref="EG5:EI5" si="95">EB5/(1+$EI$2)</f>
        <v>0</v>
      </c>
      <c r="EH5" s="1">
        <f t="shared" si="95"/>
        <v>0</v>
      </c>
      <c r="EI5" s="1">
        <f t="shared" si="95"/>
        <v>0</v>
      </c>
      <c r="EK5" s="21">
        <f>EA5-EF5</f>
        <v>0</v>
      </c>
      <c r="EL5" s="21">
        <f t="shared" ref="EL5:EN5" si="96">EB5-EG5</f>
        <v>0</v>
      </c>
      <c r="EM5" s="21">
        <f t="shared" si="96"/>
        <v>0</v>
      </c>
      <c r="EN5" s="21">
        <f t="shared" si="96"/>
        <v>0</v>
      </c>
      <c r="EP5" s="21">
        <f>SUM(EK5:EN5)</f>
        <v>0</v>
      </c>
      <c r="ER5" s="1">
        <f t="shared" ref="ER5:ER34" si="97">CW5</f>
        <v>8946.580129805292</v>
      </c>
      <c r="ES5" s="1">
        <f t="shared" ref="ES5:ES34" si="98">CX5</f>
        <v>0</v>
      </c>
      <c r="ET5" s="1">
        <f t="shared" ref="ET5:ET34" si="99">CY5</f>
        <v>0</v>
      </c>
      <c r="EU5" s="1">
        <f t="shared" ref="EU5:EU34" si="100">CZ5</f>
        <v>0</v>
      </c>
      <c r="EV5" s="1"/>
      <c r="EW5" s="1">
        <f>DL5</f>
        <v>0</v>
      </c>
      <c r="EX5" s="1">
        <f>DM5</f>
        <v>0</v>
      </c>
      <c r="EY5" s="1">
        <f>DN5</f>
        <v>0</v>
      </c>
      <c r="EZ5" s="1">
        <f>DO5</f>
        <v>0</v>
      </c>
      <c r="FA5" s="1"/>
      <c r="FB5" s="21">
        <f>EK5</f>
        <v>0</v>
      </c>
      <c r="FC5" s="21">
        <f>EL5</f>
        <v>0</v>
      </c>
      <c r="FD5" s="21">
        <f>EM5</f>
        <v>0</v>
      </c>
      <c r="FE5" s="21">
        <f>EN5</f>
        <v>0</v>
      </c>
      <c r="FG5" s="1">
        <f>ER5+EW5</f>
        <v>8946.580129805292</v>
      </c>
      <c r="FH5" s="1">
        <f t="shared" ref="FH5:FJ20" si="101">ES5+EX5</f>
        <v>0</v>
      </c>
      <c r="FI5" s="1">
        <f t="shared" si="101"/>
        <v>0</v>
      </c>
      <c r="FJ5" s="1">
        <f t="shared" si="101"/>
        <v>0</v>
      </c>
      <c r="FL5" s="1">
        <f>SUM(FG5:FJ5)</f>
        <v>8946.580129805292</v>
      </c>
      <c r="FM5" s="1">
        <f t="shared" ref="FM5:FM34" si="102">BA5</f>
        <v>2000</v>
      </c>
      <c r="FN5" s="1">
        <f>-EP5</f>
        <v>0</v>
      </c>
      <c r="FO5" s="1">
        <f>SUM(FL5:FN5)</f>
        <v>10946.580129805292</v>
      </c>
      <c r="FP5" s="21">
        <f>FO5/$FO$4</f>
        <v>1.0946580129805292</v>
      </c>
    </row>
    <row r="6" spans="1:183" ht="15" customHeight="1" x14ac:dyDescent="0.25">
      <c r="A6" s="1">
        <f>'BTEvent-Driven Loop'!A5</f>
        <v>2</v>
      </c>
      <c r="C6" s="1">
        <f>'BTEvent-Driven Loop'!C5</f>
        <v>1</v>
      </c>
      <c r="D6" s="1">
        <f>'BTEvent-Driven Loop'!D5</f>
        <v>0</v>
      </c>
      <c r="E6" s="1">
        <f>'BTEvent-Driven Loop'!E5</f>
        <v>0</v>
      </c>
      <c r="F6" s="1">
        <f>'BTEvent-Driven Loop'!F5</f>
        <v>0</v>
      </c>
      <c r="H6" s="1">
        <f>'BTEvent-Driven Loop'!H5</f>
        <v>111.72000000000001</v>
      </c>
      <c r="I6" s="1">
        <f>'BTEvent-Driven Loop'!I5</f>
        <v>489.25</v>
      </c>
      <c r="J6" s="1">
        <f>'BTEvent-Driven Loop'!J5</f>
        <v>920.69999999999993</v>
      </c>
      <c r="K6" s="1">
        <f>'BTEvent-Driven Loop'!K5</f>
        <v>4747</v>
      </c>
      <c r="L6" s="1"/>
      <c r="M6" s="1">
        <f>'BTEvent-Driven Loop'!M5</f>
        <v>148.20000000000002</v>
      </c>
      <c r="N6" s="1">
        <f>'BTEvent-Driven Loop'!N5</f>
        <v>576.80000000000007</v>
      </c>
      <c r="O6" s="1">
        <f>'BTEvent-Driven Loop'!O5</f>
        <v>1171.8</v>
      </c>
      <c r="P6" s="1">
        <f>'BTEvent-Driven Loop'!P5</f>
        <v>6110</v>
      </c>
      <c r="R6" s="2">
        <f t="shared" ref="R6:U34" si="103">M6/M5-1</f>
        <v>0.30000000000000004</v>
      </c>
      <c r="S6" s="2">
        <f t="shared" si="42"/>
        <v>0.12000000000000011</v>
      </c>
      <c r="T6" s="2">
        <f t="shared" si="42"/>
        <v>0.26</v>
      </c>
      <c r="U6" s="2">
        <f t="shared" si="42"/>
        <v>0.30000000000000004</v>
      </c>
      <c r="W6" s="2">
        <f t="shared" ref="W6:Z34" si="104">H6/M5-1</f>
        <v>-2.0000000000000018E-2</v>
      </c>
      <c r="X6" s="2">
        <f t="shared" si="43"/>
        <v>-5.0000000000000044E-2</v>
      </c>
      <c r="Y6" s="2">
        <f t="shared" si="43"/>
        <v>-9.9999999999998979E-3</v>
      </c>
      <c r="Z6" s="2">
        <f t="shared" si="43"/>
        <v>1.0000000000000009E-2</v>
      </c>
      <c r="AB6" s="1">
        <f t="shared" ref="AB6:AB34" si="105">SUM(C6:F6)</f>
        <v>1</v>
      </c>
      <c r="AC6" s="3">
        <f t="shared" si="44"/>
        <v>0.8</v>
      </c>
      <c r="AE6" s="2">
        <f t="shared" si="45"/>
        <v>0.8</v>
      </c>
      <c r="AF6" s="2">
        <f t="shared" si="46"/>
        <v>0</v>
      </c>
      <c r="AG6" s="2">
        <f t="shared" si="47"/>
        <v>0</v>
      </c>
      <c r="AH6" s="2">
        <f t="shared" si="48"/>
        <v>0</v>
      </c>
      <c r="AJ6" s="1">
        <f t="shared" ref="AJ6:AJ34" si="106">FG5</f>
        <v>8946.580129805292</v>
      </c>
      <c r="AK6" s="1">
        <f t="shared" ref="AK6:AK34" si="107">FH5</f>
        <v>0</v>
      </c>
      <c r="AL6" s="1">
        <f t="shared" ref="AL6:AL34" si="108">FI5</f>
        <v>0</v>
      </c>
      <c r="AM6" s="1">
        <f t="shared" ref="AM6:AM34" si="109">FJ5</f>
        <v>0</v>
      </c>
      <c r="AO6" s="1">
        <f t="shared" ref="AO6:AO34" si="110">SUM(AJ6:AM6)</f>
        <v>8946.580129805292</v>
      </c>
      <c r="AP6" s="1">
        <f t="shared" ref="AP6:AP34" si="111">FM5</f>
        <v>2000</v>
      </c>
      <c r="AQ6" s="1">
        <f t="shared" ref="AQ6:AQ34" si="112">SUM(AO6:AP6)</f>
        <v>10946.580129805292</v>
      </c>
      <c r="AS6" s="1">
        <f t="shared" ref="AS6:AS34" si="113">FO5</f>
        <v>10946.580129805292</v>
      </c>
      <c r="AU6" s="1">
        <f t="shared" ref="AU6:AU34" si="114">AE6*$AS6</f>
        <v>8757.2641038442343</v>
      </c>
      <c r="AV6" s="1">
        <f t="shared" ref="AV6:AV34" si="115">AF6*$AS6</f>
        <v>0</v>
      </c>
      <c r="AW6" s="1">
        <f t="shared" ref="AW6:AW34" si="116">AG6*$AS6</f>
        <v>0</v>
      </c>
      <c r="AX6" s="1">
        <f t="shared" ref="AX6:AX34" si="117">AH6*$AS6</f>
        <v>0</v>
      </c>
      <c r="AZ6" s="1">
        <f t="shared" si="50"/>
        <v>8757.2641038442343</v>
      </c>
      <c r="BA6" s="1">
        <f t="shared" si="51"/>
        <v>2189.3160259610577</v>
      </c>
      <c r="BB6" s="1">
        <f t="shared" ref="BB6:BB34" si="118">SUM(AZ6:BA6)</f>
        <v>10946.580129805292</v>
      </c>
      <c r="BC6" s="1"/>
      <c r="BD6" s="1">
        <f t="shared" si="52"/>
        <v>0</v>
      </c>
      <c r="BE6" s="1">
        <f t="shared" si="53"/>
        <v>0</v>
      </c>
      <c r="BF6" s="1">
        <f t="shared" si="54"/>
        <v>0</v>
      </c>
      <c r="BG6" s="1">
        <f t="shared" si="55"/>
        <v>0</v>
      </c>
      <c r="BI6" s="1">
        <f t="shared" si="56"/>
        <v>189.31602596105768</v>
      </c>
      <c r="BJ6" s="1">
        <f t="shared" si="57"/>
        <v>0</v>
      </c>
      <c r="BK6" s="1">
        <f t="shared" si="58"/>
        <v>0</v>
      </c>
      <c r="BL6" s="1">
        <f t="shared" si="59"/>
        <v>0</v>
      </c>
      <c r="BN6" s="43">
        <f t="shared" ref="BN6:BN34" si="119">IF(AJ6=AU6,0,MIN(AJ6,AU6))</f>
        <v>8757.2641038442343</v>
      </c>
      <c r="BO6" s="43">
        <f t="shared" ref="BO6:BO34" si="120">IF(AK6=AV6,0,MIN(AK6,AV6))</f>
        <v>0</v>
      </c>
      <c r="BP6" s="43">
        <f t="shared" ref="BP6:BP34" si="121">IF(AL6=AW6,0,MIN(AL6,AW6))</f>
        <v>0</v>
      </c>
      <c r="BQ6" s="43">
        <f t="shared" ref="BQ6:BQ34" si="122">IF(AM6=AX6,0,MIN(AM6,AX6))</f>
        <v>0</v>
      </c>
      <c r="BS6" s="1">
        <f t="shared" ref="BS6:BS34" si="123">BD6</f>
        <v>0</v>
      </c>
      <c r="BT6" s="1">
        <f t="shared" ref="BT6:BT34" si="124">BE6</f>
        <v>0</v>
      </c>
      <c r="BU6" s="1">
        <f t="shared" ref="BU6:BU34" si="125">BF6</f>
        <v>0</v>
      </c>
      <c r="BV6" s="1">
        <f t="shared" ref="BV6:BV34" si="126">BG6</f>
        <v>0</v>
      </c>
      <c r="BX6" s="1">
        <f t="shared" ref="BX6:BX34" si="127">BS6/(1+$CA$2)</f>
        <v>0</v>
      </c>
      <c r="BY6" s="1">
        <f t="shared" ref="BY6:BY34" si="128">BT6/(1+$CA$2)</f>
        <v>0</v>
      </c>
      <c r="BZ6" s="1">
        <f t="shared" ref="BZ6:BZ34" si="129">BU6/(1+$CA$2)</f>
        <v>0</v>
      </c>
      <c r="CA6" s="1">
        <f t="shared" ref="CA6:CA34" si="130">BV6/(1+$CA$2)</f>
        <v>0</v>
      </c>
      <c r="CC6" s="1">
        <f>BS6-BX6</f>
        <v>0</v>
      </c>
      <c r="CD6" s="1">
        <f t="shared" ref="CD6" si="131">BT6-BY6</f>
        <v>0</v>
      </c>
      <c r="CE6" s="1">
        <f t="shared" ref="CE6" si="132">BU6-BZ6</f>
        <v>0</v>
      </c>
      <c r="CF6" s="1">
        <f t="shared" ref="CF6" si="133">BV6-CA6</f>
        <v>0</v>
      </c>
      <c r="CH6" s="2">
        <f t="shared" ref="CH6:CH34" si="134">R6</f>
        <v>0.30000000000000004</v>
      </c>
      <c r="CI6" s="2">
        <f t="shared" ref="CI6:CI34" si="135">S6</f>
        <v>0.12000000000000011</v>
      </c>
      <c r="CJ6" s="2">
        <f t="shared" ref="CJ6:CJ34" si="136">T6</f>
        <v>0.26</v>
      </c>
      <c r="CK6" s="2">
        <f t="shared" ref="CK6:CK34" si="137">U6</f>
        <v>0.30000000000000004</v>
      </c>
      <c r="CM6" s="2">
        <f t="shared" si="68"/>
        <v>-2.0000000000000018E-2</v>
      </c>
      <c r="CN6" s="2">
        <f t="shared" si="69"/>
        <v>-5.0000000000000044E-2</v>
      </c>
      <c r="CO6" s="2">
        <f t="shared" si="70"/>
        <v>-9.9999999999998979E-3</v>
      </c>
      <c r="CP6" s="2">
        <f t="shared" si="71"/>
        <v>1.0000000000000009E-2</v>
      </c>
      <c r="CR6" s="2">
        <f t="shared" ref="CR6:CR34" si="138">CH6-CM6</f>
        <v>0.32000000000000006</v>
      </c>
      <c r="CS6" s="2">
        <f t="shared" si="72"/>
        <v>0.17000000000000015</v>
      </c>
      <c r="CT6" s="2">
        <f t="shared" si="72"/>
        <v>0.26999999999999991</v>
      </c>
      <c r="CU6" s="2">
        <f t="shared" si="72"/>
        <v>0.29000000000000004</v>
      </c>
      <c r="CW6" s="1">
        <f t="shared" si="73"/>
        <v>0</v>
      </c>
      <c r="CX6" s="1">
        <f t="shared" si="74"/>
        <v>0</v>
      </c>
      <c r="CY6" s="1">
        <f t="shared" si="75"/>
        <v>0</v>
      </c>
      <c r="CZ6" s="1">
        <f t="shared" si="76"/>
        <v>0</v>
      </c>
      <c r="DB6" s="1">
        <f t="shared" si="77"/>
        <v>8757.2641038442343</v>
      </c>
      <c r="DC6" s="1">
        <f t="shared" si="78"/>
        <v>0</v>
      </c>
      <c r="DD6" s="1">
        <f t="shared" si="79"/>
        <v>0</v>
      </c>
      <c r="DE6" s="1">
        <f t="shared" si="80"/>
        <v>0</v>
      </c>
      <c r="DG6" s="2">
        <f t="shared" si="81"/>
        <v>0.30000000000000004</v>
      </c>
      <c r="DH6" s="2">
        <f t="shared" si="82"/>
        <v>0.12000000000000011</v>
      </c>
      <c r="DI6" s="2">
        <f t="shared" si="83"/>
        <v>0.26</v>
      </c>
      <c r="DJ6" s="2">
        <f t="shared" si="84"/>
        <v>0.30000000000000004</v>
      </c>
      <c r="DL6" s="1">
        <f t="shared" ref="DL6:DL34" si="139">DB6*(1+DG6)</f>
        <v>11384.443334997504</v>
      </c>
      <c r="DM6" s="1">
        <f t="shared" ref="DM6:DM34" si="140">DC6*(1+DH6)</f>
        <v>0</v>
      </c>
      <c r="DN6" s="1">
        <f t="shared" ref="DN6:DN34" si="141">DD6*(1+DI6)</f>
        <v>0</v>
      </c>
      <c r="DO6" s="1">
        <f t="shared" ref="DO6:DO34" si="142">DE6*(1+DJ6)</f>
        <v>0</v>
      </c>
      <c r="DQ6" s="1">
        <f t="shared" si="86"/>
        <v>189.31602596105768</v>
      </c>
      <c r="DR6" s="1">
        <f t="shared" si="87"/>
        <v>0</v>
      </c>
      <c r="DS6" s="1">
        <f t="shared" si="88"/>
        <v>0</v>
      </c>
      <c r="DT6" s="1">
        <f t="shared" si="89"/>
        <v>0</v>
      </c>
      <c r="DV6" s="2">
        <f t="shared" si="90"/>
        <v>-2.0000000000000018E-2</v>
      </c>
      <c r="DW6" s="2">
        <f t="shared" si="91"/>
        <v>-5.0000000000000044E-2</v>
      </c>
      <c r="DX6" s="2">
        <f t="shared" si="92"/>
        <v>-9.9999999999998979E-3</v>
      </c>
      <c r="DY6" s="2">
        <f t="shared" si="93"/>
        <v>1.0000000000000009E-2</v>
      </c>
      <c r="EA6" s="1">
        <f t="shared" ref="EA6:EA34" si="143">DQ6*(1+DV6)</f>
        <v>185.52970544183651</v>
      </c>
      <c r="EB6" s="1">
        <f t="shared" ref="EB6:EB34" si="144">DR6*(1+DW6)</f>
        <v>0</v>
      </c>
      <c r="EC6" s="1">
        <f t="shared" ref="EC6:EC34" si="145">DS6*(1+DX6)</f>
        <v>0</v>
      </c>
      <c r="ED6" s="1">
        <f t="shared" ref="ED6:ED34" si="146">DT6*(1+DY6)</f>
        <v>0</v>
      </c>
      <c r="EF6" s="1">
        <f t="shared" ref="EF6:EF34" si="147">EA6/(1+$EI$2)</f>
        <v>185.06703784721847</v>
      </c>
      <c r="EG6" s="1">
        <f t="shared" ref="EG6:EG34" si="148">EB6/(1+$EI$2)</f>
        <v>0</v>
      </c>
      <c r="EH6" s="1">
        <f t="shared" ref="EH6:EH34" si="149">EC6/(1+$EI$2)</f>
        <v>0</v>
      </c>
      <c r="EI6" s="1">
        <f t="shared" ref="EI6:EI34" si="150">ED6/(1+$EI$2)</f>
        <v>0</v>
      </c>
      <c r="EK6" s="21">
        <f>EA6-EF6</f>
        <v>0.46266759461803986</v>
      </c>
      <c r="EL6" s="21">
        <f t="shared" ref="EL6:EL34" si="151">EB6-EG6</f>
        <v>0</v>
      </c>
      <c r="EM6" s="21">
        <f t="shared" ref="EM6:EM34" si="152">EC6-EH6</f>
        <v>0</v>
      </c>
      <c r="EN6" s="21">
        <f t="shared" ref="EN6:EN34" si="153">ED6-EI6</f>
        <v>0</v>
      </c>
      <c r="EP6" s="21">
        <f t="shared" ref="EP6:EP34" si="154">SUM(EK6:EN6)</f>
        <v>0.46266759461803986</v>
      </c>
      <c r="ER6" s="1">
        <f t="shared" si="97"/>
        <v>0</v>
      </c>
      <c r="ES6" s="1">
        <f t="shared" si="98"/>
        <v>0</v>
      </c>
      <c r="ET6" s="1">
        <f t="shared" si="99"/>
        <v>0</v>
      </c>
      <c r="EU6" s="1">
        <f t="shared" si="100"/>
        <v>0</v>
      </c>
      <c r="EV6" s="1"/>
      <c r="EW6" s="1">
        <f t="shared" ref="EW6:EW34" si="155">DL6</f>
        <v>11384.443334997504</v>
      </c>
      <c r="EX6" s="1">
        <f t="shared" ref="EX6:EX34" si="156">DM6</f>
        <v>0</v>
      </c>
      <c r="EY6" s="1">
        <f t="shared" ref="EY6:EY34" si="157">DN6</f>
        <v>0</v>
      </c>
      <c r="EZ6" s="1">
        <f t="shared" ref="EZ6:EZ34" si="158">DO6</f>
        <v>0</v>
      </c>
      <c r="FA6" s="1"/>
      <c r="FB6" s="21">
        <f t="shared" ref="FB6:FB34" si="159">EK6</f>
        <v>0.46266759461803986</v>
      </c>
      <c r="FC6" s="21">
        <f t="shared" ref="FC6:FC34" si="160">EL6</f>
        <v>0</v>
      </c>
      <c r="FD6" s="21">
        <f t="shared" ref="FD6:FD34" si="161">EM6</f>
        <v>0</v>
      </c>
      <c r="FE6" s="21">
        <f t="shared" ref="FE6:FE34" si="162">EN6</f>
        <v>0</v>
      </c>
      <c r="FG6" s="1">
        <f t="shared" ref="FG6:FG34" si="163">ER6+EW6</f>
        <v>11384.443334997504</v>
      </c>
      <c r="FH6" s="1">
        <f t="shared" si="101"/>
        <v>0</v>
      </c>
      <c r="FI6" s="1">
        <f t="shared" si="101"/>
        <v>0</v>
      </c>
      <c r="FJ6" s="1">
        <f t="shared" si="101"/>
        <v>0</v>
      </c>
      <c r="FL6" s="1">
        <f t="shared" ref="FL6:FL34" si="164">SUM(FG6:FJ6)</f>
        <v>11384.443334997504</v>
      </c>
      <c r="FM6" s="1">
        <f t="shared" si="102"/>
        <v>2189.3160259610577</v>
      </c>
      <c r="FN6" s="1">
        <f t="shared" ref="FN6:FN34" si="165">-EP6</f>
        <v>-0.46266759461803986</v>
      </c>
      <c r="FO6" s="1">
        <f t="shared" ref="FO6:FO34" si="166">SUM(FL6:FN6)</f>
        <v>13573.296693363944</v>
      </c>
      <c r="FP6" s="21">
        <f t="shared" ref="FP6:FP34" si="167">FO6/$FO$4</f>
        <v>1.3573296693363943</v>
      </c>
    </row>
    <row r="7" spans="1:183" ht="15" customHeight="1" x14ac:dyDescent="0.25">
      <c r="A7" s="1">
        <f>'BTEvent-Driven Loop'!A6</f>
        <v>3</v>
      </c>
      <c r="C7" s="1">
        <f>'BTEvent-Driven Loop'!C6</f>
        <v>1</v>
      </c>
      <c r="D7" s="1">
        <f>'BTEvent-Driven Loop'!D6</f>
        <v>0</v>
      </c>
      <c r="E7" s="1">
        <f>'BTEvent-Driven Loop'!E6</f>
        <v>1</v>
      </c>
      <c r="F7" s="1">
        <f>'BTEvent-Driven Loop'!F6</f>
        <v>1</v>
      </c>
      <c r="H7" s="1">
        <f>'BTEvent-Driven Loop'!H6</f>
        <v>143.75400000000002</v>
      </c>
      <c r="I7" s="1">
        <f>'BTEvent-Driven Loop'!I6</f>
        <v>605.6400000000001</v>
      </c>
      <c r="J7" s="1">
        <f>'BTEvent-Driven Loop'!J6</f>
        <v>1148.364</v>
      </c>
      <c r="K7" s="1">
        <f>'BTEvent-Driven Loop'!K6</f>
        <v>5804.5</v>
      </c>
      <c r="L7" s="1"/>
      <c r="M7" s="1">
        <f>'BTEvent-Driven Loop'!M6</f>
        <v>168.94800000000004</v>
      </c>
      <c r="N7" s="1">
        <f>'BTEvent-Driven Loop'!N6</f>
        <v>559.49600000000009</v>
      </c>
      <c r="O7" s="1">
        <f>'BTEvent-Driven Loop'!O6</f>
        <v>1417.8779999999999</v>
      </c>
      <c r="P7" s="1">
        <f>'BTEvent-Driven Loop'!P6</f>
        <v>5682.2999999999993</v>
      </c>
      <c r="R7" s="2">
        <f t="shared" si="103"/>
        <v>0.14000000000000012</v>
      </c>
      <c r="S7" s="2">
        <f t="shared" si="42"/>
        <v>-2.9999999999999916E-2</v>
      </c>
      <c r="T7" s="2">
        <f t="shared" si="42"/>
        <v>0.20999999999999996</v>
      </c>
      <c r="U7" s="2">
        <f t="shared" si="42"/>
        <v>-7.0000000000000173E-2</v>
      </c>
      <c r="W7" s="2">
        <f t="shared" si="104"/>
        <v>-3.0000000000000027E-2</v>
      </c>
      <c r="X7" s="2">
        <f t="shared" si="43"/>
        <v>5.0000000000000044E-2</v>
      </c>
      <c r="Y7" s="2">
        <f t="shared" si="43"/>
        <v>-1.9999999999999907E-2</v>
      </c>
      <c r="Z7" s="2">
        <f t="shared" si="43"/>
        <v>-5.0000000000000044E-2</v>
      </c>
      <c r="AB7" s="1">
        <f t="shared" si="105"/>
        <v>3</v>
      </c>
      <c r="AC7" s="3">
        <f t="shared" si="44"/>
        <v>0.33333333333333331</v>
      </c>
      <c r="AE7" s="2">
        <f t="shared" si="45"/>
        <v>0.33333333333333331</v>
      </c>
      <c r="AF7" s="2">
        <f t="shared" si="46"/>
        <v>0</v>
      </c>
      <c r="AG7" s="2">
        <f t="shared" si="47"/>
        <v>0.33333333333333331</v>
      </c>
      <c r="AH7" s="2">
        <f t="shared" si="48"/>
        <v>0.33333333333333331</v>
      </c>
      <c r="AJ7" s="1">
        <f t="shared" si="106"/>
        <v>11384.443334997504</v>
      </c>
      <c r="AK7" s="1">
        <f t="shared" si="107"/>
        <v>0</v>
      </c>
      <c r="AL7" s="1">
        <f t="shared" si="108"/>
        <v>0</v>
      </c>
      <c r="AM7" s="1">
        <f t="shared" si="109"/>
        <v>0</v>
      </c>
      <c r="AO7" s="1">
        <f t="shared" si="110"/>
        <v>11384.443334997504</v>
      </c>
      <c r="AP7" s="1">
        <f t="shared" si="111"/>
        <v>2189.3160259610577</v>
      </c>
      <c r="AQ7" s="1">
        <f t="shared" si="112"/>
        <v>13573.759360958562</v>
      </c>
      <c r="AS7" s="1">
        <f t="shared" si="113"/>
        <v>13573.296693363944</v>
      </c>
      <c r="AU7" s="1">
        <f t="shared" si="114"/>
        <v>4524.4322311213145</v>
      </c>
      <c r="AV7" s="1">
        <f t="shared" si="115"/>
        <v>0</v>
      </c>
      <c r="AW7" s="1">
        <f t="shared" si="116"/>
        <v>4524.4322311213145</v>
      </c>
      <c r="AX7" s="1">
        <f t="shared" si="117"/>
        <v>4524.4322311213145</v>
      </c>
      <c r="AZ7" s="43">
        <f t="shared" si="50"/>
        <v>13573.296693363944</v>
      </c>
      <c r="BA7" s="43">
        <f t="shared" si="51"/>
        <v>0</v>
      </c>
      <c r="BB7" s="1">
        <f t="shared" si="118"/>
        <v>13573.296693363944</v>
      </c>
      <c r="BC7" s="1"/>
      <c r="BD7" s="1">
        <f t="shared" si="52"/>
        <v>0</v>
      </c>
      <c r="BE7" s="1">
        <f t="shared" si="53"/>
        <v>0</v>
      </c>
      <c r="BF7" s="1">
        <f t="shared" si="54"/>
        <v>4524.4322311213145</v>
      </c>
      <c r="BG7" s="1">
        <f t="shared" si="55"/>
        <v>4524.4322311213145</v>
      </c>
      <c r="BI7" s="1">
        <f t="shared" si="56"/>
        <v>6860.0111038761897</v>
      </c>
      <c r="BJ7" s="1">
        <f t="shared" si="57"/>
        <v>0</v>
      </c>
      <c r="BK7" s="1">
        <f t="shared" si="58"/>
        <v>0</v>
      </c>
      <c r="BL7" s="1">
        <f t="shared" si="59"/>
        <v>0</v>
      </c>
      <c r="BN7" s="43">
        <f t="shared" si="119"/>
        <v>4524.4322311213145</v>
      </c>
      <c r="BO7" s="43">
        <f t="shared" si="120"/>
        <v>0</v>
      </c>
      <c r="BP7" s="43">
        <f t="shared" si="121"/>
        <v>0</v>
      </c>
      <c r="BQ7" s="43">
        <f t="shared" si="122"/>
        <v>0</v>
      </c>
      <c r="BS7" s="1">
        <f t="shared" si="123"/>
        <v>0</v>
      </c>
      <c r="BT7" s="1">
        <f t="shared" si="124"/>
        <v>0</v>
      </c>
      <c r="BU7" s="1">
        <f t="shared" si="125"/>
        <v>4524.4322311213145</v>
      </c>
      <c r="BV7" s="1">
        <f t="shared" si="126"/>
        <v>4524.4322311213145</v>
      </c>
      <c r="BX7" s="1">
        <f t="shared" si="127"/>
        <v>0</v>
      </c>
      <c r="BY7" s="1">
        <f t="shared" si="128"/>
        <v>0</v>
      </c>
      <c r="BZ7" s="1">
        <f t="shared" si="129"/>
        <v>4517.6557475000645</v>
      </c>
      <c r="CA7" s="1">
        <f t="shared" si="130"/>
        <v>4517.6557475000645</v>
      </c>
      <c r="CC7" s="1">
        <f t="shared" ref="CC7:CC8" si="168">BS7-BX7</f>
        <v>0</v>
      </c>
      <c r="CD7" s="1">
        <f t="shared" ref="CD7:CD8" si="169">BT7-BY7</f>
        <v>0</v>
      </c>
      <c r="CE7" s="1">
        <f t="shared" ref="CE7:CE8" si="170">BU7-BZ7</f>
        <v>6.7764836212500086</v>
      </c>
      <c r="CF7" s="1">
        <f t="shared" ref="CF7:CF8" si="171">BV7-CA7</f>
        <v>6.7764836212500086</v>
      </c>
      <c r="CH7" s="2">
        <f t="shared" si="134"/>
        <v>0.14000000000000012</v>
      </c>
      <c r="CI7" s="2">
        <f t="shared" si="135"/>
        <v>-2.9999999999999916E-2</v>
      </c>
      <c r="CJ7" s="2">
        <f t="shared" si="136"/>
        <v>0.20999999999999996</v>
      </c>
      <c r="CK7" s="2">
        <f t="shared" si="137"/>
        <v>-7.0000000000000173E-2</v>
      </c>
      <c r="CM7" s="2">
        <f t="shared" si="68"/>
        <v>-3.0000000000000027E-2</v>
      </c>
      <c r="CN7" s="2">
        <f t="shared" si="69"/>
        <v>5.0000000000000044E-2</v>
      </c>
      <c r="CO7" s="2">
        <f t="shared" si="70"/>
        <v>-1.9999999999999907E-2</v>
      </c>
      <c r="CP7" s="2">
        <f t="shared" si="71"/>
        <v>-5.0000000000000044E-2</v>
      </c>
      <c r="CR7" s="2">
        <f t="shared" si="138"/>
        <v>0.17000000000000015</v>
      </c>
      <c r="CS7" s="2">
        <f t="shared" si="72"/>
        <v>-7.999999999999996E-2</v>
      </c>
      <c r="CT7" s="2">
        <f t="shared" si="72"/>
        <v>0.22999999999999987</v>
      </c>
      <c r="CU7" s="2">
        <f t="shared" si="72"/>
        <v>-2.0000000000000129E-2</v>
      </c>
      <c r="CW7" s="1">
        <f t="shared" si="73"/>
        <v>0</v>
      </c>
      <c r="CX7" s="1">
        <f t="shared" si="74"/>
        <v>0</v>
      </c>
      <c r="CY7" s="1">
        <f t="shared" si="75"/>
        <v>5556.7165694250789</v>
      </c>
      <c r="CZ7" s="1">
        <f t="shared" si="76"/>
        <v>4427.3026325500623</v>
      </c>
      <c r="DB7" s="1">
        <f t="shared" si="77"/>
        <v>4524.4322311213145</v>
      </c>
      <c r="DC7" s="1">
        <f t="shared" si="78"/>
        <v>0</v>
      </c>
      <c r="DD7" s="1">
        <f t="shared" si="79"/>
        <v>0</v>
      </c>
      <c r="DE7" s="1">
        <f t="shared" si="80"/>
        <v>0</v>
      </c>
      <c r="DG7" s="2">
        <f t="shared" si="81"/>
        <v>0.14000000000000012</v>
      </c>
      <c r="DH7" s="2">
        <f t="shared" si="82"/>
        <v>-2.9999999999999916E-2</v>
      </c>
      <c r="DI7" s="2">
        <f t="shared" si="83"/>
        <v>0.20999999999999996</v>
      </c>
      <c r="DJ7" s="2">
        <f t="shared" si="84"/>
        <v>-7.0000000000000173E-2</v>
      </c>
      <c r="DL7" s="1">
        <f t="shared" si="139"/>
        <v>5157.8527434782991</v>
      </c>
      <c r="DM7" s="1">
        <f t="shared" si="140"/>
        <v>0</v>
      </c>
      <c r="DN7" s="1">
        <f t="shared" si="141"/>
        <v>0</v>
      </c>
      <c r="DO7" s="1">
        <f t="shared" si="142"/>
        <v>0</v>
      </c>
      <c r="DQ7" s="1">
        <f t="shared" si="86"/>
        <v>6860.0111038761897</v>
      </c>
      <c r="DR7" s="1">
        <f t="shared" si="87"/>
        <v>0</v>
      </c>
      <c r="DS7" s="1">
        <f t="shared" si="88"/>
        <v>0</v>
      </c>
      <c r="DT7" s="1">
        <f t="shared" si="89"/>
        <v>0</v>
      </c>
      <c r="DV7" s="2">
        <f t="shared" si="90"/>
        <v>-3.0000000000000027E-2</v>
      </c>
      <c r="DW7" s="2">
        <f t="shared" si="91"/>
        <v>5.0000000000000044E-2</v>
      </c>
      <c r="DX7" s="2">
        <f t="shared" si="92"/>
        <v>-1.9999999999999907E-2</v>
      </c>
      <c r="DY7" s="2">
        <f t="shared" si="93"/>
        <v>-5.0000000000000044E-2</v>
      </c>
      <c r="EA7" s="1">
        <f t="shared" si="143"/>
        <v>6654.2107707599034</v>
      </c>
      <c r="EB7" s="1">
        <f t="shared" si="144"/>
        <v>0</v>
      </c>
      <c r="EC7" s="1">
        <f t="shared" si="145"/>
        <v>0</v>
      </c>
      <c r="ED7" s="1">
        <f t="shared" si="146"/>
        <v>0</v>
      </c>
      <c r="EF7" s="1">
        <f t="shared" si="147"/>
        <v>6637.6167289375599</v>
      </c>
      <c r="EG7" s="1">
        <f t="shared" si="148"/>
        <v>0</v>
      </c>
      <c r="EH7" s="1">
        <f t="shared" si="149"/>
        <v>0</v>
      </c>
      <c r="EI7" s="1">
        <f t="shared" si="150"/>
        <v>0</v>
      </c>
      <c r="EK7" s="21">
        <f t="shared" ref="EK7:EK34" si="172">EA7-EF7</f>
        <v>16.59404182234357</v>
      </c>
      <c r="EL7" s="21">
        <f t="shared" si="151"/>
        <v>0</v>
      </c>
      <c r="EM7" s="21">
        <f t="shared" si="152"/>
        <v>0</v>
      </c>
      <c r="EN7" s="21">
        <f t="shared" si="153"/>
        <v>0</v>
      </c>
      <c r="EP7" s="21">
        <f t="shared" si="154"/>
        <v>16.59404182234357</v>
      </c>
      <c r="ER7" s="1">
        <f t="shared" si="97"/>
        <v>0</v>
      </c>
      <c r="ES7" s="1">
        <f t="shared" si="98"/>
        <v>0</v>
      </c>
      <c r="ET7" s="1">
        <f t="shared" si="99"/>
        <v>5556.7165694250789</v>
      </c>
      <c r="EU7" s="1">
        <f t="shared" si="100"/>
        <v>4427.3026325500623</v>
      </c>
      <c r="EV7" s="1"/>
      <c r="EW7" s="1">
        <f t="shared" si="155"/>
        <v>5157.8527434782991</v>
      </c>
      <c r="EX7" s="1">
        <f t="shared" si="156"/>
        <v>0</v>
      </c>
      <c r="EY7" s="1">
        <f t="shared" si="157"/>
        <v>0</v>
      </c>
      <c r="EZ7" s="1">
        <f t="shared" si="158"/>
        <v>0</v>
      </c>
      <c r="FA7" s="1"/>
      <c r="FB7" s="21">
        <f t="shared" si="159"/>
        <v>16.59404182234357</v>
      </c>
      <c r="FC7" s="21">
        <f t="shared" si="160"/>
        <v>0</v>
      </c>
      <c r="FD7" s="21">
        <f t="shared" si="161"/>
        <v>0</v>
      </c>
      <c r="FE7" s="21">
        <f t="shared" si="162"/>
        <v>0</v>
      </c>
      <c r="FG7" s="1">
        <f t="shared" si="163"/>
        <v>5157.8527434782991</v>
      </c>
      <c r="FH7" s="1">
        <f t="shared" si="101"/>
        <v>0</v>
      </c>
      <c r="FI7" s="1">
        <f t="shared" si="101"/>
        <v>5556.7165694250789</v>
      </c>
      <c r="FJ7" s="1">
        <f t="shared" si="101"/>
        <v>4427.3026325500623</v>
      </c>
      <c r="FL7" s="1">
        <f t="shared" si="164"/>
        <v>15141.87194545344</v>
      </c>
      <c r="FM7" s="1">
        <f t="shared" si="102"/>
        <v>0</v>
      </c>
      <c r="FN7" s="1">
        <f t="shared" si="165"/>
        <v>-16.59404182234357</v>
      </c>
      <c r="FO7" s="1">
        <f t="shared" si="166"/>
        <v>15125.277903631097</v>
      </c>
      <c r="FP7" s="21">
        <f t="shared" si="167"/>
        <v>1.5125277903631096</v>
      </c>
    </row>
    <row r="8" spans="1:183" ht="15" customHeight="1" x14ac:dyDescent="0.25">
      <c r="A8" s="1">
        <f>'BTEvent-Driven Loop'!A7</f>
        <v>4</v>
      </c>
      <c r="C8" s="1">
        <f>'BTEvent-Driven Loop'!C7</f>
        <v>1</v>
      </c>
      <c r="D8" s="1">
        <f>'BTEvent-Driven Loop'!D7</f>
        <v>0</v>
      </c>
      <c r="E8" s="1">
        <f>'BTEvent-Driven Loop'!E7</f>
        <v>0</v>
      </c>
      <c r="F8" s="1">
        <f>'BTEvent-Driven Loop'!F7</f>
        <v>0</v>
      </c>
      <c r="H8" s="1">
        <f>'BTEvent-Driven Loop'!H7</f>
        <v>167.25852000000003</v>
      </c>
      <c r="I8" s="1">
        <f>'BTEvent-Driven Loop'!I7</f>
        <v>548.30608000000007</v>
      </c>
      <c r="J8" s="1">
        <f>'BTEvent-Driven Loop'!J7</f>
        <v>1474.59312</v>
      </c>
      <c r="K8" s="1">
        <f>'BTEvent-Driven Loop'!K7</f>
        <v>5852.7689999999993</v>
      </c>
      <c r="L8" s="1"/>
      <c r="M8" s="1">
        <f>'BTEvent-Driven Loop'!M7</f>
        <v>158.81112000000002</v>
      </c>
      <c r="N8" s="1">
        <f>'BTEvent-Driven Loop'!N7</f>
        <v>632.23048000000006</v>
      </c>
      <c r="O8" s="1">
        <f>'BTEvent-Driven Loop'!O7</f>
        <v>1332.8053199999999</v>
      </c>
      <c r="P8" s="1">
        <f>'BTEvent-Driven Loop'!P7</f>
        <v>6705.1139999999987</v>
      </c>
      <c r="R8" s="2">
        <f t="shared" si="103"/>
        <v>-6.0000000000000053E-2</v>
      </c>
      <c r="S8" s="2">
        <f t="shared" si="42"/>
        <v>0.12999999999999989</v>
      </c>
      <c r="T8" s="2">
        <f t="shared" si="42"/>
        <v>-5.9999999999999942E-2</v>
      </c>
      <c r="U8" s="2">
        <f t="shared" si="42"/>
        <v>0.17999999999999994</v>
      </c>
      <c r="W8" s="2">
        <f t="shared" si="104"/>
        <v>-1.0000000000000009E-2</v>
      </c>
      <c r="X8" s="2">
        <f t="shared" si="43"/>
        <v>-2.0000000000000018E-2</v>
      </c>
      <c r="Y8" s="2">
        <f t="shared" si="43"/>
        <v>4.0000000000000036E-2</v>
      </c>
      <c r="Z8" s="2">
        <f t="shared" si="43"/>
        <v>3.0000000000000027E-2</v>
      </c>
      <c r="AB8" s="1">
        <f t="shared" si="105"/>
        <v>1</v>
      </c>
      <c r="AC8" s="3">
        <f t="shared" si="44"/>
        <v>0.8</v>
      </c>
      <c r="AE8" s="2">
        <f t="shared" si="45"/>
        <v>0.8</v>
      </c>
      <c r="AF8" s="2">
        <f t="shared" si="46"/>
        <v>0</v>
      </c>
      <c r="AG8" s="2">
        <f t="shared" si="47"/>
        <v>0</v>
      </c>
      <c r="AH8" s="2">
        <f t="shared" si="48"/>
        <v>0</v>
      </c>
      <c r="AJ8" s="1">
        <f t="shared" si="106"/>
        <v>5157.8527434782991</v>
      </c>
      <c r="AK8" s="1">
        <f t="shared" si="107"/>
        <v>0</v>
      </c>
      <c r="AL8" s="1">
        <f t="shared" si="108"/>
        <v>5556.7165694250789</v>
      </c>
      <c r="AM8" s="1">
        <f t="shared" si="109"/>
        <v>4427.3026325500623</v>
      </c>
      <c r="AO8" s="1">
        <f t="shared" si="110"/>
        <v>15141.87194545344</v>
      </c>
      <c r="AP8" s="1">
        <f t="shared" si="111"/>
        <v>0</v>
      </c>
      <c r="AQ8" s="1">
        <f t="shared" si="112"/>
        <v>15141.87194545344</v>
      </c>
      <c r="AS8" s="1">
        <f t="shared" si="113"/>
        <v>15125.277903631097</v>
      </c>
      <c r="AU8" s="1">
        <f t="shared" si="114"/>
        <v>12100.222322904878</v>
      </c>
      <c r="AV8" s="1">
        <f t="shared" si="115"/>
        <v>0</v>
      </c>
      <c r="AW8" s="1">
        <f t="shared" si="116"/>
        <v>0</v>
      </c>
      <c r="AX8" s="1">
        <f t="shared" si="117"/>
        <v>0</v>
      </c>
      <c r="AZ8" s="43">
        <f t="shared" si="50"/>
        <v>12100.222322904878</v>
      </c>
      <c r="BA8" s="43">
        <f t="shared" si="51"/>
        <v>3025.055580726219</v>
      </c>
      <c r="BB8" s="1">
        <f t="shared" si="118"/>
        <v>15125.277903631097</v>
      </c>
      <c r="BC8" s="1"/>
      <c r="BD8" s="1">
        <f t="shared" si="52"/>
        <v>6942.3695794265786</v>
      </c>
      <c r="BE8" s="1">
        <f t="shared" si="53"/>
        <v>0</v>
      </c>
      <c r="BF8" s="1">
        <f t="shared" si="54"/>
        <v>0</v>
      </c>
      <c r="BG8" s="1">
        <f t="shared" si="55"/>
        <v>0</v>
      </c>
      <c r="BH8" s="1"/>
      <c r="BI8" s="1">
        <f t="shared" si="56"/>
        <v>0</v>
      </c>
      <c r="BJ8" s="1">
        <f t="shared" si="57"/>
        <v>0</v>
      </c>
      <c r="BK8" s="1">
        <f t="shared" si="58"/>
        <v>5556.7165694250789</v>
      </c>
      <c r="BL8" s="1">
        <f t="shared" si="59"/>
        <v>4427.3026325500623</v>
      </c>
      <c r="BM8" s="1"/>
      <c r="BN8" s="43">
        <f t="shared" si="119"/>
        <v>5157.8527434782991</v>
      </c>
      <c r="BO8" s="43">
        <f t="shared" si="120"/>
        <v>0</v>
      </c>
      <c r="BP8" s="43">
        <f t="shared" si="121"/>
        <v>0</v>
      </c>
      <c r="BQ8" s="43">
        <f t="shared" si="122"/>
        <v>0</v>
      </c>
      <c r="BR8" s="1"/>
      <c r="BS8" s="1">
        <f t="shared" si="123"/>
        <v>6942.3695794265786</v>
      </c>
      <c r="BT8" s="1">
        <f t="shared" si="124"/>
        <v>0</v>
      </c>
      <c r="BU8" s="1">
        <f t="shared" si="125"/>
        <v>0</v>
      </c>
      <c r="BV8" s="1">
        <f t="shared" si="126"/>
        <v>0</v>
      </c>
      <c r="BW8" s="1"/>
      <c r="BX8" s="1">
        <f t="shared" si="127"/>
        <v>6931.9716219935881</v>
      </c>
      <c r="BY8" s="1">
        <f t="shared" si="128"/>
        <v>0</v>
      </c>
      <c r="BZ8" s="1">
        <f t="shared" si="129"/>
        <v>0</v>
      </c>
      <c r="CA8" s="1">
        <f t="shared" si="130"/>
        <v>0</v>
      </c>
      <c r="CB8" s="1"/>
      <c r="CC8" s="1">
        <f t="shared" si="168"/>
        <v>10.397957432990552</v>
      </c>
      <c r="CD8" s="1">
        <f t="shared" si="169"/>
        <v>0</v>
      </c>
      <c r="CE8" s="1">
        <f t="shared" si="170"/>
        <v>0</v>
      </c>
      <c r="CF8" s="1">
        <f t="shared" si="171"/>
        <v>0</v>
      </c>
      <c r="CG8" s="1"/>
      <c r="CH8" s="2">
        <f t="shared" si="134"/>
        <v>-6.0000000000000053E-2</v>
      </c>
      <c r="CI8" s="2">
        <f t="shared" si="135"/>
        <v>0.12999999999999989</v>
      </c>
      <c r="CJ8" s="2">
        <f t="shared" si="136"/>
        <v>-5.9999999999999942E-2</v>
      </c>
      <c r="CK8" s="2">
        <f t="shared" si="137"/>
        <v>0.17999999999999994</v>
      </c>
      <c r="CL8" s="1"/>
      <c r="CM8" s="1">
        <f t="shared" si="68"/>
        <v>-1.0000000000000009E-2</v>
      </c>
      <c r="CN8" s="1">
        <f t="shared" si="69"/>
        <v>-2.0000000000000018E-2</v>
      </c>
      <c r="CO8" s="1">
        <f t="shared" si="70"/>
        <v>4.0000000000000036E-2</v>
      </c>
      <c r="CP8" s="1">
        <f t="shared" si="71"/>
        <v>3.0000000000000027E-2</v>
      </c>
      <c r="CQ8" s="1"/>
      <c r="CR8" s="2">
        <f t="shared" si="138"/>
        <v>-5.0000000000000044E-2</v>
      </c>
      <c r="CS8" s="2">
        <f t="shared" si="72"/>
        <v>0.14999999999999991</v>
      </c>
      <c r="CT8" s="2">
        <f t="shared" si="72"/>
        <v>-9.9999999999999978E-2</v>
      </c>
      <c r="CU8" s="2">
        <f t="shared" si="72"/>
        <v>0.14999999999999991</v>
      </c>
      <c r="CV8" s="1"/>
      <c r="CW8" s="1">
        <f t="shared" si="73"/>
        <v>6585.3730408939082</v>
      </c>
      <c r="CX8" s="1">
        <f t="shared" si="74"/>
        <v>0</v>
      </c>
      <c r="CY8" s="1">
        <f t="shared" si="75"/>
        <v>0</v>
      </c>
      <c r="CZ8" s="1">
        <f t="shared" si="76"/>
        <v>0</v>
      </c>
      <c r="DA8" s="1"/>
      <c r="DB8" s="1">
        <f t="shared" si="77"/>
        <v>5157.8527434782991</v>
      </c>
      <c r="DC8" s="1">
        <f t="shared" si="78"/>
        <v>0</v>
      </c>
      <c r="DD8" s="1">
        <f t="shared" si="79"/>
        <v>0</v>
      </c>
      <c r="DE8" s="1">
        <f t="shared" si="80"/>
        <v>0</v>
      </c>
      <c r="DG8" s="2">
        <f t="shared" si="81"/>
        <v>-6.0000000000000053E-2</v>
      </c>
      <c r="DH8" s="2">
        <f t="shared" si="82"/>
        <v>0.12999999999999989</v>
      </c>
      <c r="DI8" s="2">
        <f t="shared" si="83"/>
        <v>-5.9999999999999942E-2</v>
      </c>
      <c r="DJ8" s="2">
        <f t="shared" si="84"/>
        <v>0.17999999999999994</v>
      </c>
      <c r="DL8" s="1">
        <f t="shared" si="139"/>
        <v>4848.3815788696011</v>
      </c>
      <c r="DM8" s="1">
        <f t="shared" si="140"/>
        <v>0</v>
      </c>
      <c r="DN8" s="1">
        <f t="shared" si="141"/>
        <v>0</v>
      </c>
      <c r="DO8" s="1">
        <f t="shared" si="142"/>
        <v>0</v>
      </c>
      <c r="DQ8" s="1">
        <f t="shared" si="86"/>
        <v>0</v>
      </c>
      <c r="DR8" s="1">
        <f t="shared" si="87"/>
        <v>0</v>
      </c>
      <c r="DS8" s="1">
        <f t="shared" si="88"/>
        <v>5556.7165694250789</v>
      </c>
      <c r="DT8" s="1">
        <f t="shared" si="89"/>
        <v>4427.3026325500623</v>
      </c>
      <c r="DV8" s="2">
        <f t="shared" si="90"/>
        <v>-1.0000000000000009E-2</v>
      </c>
      <c r="DW8" s="2">
        <f t="shared" si="91"/>
        <v>-2.0000000000000018E-2</v>
      </c>
      <c r="DX8" s="2">
        <f t="shared" si="92"/>
        <v>4.0000000000000036E-2</v>
      </c>
      <c r="DY8" s="2">
        <f t="shared" si="93"/>
        <v>3.0000000000000027E-2</v>
      </c>
      <c r="EA8" s="1">
        <f t="shared" si="143"/>
        <v>0</v>
      </c>
      <c r="EB8" s="1">
        <f t="shared" si="144"/>
        <v>0</v>
      </c>
      <c r="EC8" s="1">
        <f t="shared" si="145"/>
        <v>5778.9852322020824</v>
      </c>
      <c r="ED8" s="1">
        <f t="shared" si="146"/>
        <v>4560.1217115265645</v>
      </c>
      <c r="EF8" s="1">
        <f t="shared" si="147"/>
        <v>0</v>
      </c>
      <c r="EG8" s="1">
        <f t="shared" si="148"/>
        <v>0</v>
      </c>
      <c r="EH8" s="1">
        <f t="shared" si="149"/>
        <v>5764.5737977078134</v>
      </c>
      <c r="EI8" s="1">
        <f t="shared" si="150"/>
        <v>4548.7498369342293</v>
      </c>
      <c r="EK8" s="21">
        <f t="shared" si="172"/>
        <v>0</v>
      </c>
      <c r="EL8" s="21">
        <f t="shared" si="151"/>
        <v>0</v>
      </c>
      <c r="EM8" s="21">
        <f t="shared" si="152"/>
        <v>14.411434494269088</v>
      </c>
      <c r="EN8" s="21">
        <f t="shared" si="153"/>
        <v>11.371874592335189</v>
      </c>
      <c r="EP8" s="21">
        <f t="shared" si="154"/>
        <v>25.783309086604277</v>
      </c>
      <c r="ER8" s="1">
        <f t="shared" si="97"/>
        <v>6585.3730408939082</v>
      </c>
      <c r="ES8" s="1">
        <f t="shared" si="98"/>
        <v>0</v>
      </c>
      <c r="ET8" s="1">
        <f t="shared" si="99"/>
        <v>0</v>
      </c>
      <c r="EU8" s="1">
        <f t="shared" si="100"/>
        <v>0</v>
      </c>
      <c r="EV8" s="1"/>
      <c r="EW8" s="1">
        <f t="shared" si="155"/>
        <v>4848.3815788696011</v>
      </c>
      <c r="EX8" s="1">
        <f t="shared" si="156"/>
        <v>0</v>
      </c>
      <c r="EY8" s="1">
        <f t="shared" si="157"/>
        <v>0</v>
      </c>
      <c r="EZ8" s="1">
        <f t="shared" si="158"/>
        <v>0</v>
      </c>
      <c r="FA8" s="1"/>
      <c r="FB8" s="21">
        <f t="shared" si="159"/>
        <v>0</v>
      </c>
      <c r="FC8" s="21">
        <f t="shared" si="160"/>
        <v>0</v>
      </c>
      <c r="FD8" s="21">
        <f t="shared" si="161"/>
        <v>14.411434494269088</v>
      </c>
      <c r="FE8" s="21">
        <f t="shared" si="162"/>
        <v>11.371874592335189</v>
      </c>
      <c r="FG8" s="1">
        <f t="shared" si="163"/>
        <v>11433.754619763509</v>
      </c>
      <c r="FH8" s="1">
        <f t="shared" si="101"/>
        <v>0</v>
      </c>
      <c r="FI8" s="1">
        <f t="shared" si="101"/>
        <v>0</v>
      </c>
      <c r="FJ8" s="1">
        <f t="shared" si="101"/>
        <v>0</v>
      </c>
      <c r="FL8" s="1">
        <f t="shared" si="164"/>
        <v>11433.754619763509</v>
      </c>
      <c r="FM8" s="1">
        <f t="shared" si="102"/>
        <v>3025.055580726219</v>
      </c>
      <c r="FN8" s="1">
        <f t="shared" si="165"/>
        <v>-25.783309086604277</v>
      </c>
      <c r="FO8" s="1">
        <f t="shared" si="166"/>
        <v>14433.026891403124</v>
      </c>
      <c r="FP8" s="21">
        <f t="shared" si="167"/>
        <v>1.4433026891403125</v>
      </c>
    </row>
    <row r="9" spans="1:183" ht="15" customHeight="1" x14ac:dyDescent="0.25">
      <c r="A9" s="1">
        <f>'BTEvent-Driven Loop'!A8</f>
        <v>5</v>
      </c>
      <c r="C9" s="1">
        <f>'BTEvent-Driven Loop'!C8</f>
        <v>1</v>
      </c>
      <c r="D9" s="1">
        <f>'BTEvent-Driven Loop'!D8</f>
        <v>0</v>
      </c>
      <c r="E9" s="1">
        <f>'BTEvent-Driven Loop'!E8</f>
        <v>1</v>
      </c>
      <c r="F9" s="1">
        <f>'BTEvent-Driven Loop'!F8</f>
        <v>0</v>
      </c>
      <c r="H9" s="1">
        <f>'BTEvent-Driven Loop'!H8</f>
        <v>163.57545360000003</v>
      </c>
      <c r="I9" s="1">
        <f>'BTEvent-Driven Loop'!I8</f>
        <v>606.94126080000001</v>
      </c>
      <c r="J9" s="1">
        <f>'BTEvent-Driven Loop'!J8</f>
        <v>1319.4772667999998</v>
      </c>
      <c r="K9" s="1">
        <f>'BTEvent-Driven Loop'!K8</f>
        <v>6772.1651399999992</v>
      </c>
      <c r="L9" s="1"/>
      <c r="M9" s="1">
        <f>'BTEvent-Driven Loop'!M8</f>
        <v>184.22089920000002</v>
      </c>
      <c r="N9" s="1">
        <f>'BTEvent-Driven Loop'!N8</f>
        <v>625.90817520000007</v>
      </c>
      <c r="O9" s="1">
        <f>'BTEvent-Driven Loop'!O8</f>
        <v>1439.4297455999999</v>
      </c>
      <c r="P9" s="1">
        <f>'BTEvent-Driven Loop'!P8</f>
        <v>8448.4436399999977</v>
      </c>
      <c r="R9" s="2">
        <f t="shared" si="103"/>
        <v>0.15999999999999992</v>
      </c>
      <c r="S9" s="2">
        <f t="shared" si="42"/>
        <v>-1.0000000000000009E-2</v>
      </c>
      <c r="T9" s="2">
        <f t="shared" si="42"/>
        <v>8.0000000000000071E-2</v>
      </c>
      <c r="U9" s="2">
        <f t="shared" si="42"/>
        <v>0.26</v>
      </c>
      <c r="W9" s="2">
        <f t="shared" si="104"/>
        <v>3.0000000000000027E-2</v>
      </c>
      <c r="X9" s="2">
        <f t="shared" si="43"/>
        <v>-4.0000000000000036E-2</v>
      </c>
      <c r="Y9" s="2">
        <f t="shared" si="43"/>
        <v>-1.000000000000012E-2</v>
      </c>
      <c r="Z9" s="2">
        <f t="shared" si="43"/>
        <v>1.0000000000000009E-2</v>
      </c>
      <c r="AB9" s="1">
        <f t="shared" si="105"/>
        <v>2</v>
      </c>
      <c r="AC9" s="3">
        <f t="shared" si="44"/>
        <v>0.5</v>
      </c>
      <c r="AE9" s="2">
        <f t="shared" si="45"/>
        <v>0.5</v>
      </c>
      <c r="AF9" s="2">
        <f t="shared" si="46"/>
        <v>0</v>
      </c>
      <c r="AG9" s="2">
        <f t="shared" si="47"/>
        <v>0.5</v>
      </c>
      <c r="AH9" s="2">
        <f t="shared" si="48"/>
        <v>0</v>
      </c>
      <c r="AJ9" s="1">
        <f t="shared" si="106"/>
        <v>11433.754619763509</v>
      </c>
      <c r="AK9" s="1">
        <f t="shared" si="107"/>
        <v>0</v>
      </c>
      <c r="AL9" s="1">
        <f t="shared" si="108"/>
        <v>0</v>
      </c>
      <c r="AM9" s="1">
        <f t="shared" si="109"/>
        <v>0</v>
      </c>
      <c r="AO9" s="1">
        <f t="shared" si="110"/>
        <v>11433.754619763509</v>
      </c>
      <c r="AP9" s="1">
        <f t="shared" si="111"/>
        <v>3025.055580726219</v>
      </c>
      <c r="AQ9" s="1">
        <f t="shared" si="112"/>
        <v>14458.810200489728</v>
      </c>
      <c r="AS9" s="1">
        <f t="shared" si="113"/>
        <v>14433.026891403124</v>
      </c>
      <c r="AU9" s="1">
        <f t="shared" si="114"/>
        <v>7216.513445701562</v>
      </c>
      <c r="AV9" s="1">
        <f t="shared" si="115"/>
        <v>0</v>
      </c>
      <c r="AW9" s="1">
        <f t="shared" si="116"/>
        <v>7216.513445701562</v>
      </c>
      <c r="AX9" s="1">
        <f t="shared" si="117"/>
        <v>0</v>
      </c>
      <c r="AZ9" s="43">
        <f t="shared" si="50"/>
        <v>14433.026891403124</v>
      </c>
      <c r="BA9" s="43">
        <f t="shared" si="51"/>
        <v>0</v>
      </c>
      <c r="BB9" s="1">
        <f t="shared" si="118"/>
        <v>14433.026891403124</v>
      </c>
      <c r="BC9" s="1"/>
      <c r="BD9" s="1">
        <f t="shared" si="52"/>
        <v>0</v>
      </c>
      <c r="BE9" s="1">
        <f t="shared" si="53"/>
        <v>0</v>
      </c>
      <c r="BF9" s="1">
        <f t="shared" si="54"/>
        <v>7216.513445701562</v>
      </c>
      <c r="BG9" s="1">
        <f t="shared" si="55"/>
        <v>0</v>
      </c>
      <c r="BH9" s="1"/>
      <c r="BI9" s="1">
        <f t="shared" si="56"/>
        <v>4217.2411740619473</v>
      </c>
      <c r="BJ9" s="1">
        <f t="shared" si="57"/>
        <v>0</v>
      </c>
      <c r="BK9" s="1">
        <f t="shared" si="58"/>
        <v>0</v>
      </c>
      <c r="BL9" s="1">
        <f t="shared" si="59"/>
        <v>0</v>
      </c>
      <c r="BM9" s="1"/>
      <c r="BN9" s="43">
        <f t="shared" si="119"/>
        <v>7216.513445701562</v>
      </c>
      <c r="BO9" s="43">
        <f t="shared" si="120"/>
        <v>0</v>
      </c>
      <c r="BP9" s="43">
        <f t="shared" si="121"/>
        <v>0</v>
      </c>
      <c r="BQ9" s="43">
        <f t="shared" si="122"/>
        <v>0</v>
      </c>
      <c r="BR9" s="1"/>
      <c r="BS9" s="1">
        <f t="shared" si="123"/>
        <v>0</v>
      </c>
      <c r="BT9" s="1">
        <f t="shared" si="124"/>
        <v>0</v>
      </c>
      <c r="BU9" s="1">
        <f t="shared" si="125"/>
        <v>7216.513445701562</v>
      </c>
      <c r="BV9" s="1">
        <f t="shared" si="126"/>
        <v>0</v>
      </c>
      <c r="BW9" s="1"/>
      <c r="BX9" s="1">
        <f t="shared" si="127"/>
        <v>0</v>
      </c>
      <c r="BY9" s="1">
        <f t="shared" si="128"/>
        <v>0</v>
      </c>
      <c r="BZ9" s="1">
        <f t="shared" si="129"/>
        <v>7205.7048883690077</v>
      </c>
      <c r="CA9" s="1">
        <f t="shared" si="130"/>
        <v>0</v>
      </c>
      <c r="CB9" s="1"/>
      <c r="CC9" s="1">
        <f t="shared" ref="CC9:CC34" si="173">BS9-BX9</f>
        <v>0</v>
      </c>
      <c r="CD9" s="1">
        <f t="shared" ref="CD9:CD34" si="174">BT9-BY9</f>
        <v>0</v>
      </c>
      <c r="CE9" s="1">
        <f t="shared" ref="CE9:CE34" si="175">BU9-BZ9</f>
        <v>10.808557332554301</v>
      </c>
      <c r="CF9" s="1">
        <f t="shared" ref="CF9:CF34" si="176">BV9-CA9</f>
        <v>0</v>
      </c>
      <c r="CG9" s="1"/>
      <c r="CH9" s="2">
        <f t="shared" si="134"/>
        <v>0.15999999999999992</v>
      </c>
      <c r="CI9" s="2">
        <f t="shared" si="135"/>
        <v>-1.0000000000000009E-2</v>
      </c>
      <c r="CJ9" s="2">
        <f t="shared" si="136"/>
        <v>8.0000000000000071E-2</v>
      </c>
      <c r="CK9" s="2">
        <f t="shared" si="137"/>
        <v>0.26</v>
      </c>
      <c r="CL9" s="1"/>
      <c r="CM9" s="1">
        <f t="shared" si="68"/>
        <v>3.0000000000000027E-2</v>
      </c>
      <c r="CN9" s="1">
        <f t="shared" si="69"/>
        <v>-4.0000000000000036E-2</v>
      </c>
      <c r="CO9" s="1">
        <f t="shared" si="70"/>
        <v>-1.000000000000012E-2</v>
      </c>
      <c r="CP9" s="1">
        <f t="shared" si="71"/>
        <v>1.0000000000000009E-2</v>
      </c>
      <c r="CQ9" s="1"/>
      <c r="CR9" s="2">
        <f t="shared" si="138"/>
        <v>0.12999999999999989</v>
      </c>
      <c r="CS9" s="2">
        <f t="shared" si="72"/>
        <v>3.0000000000000027E-2</v>
      </c>
      <c r="CT9" s="2">
        <f t="shared" si="72"/>
        <v>9.0000000000000191E-2</v>
      </c>
      <c r="CU9" s="2">
        <f t="shared" si="72"/>
        <v>0.25</v>
      </c>
      <c r="CV9" s="1"/>
      <c r="CW9" s="1">
        <f t="shared" si="73"/>
        <v>0</v>
      </c>
      <c r="CX9" s="1">
        <f t="shared" si="74"/>
        <v>0</v>
      </c>
      <c r="CY9" s="1">
        <f t="shared" si="75"/>
        <v>7854.2183283222203</v>
      </c>
      <c r="CZ9" s="1">
        <f t="shared" si="76"/>
        <v>0</v>
      </c>
      <c r="DA9" s="1"/>
      <c r="DB9" s="1">
        <f t="shared" si="77"/>
        <v>7216.513445701562</v>
      </c>
      <c r="DC9" s="1">
        <f t="shared" si="78"/>
        <v>0</v>
      </c>
      <c r="DD9" s="1">
        <f t="shared" si="79"/>
        <v>0</v>
      </c>
      <c r="DE9" s="1">
        <f t="shared" si="80"/>
        <v>0</v>
      </c>
      <c r="DG9" s="2">
        <f t="shared" si="81"/>
        <v>0.15999999999999992</v>
      </c>
      <c r="DH9" s="2">
        <f t="shared" si="82"/>
        <v>-1.0000000000000009E-2</v>
      </c>
      <c r="DI9" s="2">
        <f t="shared" si="83"/>
        <v>8.0000000000000071E-2</v>
      </c>
      <c r="DJ9" s="2">
        <f t="shared" si="84"/>
        <v>0.26</v>
      </c>
      <c r="DL9" s="1">
        <f t="shared" si="139"/>
        <v>8371.1555970138106</v>
      </c>
      <c r="DM9" s="1">
        <f t="shared" si="140"/>
        <v>0</v>
      </c>
      <c r="DN9" s="1">
        <f t="shared" si="141"/>
        <v>0</v>
      </c>
      <c r="DO9" s="1">
        <f t="shared" si="142"/>
        <v>0</v>
      </c>
      <c r="DQ9" s="1">
        <f t="shared" si="86"/>
        <v>4217.2411740619473</v>
      </c>
      <c r="DR9" s="1">
        <f t="shared" si="87"/>
        <v>0</v>
      </c>
      <c r="DS9" s="1">
        <f t="shared" si="88"/>
        <v>0</v>
      </c>
      <c r="DT9" s="1">
        <f t="shared" si="89"/>
        <v>0</v>
      </c>
      <c r="DV9" s="2">
        <f t="shared" si="90"/>
        <v>3.0000000000000027E-2</v>
      </c>
      <c r="DW9" s="2">
        <f t="shared" si="91"/>
        <v>-4.0000000000000036E-2</v>
      </c>
      <c r="DX9" s="2">
        <f t="shared" si="92"/>
        <v>-1.000000000000012E-2</v>
      </c>
      <c r="DY9" s="2">
        <f t="shared" si="93"/>
        <v>1.0000000000000009E-2</v>
      </c>
      <c r="EA9" s="1">
        <f t="shared" si="143"/>
        <v>4343.758409283806</v>
      </c>
      <c r="EB9" s="1">
        <f t="shared" si="144"/>
        <v>0</v>
      </c>
      <c r="EC9" s="1">
        <f t="shared" si="145"/>
        <v>0</v>
      </c>
      <c r="ED9" s="1">
        <f t="shared" si="146"/>
        <v>0</v>
      </c>
      <c r="EF9" s="1">
        <f t="shared" si="147"/>
        <v>4332.9260940486847</v>
      </c>
      <c r="EG9" s="1">
        <f t="shared" si="148"/>
        <v>0</v>
      </c>
      <c r="EH9" s="1">
        <f t="shared" si="149"/>
        <v>0</v>
      </c>
      <c r="EI9" s="1">
        <f t="shared" si="150"/>
        <v>0</v>
      </c>
      <c r="EK9" s="21">
        <f t="shared" si="172"/>
        <v>10.832315235121314</v>
      </c>
      <c r="EL9" s="21">
        <f t="shared" si="151"/>
        <v>0</v>
      </c>
      <c r="EM9" s="21">
        <f t="shared" si="152"/>
        <v>0</v>
      </c>
      <c r="EN9" s="21">
        <f t="shared" si="153"/>
        <v>0</v>
      </c>
      <c r="EP9" s="21">
        <f t="shared" si="154"/>
        <v>10.832315235121314</v>
      </c>
      <c r="ER9" s="1">
        <f t="shared" si="97"/>
        <v>0</v>
      </c>
      <c r="ES9" s="1">
        <f t="shared" si="98"/>
        <v>0</v>
      </c>
      <c r="ET9" s="1">
        <f t="shared" si="99"/>
        <v>7854.2183283222203</v>
      </c>
      <c r="EU9" s="1">
        <f t="shared" si="100"/>
        <v>0</v>
      </c>
      <c r="EV9" s="1"/>
      <c r="EW9" s="1">
        <f t="shared" si="155"/>
        <v>8371.1555970138106</v>
      </c>
      <c r="EX9" s="1">
        <f t="shared" si="156"/>
        <v>0</v>
      </c>
      <c r="EY9" s="1">
        <f t="shared" si="157"/>
        <v>0</v>
      </c>
      <c r="EZ9" s="1">
        <f t="shared" si="158"/>
        <v>0</v>
      </c>
      <c r="FA9" s="1"/>
      <c r="FB9" s="21">
        <f t="shared" si="159"/>
        <v>10.832315235121314</v>
      </c>
      <c r="FC9" s="21">
        <f t="shared" si="160"/>
        <v>0</v>
      </c>
      <c r="FD9" s="21">
        <f t="shared" si="161"/>
        <v>0</v>
      </c>
      <c r="FE9" s="21">
        <f t="shared" si="162"/>
        <v>0</v>
      </c>
      <c r="FG9" s="1">
        <f t="shared" si="163"/>
        <v>8371.1555970138106</v>
      </c>
      <c r="FH9" s="1">
        <f t="shared" si="101"/>
        <v>0</v>
      </c>
      <c r="FI9" s="1">
        <f t="shared" si="101"/>
        <v>7854.2183283222203</v>
      </c>
      <c r="FJ9" s="1">
        <f t="shared" si="101"/>
        <v>0</v>
      </c>
      <c r="FL9" s="1">
        <f t="shared" si="164"/>
        <v>16225.373925336031</v>
      </c>
      <c r="FM9" s="1">
        <f t="shared" si="102"/>
        <v>0</v>
      </c>
      <c r="FN9" s="1">
        <f t="shared" si="165"/>
        <v>-10.832315235121314</v>
      </c>
      <c r="FO9" s="1">
        <f t="shared" si="166"/>
        <v>16214.54161010091</v>
      </c>
      <c r="FP9" s="21">
        <f t="shared" si="167"/>
        <v>1.621454161010091</v>
      </c>
    </row>
    <row r="10" spans="1:183" ht="15" customHeight="1" x14ac:dyDescent="0.25">
      <c r="A10" s="1">
        <f>'BTEvent-Driven Loop'!A9</f>
        <v>6</v>
      </c>
      <c r="C10" s="1">
        <f>'BTEvent-Driven Loop'!C9</f>
        <v>0</v>
      </c>
      <c r="D10" s="1">
        <f>'BTEvent-Driven Loop'!D9</f>
        <v>0</v>
      </c>
      <c r="E10" s="1">
        <f>'BTEvent-Driven Loop'!E9</f>
        <v>0</v>
      </c>
      <c r="F10" s="1">
        <f>'BTEvent-Driven Loop'!F9</f>
        <v>1</v>
      </c>
      <c r="H10" s="1">
        <f>'BTEvent-Driven Loop'!H9</f>
        <v>180.53648121600003</v>
      </c>
      <c r="I10" s="1">
        <f>'BTEvent-Driven Loop'!I9</f>
        <v>594.61276644000009</v>
      </c>
      <c r="J10" s="1">
        <f>'BTEvent-Driven Loop'!J9</f>
        <v>1511.40123288</v>
      </c>
      <c r="K10" s="1">
        <f>'BTEvent-Driven Loop'!K9</f>
        <v>8110.5058943999975</v>
      </c>
      <c r="L10" s="1"/>
      <c r="M10" s="1">
        <f>'BTEvent-Driven Loop'!M9</f>
        <v>180.53648121600003</v>
      </c>
      <c r="N10" s="1">
        <f>'BTEvent-Driven Loop'!N9</f>
        <v>801.16246425600013</v>
      </c>
      <c r="O10" s="1">
        <f>'BTEvent-Driven Loop'!O9</f>
        <v>1712.9213972639998</v>
      </c>
      <c r="P10" s="1">
        <f>'BTEvent-Driven Loop'!P9</f>
        <v>9124.3191311999981</v>
      </c>
      <c r="R10" s="2">
        <f t="shared" si="103"/>
        <v>-1.9999999999999907E-2</v>
      </c>
      <c r="S10" s="2">
        <f t="shared" si="42"/>
        <v>0.28000000000000003</v>
      </c>
      <c r="T10" s="2">
        <f t="shared" si="42"/>
        <v>0.18999999999999995</v>
      </c>
      <c r="U10" s="2">
        <f t="shared" si="42"/>
        <v>8.0000000000000071E-2</v>
      </c>
      <c r="W10" s="2">
        <f t="shared" si="104"/>
        <v>-1.9999999999999907E-2</v>
      </c>
      <c r="X10" s="2">
        <f t="shared" si="43"/>
        <v>-4.9999999999999933E-2</v>
      </c>
      <c r="Y10" s="2">
        <f t="shared" si="43"/>
        <v>5.0000000000000044E-2</v>
      </c>
      <c r="Z10" s="2">
        <f t="shared" si="43"/>
        <v>-4.0000000000000036E-2</v>
      </c>
      <c r="AB10" s="1">
        <f t="shared" si="105"/>
        <v>1</v>
      </c>
      <c r="AC10" s="3">
        <f t="shared" si="44"/>
        <v>0.8</v>
      </c>
      <c r="AE10" s="2">
        <f t="shared" si="45"/>
        <v>0</v>
      </c>
      <c r="AF10" s="2">
        <f t="shared" si="46"/>
        <v>0</v>
      </c>
      <c r="AG10" s="2">
        <f t="shared" si="47"/>
        <v>0</v>
      </c>
      <c r="AH10" s="2">
        <f t="shared" si="48"/>
        <v>0.8</v>
      </c>
      <c r="AJ10" s="1">
        <f t="shared" si="106"/>
        <v>8371.1555970138106</v>
      </c>
      <c r="AK10" s="1">
        <f t="shared" si="107"/>
        <v>0</v>
      </c>
      <c r="AL10" s="1">
        <f t="shared" si="108"/>
        <v>7854.2183283222203</v>
      </c>
      <c r="AM10" s="1">
        <f t="shared" si="109"/>
        <v>0</v>
      </c>
      <c r="AO10" s="1">
        <f t="shared" si="110"/>
        <v>16225.373925336031</v>
      </c>
      <c r="AP10" s="1">
        <f t="shared" si="111"/>
        <v>0</v>
      </c>
      <c r="AQ10" s="1">
        <f t="shared" si="112"/>
        <v>16225.373925336031</v>
      </c>
      <c r="AS10" s="1">
        <f t="shared" si="113"/>
        <v>16214.54161010091</v>
      </c>
      <c r="AU10" s="1">
        <f t="shared" si="114"/>
        <v>0</v>
      </c>
      <c r="AV10" s="1">
        <f t="shared" si="115"/>
        <v>0</v>
      </c>
      <c r="AW10" s="1">
        <f t="shared" si="116"/>
        <v>0</v>
      </c>
      <c r="AX10" s="1">
        <f t="shared" si="117"/>
        <v>12971.633288080729</v>
      </c>
      <c r="AZ10" s="43">
        <f t="shared" si="50"/>
        <v>12971.633288080729</v>
      </c>
      <c r="BA10" s="43">
        <f t="shared" si="51"/>
        <v>3242.908322020181</v>
      </c>
      <c r="BB10" s="1">
        <f t="shared" si="118"/>
        <v>16214.54161010091</v>
      </c>
      <c r="BC10" s="1"/>
      <c r="BD10" s="1">
        <f t="shared" si="52"/>
        <v>0</v>
      </c>
      <c r="BE10" s="1">
        <f t="shared" si="53"/>
        <v>0</v>
      </c>
      <c r="BF10" s="1">
        <f t="shared" si="54"/>
        <v>0</v>
      </c>
      <c r="BG10" s="1">
        <f t="shared" si="55"/>
        <v>12971.633288080729</v>
      </c>
      <c r="BH10" s="1"/>
      <c r="BI10" s="1">
        <f t="shared" si="56"/>
        <v>8371.1555970138106</v>
      </c>
      <c r="BJ10" s="1">
        <f t="shared" si="57"/>
        <v>0</v>
      </c>
      <c r="BK10" s="1">
        <f t="shared" si="58"/>
        <v>7854.2183283222203</v>
      </c>
      <c r="BL10" s="1">
        <f t="shared" si="59"/>
        <v>0</v>
      </c>
      <c r="BM10" s="1"/>
      <c r="BN10" s="43">
        <f t="shared" si="119"/>
        <v>0</v>
      </c>
      <c r="BO10" s="43">
        <f t="shared" si="120"/>
        <v>0</v>
      </c>
      <c r="BP10" s="43">
        <f t="shared" si="121"/>
        <v>0</v>
      </c>
      <c r="BQ10" s="43">
        <f t="shared" si="122"/>
        <v>0</v>
      </c>
      <c r="BR10" s="1"/>
      <c r="BS10" s="1">
        <f t="shared" si="123"/>
        <v>0</v>
      </c>
      <c r="BT10" s="1">
        <f t="shared" si="124"/>
        <v>0</v>
      </c>
      <c r="BU10" s="1">
        <f t="shared" si="125"/>
        <v>0</v>
      </c>
      <c r="BV10" s="1">
        <f t="shared" si="126"/>
        <v>12971.633288080729</v>
      </c>
      <c r="BW10" s="1"/>
      <c r="BX10" s="1">
        <f t="shared" si="127"/>
        <v>0</v>
      </c>
      <c r="BY10" s="1">
        <f t="shared" si="128"/>
        <v>0</v>
      </c>
      <c r="BZ10" s="1">
        <f t="shared" si="129"/>
        <v>0</v>
      </c>
      <c r="CA10" s="1">
        <f t="shared" si="130"/>
        <v>12952.204980609815</v>
      </c>
      <c r="CB10" s="1"/>
      <c r="CC10" s="1">
        <f t="shared" si="173"/>
        <v>0</v>
      </c>
      <c r="CD10" s="1">
        <f t="shared" si="174"/>
        <v>0</v>
      </c>
      <c r="CE10" s="1">
        <f t="shared" si="175"/>
        <v>0</v>
      </c>
      <c r="CF10" s="1">
        <f t="shared" si="176"/>
        <v>19.42830747091466</v>
      </c>
      <c r="CG10" s="1"/>
      <c r="CH10" s="2">
        <f t="shared" si="134"/>
        <v>-1.9999999999999907E-2</v>
      </c>
      <c r="CI10" s="2">
        <f t="shared" si="135"/>
        <v>0.28000000000000003</v>
      </c>
      <c r="CJ10" s="2">
        <f t="shared" si="136"/>
        <v>0.18999999999999995</v>
      </c>
      <c r="CK10" s="2">
        <f t="shared" si="137"/>
        <v>8.0000000000000071E-2</v>
      </c>
      <c r="CL10" s="1"/>
      <c r="CM10" s="1">
        <f t="shared" si="68"/>
        <v>-1.9999999999999907E-2</v>
      </c>
      <c r="CN10" s="1">
        <f t="shared" si="69"/>
        <v>-4.9999999999999933E-2</v>
      </c>
      <c r="CO10" s="1">
        <f t="shared" si="70"/>
        <v>5.0000000000000044E-2</v>
      </c>
      <c r="CP10" s="1">
        <f t="shared" si="71"/>
        <v>-4.0000000000000036E-2</v>
      </c>
      <c r="CQ10" s="1"/>
      <c r="CR10" s="2">
        <f t="shared" si="138"/>
        <v>0</v>
      </c>
      <c r="CS10" s="2">
        <f t="shared" si="72"/>
        <v>0.32999999999999996</v>
      </c>
      <c r="CT10" s="2">
        <f t="shared" si="72"/>
        <v>0.1399999999999999</v>
      </c>
      <c r="CU10" s="2">
        <f t="shared" si="72"/>
        <v>0.12000000000000011</v>
      </c>
      <c r="CV10" s="1"/>
      <c r="CW10" s="1">
        <f t="shared" si="73"/>
        <v>0</v>
      </c>
      <c r="CX10" s="1">
        <f t="shared" si="74"/>
        <v>0</v>
      </c>
      <c r="CY10" s="1">
        <f t="shared" si="75"/>
        <v>0</v>
      </c>
      <c r="CZ10" s="1">
        <f t="shared" si="76"/>
        <v>14506.469578282993</v>
      </c>
      <c r="DA10" s="1"/>
      <c r="DB10" s="1">
        <f t="shared" si="77"/>
        <v>0</v>
      </c>
      <c r="DC10" s="1">
        <f t="shared" si="78"/>
        <v>0</v>
      </c>
      <c r="DD10" s="1">
        <f t="shared" si="79"/>
        <v>0</v>
      </c>
      <c r="DE10" s="1">
        <f t="shared" si="80"/>
        <v>0</v>
      </c>
      <c r="DG10" s="2">
        <f t="shared" si="81"/>
        <v>-1.9999999999999907E-2</v>
      </c>
      <c r="DH10" s="2">
        <f t="shared" si="82"/>
        <v>0.28000000000000003</v>
      </c>
      <c r="DI10" s="2">
        <f t="shared" si="83"/>
        <v>0.18999999999999995</v>
      </c>
      <c r="DJ10" s="2">
        <f t="shared" si="84"/>
        <v>8.0000000000000071E-2</v>
      </c>
      <c r="DL10" s="1">
        <f t="shared" si="139"/>
        <v>0</v>
      </c>
      <c r="DM10" s="1">
        <f t="shared" si="140"/>
        <v>0</v>
      </c>
      <c r="DN10" s="1">
        <f t="shared" si="141"/>
        <v>0</v>
      </c>
      <c r="DO10" s="1">
        <f t="shared" si="142"/>
        <v>0</v>
      </c>
      <c r="DQ10" s="1">
        <f t="shared" si="86"/>
        <v>8371.1555970138106</v>
      </c>
      <c r="DR10" s="1">
        <f t="shared" si="87"/>
        <v>0</v>
      </c>
      <c r="DS10" s="1">
        <f t="shared" si="88"/>
        <v>7854.2183283222203</v>
      </c>
      <c r="DT10" s="1">
        <f t="shared" si="89"/>
        <v>0</v>
      </c>
      <c r="DV10" s="2">
        <f t="shared" si="90"/>
        <v>-1.9999999999999907E-2</v>
      </c>
      <c r="DW10" s="2">
        <f t="shared" si="91"/>
        <v>-4.9999999999999933E-2</v>
      </c>
      <c r="DX10" s="2">
        <f t="shared" si="92"/>
        <v>5.0000000000000044E-2</v>
      </c>
      <c r="DY10" s="2">
        <f t="shared" si="93"/>
        <v>-4.0000000000000036E-2</v>
      </c>
      <c r="EA10" s="1">
        <f t="shared" si="143"/>
        <v>8203.7324850735349</v>
      </c>
      <c r="EB10" s="1">
        <f t="shared" si="144"/>
        <v>0</v>
      </c>
      <c r="EC10" s="1">
        <f t="shared" si="145"/>
        <v>8246.9292447383323</v>
      </c>
      <c r="ED10" s="1">
        <f t="shared" si="146"/>
        <v>0</v>
      </c>
      <c r="EF10" s="1">
        <f t="shared" si="147"/>
        <v>8183.2742993252223</v>
      </c>
      <c r="EG10" s="1">
        <f t="shared" si="148"/>
        <v>0</v>
      </c>
      <c r="EH10" s="1">
        <f t="shared" si="149"/>
        <v>8226.3633363973386</v>
      </c>
      <c r="EI10" s="1">
        <f t="shared" si="150"/>
        <v>0</v>
      </c>
      <c r="EK10" s="21">
        <f t="shared" si="172"/>
        <v>20.458185748312644</v>
      </c>
      <c r="EL10" s="21">
        <f t="shared" si="151"/>
        <v>0</v>
      </c>
      <c r="EM10" s="21">
        <f t="shared" si="152"/>
        <v>20.565908340993701</v>
      </c>
      <c r="EN10" s="21">
        <f t="shared" si="153"/>
        <v>0</v>
      </c>
      <c r="EP10" s="21">
        <f t="shared" si="154"/>
        <v>41.024094089306345</v>
      </c>
      <c r="ER10" s="1">
        <f t="shared" si="97"/>
        <v>0</v>
      </c>
      <c r="ES10" s="1">
        <f t="shared" si="98"/>
        <v>0</v>
      </c>
      <c r="ET10" s="1">
        <f t="shared" si="99"/>
        <v>0</v>
      </c>
      <c r="EU10" s="1">
        <f t="shared" si="100"/>
        <v>14506.469578282993</v>
      </c>
      <c r="EV10" s="1"/>
      <c r="EW10" s="1">
        <f t="shared" si="155"/>
        <v>0</v>
      </c>
      <c r="EX10" s="1">
        <f t="shared" si="156"/>
        <v>0</v>
      </c>
      <c r="EY10" s="1">
        <f t="shared" si="157"/>
        <v>0</v>
      </c>
      <c r="EZ10" s="1">
        <f t="shared" si="158"/>
        <v>0</v>
      </c>
      <c r="FA10" s="1"/>
      <c r="FB10" s="21">
        <f t="shared" si="159"/>
        <v>20.458185748312644</v>
      </c>
      <c r="FC10" s="21">
        <f t="shared" si="160"/>
        <v>0</v>
      </c>
      <c r="FD10" s="21">
        <f t="shared" si="161"/>
        <v>20.565908340993701</v>
      </c>
      <c r="FE10" s="21">
        <f t="shared" si="162"/>
        <v>0</v>
      </c>
      <c r="FG10" s="1">
        <f t="shared" si="163"/>
        <v>0</v>
      </c>
      <c r="FH10" s="1">
        <f t="shared" si="101"/>
        <v>0</v>
      </c>
      <c r="FI10" s="1">
        <f t="shared" si="101"/>
        <v>0</v>
      </c>
      <c r="FJ10" s="1">
        <f t="shared" si="101"/>
        <v>14506.469578282993</v>
      </c>
      <c r="FL10" s="1">
        <f t="shared" si="164"/>
        <v>14506.469578282993</v>
      </c>
      <c r="FM10" s="1">
        <f t="shared" si="102"/>
        <v>3242.908322020181</v>
      </c>
      <c r="FN10" s="1">
        <f t="shared" si="165"/>
        <v>-41.024094089306345</v>
      </c>
      <c r="FO10" s="1">
        <f t="shared" si="166"/>
        <v>17708.353806213869</v>
      </c>
      <c r="FP10" s="21">
        <f t="shared" si="167"/>
        <v>1.7708353806213868</v>
      </c>
    </row>
    <row r="11" spans="1:183" ht="15" customHeight="1" x14ac:dyDescent="0.25">
      <c r="A11" s="1">
        <f>'BTEvent-Driven Loop'!A10</f>
        <v>7</v>
      </c>
      <c r="C11" s="1">
        <f>'BTEvent-Driven Loop'!C10</f>
        <v>0</v>
      </c>
      <c r="D11" s="1">
        <f>'BTEvent-Driven Loop'!D10</f>
        <v>1</v>
      </c>
      <c r="E11" s="1">
        <f>'BTEvent-Driven Loop'!E10</f>
        <v>0</v>
      </c>
      <c r="F11" s="1">
        <f>'BTEvent-Driven Loop'!F10</f>
        <v>0</v>
      </c>
      <c r="H11" s="1">
        <f>'BTEvent-Driven Loop'!H10</f>
        <v>182.34184602816003</v>
      </c>
      <c r="I11" s="1">
        <f>'BTEvent-Driven Loop'!I10</f>
        <v>777.12759032832014</v>
      </c>
      <c r="J11" s="1">
        <f>'BTEvent-Driven Loop'!J10</f>
        <v>1781.4382531545598</v>
      </c>
      <c r="K11" s="1">
        <f>'BTEvent-Driven Loop'!K10</f>
        <v>9033.0759398879982</v>
      </c>
      <c r="L11" s="1"/>
      <c r="M11" s="1">
        <f>'BTEvent-Driven Loop'!M10</f>
        <v>229.28133114432003</v>
      </c>
      <c r="N11" s="1">
        <f>'BTEvent-Driven Loop'!N10</f>
        <v>865.2554613964802</v>
      </c>
      <c r="O11" s="1">
        <f>'BTEvent-Driven Loop'!O10</f>
        <v>2004.1180347988795</v>
      </c>
      <c r="P11" s="1">
        <f>'BTEvent-Driven Loop'!P10</f>
        <v>10584.210192191997</v>
      </c>
      <c r="R11" s="2">
        <f t="shared" si="103"/>
        <v>0.27</v>
      </c>
      <c r="S11" s="2">
        <f t="shared" si="42"/>
        <v>8.0000000000000071E-2</v>
      </c>
      <c r="T11" s="2">
        <f t="shared" si="42"/>
        <v>0.16999999999999993</v>
      </c>
      <c r="U11" s="2">
        <f t="shared" si="42"/>
        <v>0.15999999999999992</v>
      </c>
      <c r="W11" s="2">
        <f t="shared" si="104"/>
        <v>1.0000000000000009E-2</v>
      </c>
      <c r="X11" s="2">
        <f t="shared" si="43"/>
        <v>-3.0000000000000027E-2</v>
      </c>
      <c r="Y11" s="2">
        <f t="shared" si="43"/>
        <v>4.0000000000000036E-2</v>
      </c>
      <c r="Z11" s="2">
        <f t="shared" si="43"/>
        <v>-1.0000000000000009E-2</v>
      </c>
      <c r="AB11" s="1">
        <f t="shared" si="105"/>
        <v>1</v>
      </c>
      <c r="AC11" s="3">
        <f t="shared" si="44"/>
        <v>0.8</v>
      </c>
      <c r="AE11" s="2">
        <f t="shared" si="45"/>
        <v>0</v>
      </c>
      <c r="AF11" s="2">
        <f t="shared" si="46"/>
        <v>0.8</v>
      </c>
      <c r="AG11" s="2">
        <f t="shared" si="47"/>
        <v>0</v>
      </c>
      <c r="AH11" s="2">
        <f t="shared" si="48"/>
        <v>0</v>
      </c>
      <c r="AJ11" s="1">
        <f t="shared" si="106"/>
        <v>0</v>
      </c>
      <c r="AK11" s="1">
        <f t="shared" si="107"/>
        <v>0</v>
      </c>
      <c r="AL11" s="1">
        <f t="shared" si="108"/>
        <v>0</v>
      </c>
      <c r="AM11" s="1">
        <f t="shared" si="109"/>
        <v>14506.469578282993</v>
      </c>
      <c r="AO11" s="1">
        <f t="shared" si="110"/>
        <v>14506.469578282993</v>
      </c>
      <c r="AP11" s="1">
        <f t="shared" si="111"/>
        <v>3242.908322020181</v>
      </c>
      <c r="AQ11" s="1">
        <f t="shared" si="112"/>
        <v>17749.377900303174</v>
      </c>
      <c r="AS11" s="1">
        <f t="shared" si="113"/>
        <v>17708.353806213869</v>
      </c>
      <c r="AU11" s="1">
        <f t="shared" si="114"/>
        <v>0</v>
      </c>
      <c r="AV11" s="1">
        <f t="shared" si="115"/>
        <v>14166.683044971096</v>
      </c>
      <c r="AW11" s="1">
        <f t="shared" si="116"/>
        <v>0</v>
      </c>
      <c r="AX11" s="1">
        <f t="shared" si="117"/>
        <v>0</v>
      </c>
      <c r="AZ11" s="43">
        <f t="shared" si="50"/>
        <v>14166.683044971096</v>
      </c>
      <c r="BA11" s="43">
        <f t="shared" si="51"/>
        <v>3541.6707612427726</v>
      </c>
      <c r="BB11" s="1">
        <f t="shared" si="118"/>
        <v>17708.353806213869</v>
      </c>
      <c r="BC11" s="1"/>
      <c r="BD11" s="1">
        <f t="shared" si="52"/>
        <v>0</v>
      </c>
      <c r="BE11" s="1">
        <f t="shared" si="53"/>
        <v>14166.683044971096</v>
      </c>
      <c r="BF11" s="1">
        <f t="shared" si="54"/>
        <v>0</v>
      </c>
      <c r="BG11" s="1">
        <f t="shared" si="55"/>
        <v>0</v>
      </c>
      <c r="BH11" s="1"/>
      <c r="BI11" s="1">
        <f t="shared" si="56"/>
        <v>0</v>
      </c>
      <c r="BJ11" s="1">
        <f t="shared" si="57"/>
        <v>0</v>
      </c>
      <c r="BK11" s="1">
        <f t="shared" si="58"/>
        <v>0</v>
      </c>
      <c r="BL11" s="1">
        <f t="shared" si="59"/>
        <v>14506.469578282993</v>
      </c>
      <c r="BM11" s="1"/>
      <c r="BN11" s="43">
        <f t="shared" si="119"/>
        <v>0</v>
      </c>
      <c r="BO11" s="43">
        <f t="shared" si="120"/>
        <v>0</v>
      </c>
      <c r="BP11" s="43">
        <f t="shared" si="121"/>
        <v>0</v>
      </c>
      <c r="BQ11" s="43">
        <f t="shared" si="122"/>
        <v>0</v>
      </c>
      <c r="BR11" s="1"/>
      <c r="BS11" s="1">
        <f t="shared" si="123"/>
        <v>0</v>
      </c>
      <c r="BT11" s="1">
        <f t="shared" si="124"/>
        <v>14166.683044971096</v>
      </c>
      <c r="BU11" s="1">
        <f t="shared" si="125"/>
        <v>0</v>
      </c>
      <c r="BV11" s="1">
        <f t="shared" si="126"/>
        <v>0</v>
      </c>
      <c r="BW11" s="1"/>
      <c r="BX11" s="1">
        <f t="shared" si="127"/>
        <v>0</v>
      </c>
      <c r="BY11" s="1">
        <f t="shared" si="128"/>
        <v>14145.464847699546</v>
      </c>
      <c r="BZ11" s="1">
        <f t="shared" si="129"/>
        <v>0</v>
      </c>
      <c r="CA11" s="1">
        <f t="shared" si="130"/>
        <v>0</v>
      </c>
      <c r="CB11" s="1"/>
      <c r="CC11" s="1">
        <f t="shared" si="173"/>
        <v>0</v>
      </c>
      <c r="CD11" s="1">
        <f t="shared" si="174"/>
        <v>21.218197271549798</v>
      </c>
      <c r="CE11" s="1">
        <f t="shared" si="175"/>
        <v>0</v>
      </c>
      <c r="CF11" s="1">
        <f t="shared" si="176"/>
        <v>0</v>
      </c>
      <c r="CG11" s="1"/>
      <c r="CH11" s="2">
        <f t="shared" si="134"/>
        <v>0.27</v>
      </c>
      <c r="CI11" s="2">
        <f t="shared" si="135"/>
        <v>8.0000000000000071E-2</v>
      </c>
      <c r="CJ11" s="2">
        <f t="shared" si="136"/>
        <v>0.16999999999999993</v>
      </c>
      <c r="CK11" s="2">
        <f t="shared" si="137"/>
        <v>0.15999999999999992</v>
      </c>
      <c r="CL11" s="1"/>
      <c r="CM11" s="1">
        <f t="shared" si="68"/>
        <v>1.0000000000000009E-2</v>
      </c>
      <c r="CN11" s="1">
        <f t="shared" si="69"/>
        <v>-3.0000000000000027E-2</v>
      </c>
      <c r="CO11" s="1">
        <f t="shared" si="70"/>
        <v>4.0000000000000036E-2</v>
      </c>
      <c r="CP11" s="1">
        <f t="shared" si="71"/>
        <v>-1.0000000000000009E-2</v>
      </c>
      <c r="CQ11" s="1"/>
      <c r="CR11" s="2">
        <f t="shared" si="138"/>
        <v>0.26</v>
      </c>
      <c r="CS11" s="2">
        <f t="shared" si="72"/>
        <v>0.1100000000000001</v>
      </c>
      <c r="CT11" s="2">
        <f t="shared" si="72"/>
        <v>0.12999999999999989</v>
      </c>
      <c r="CU11" s="2">
        <f t="shared" si="72"/>
        <v>0.16999999999999993</v>
      </c>
      <c r="CV11" s="1"/>
      <c r="CW11" s="1">
        <f t="shared" si="73"/>
        <v>0</v>
      </c>
      <c r="CX11" s="1">
        <f t="shared" si="74"/>
        <v>15701.465980946497</v>
      </c>
      <c r="CY11" s="1">
        <f t="shared" si="75"/>
        <v>0</v>
      </c>
      <c r="CZ11" s="1">
        <f t="shared" si="76"/>
        <v>0</v>
      </c>
      <c r="DA11" s="1"/>
      <c r="DB11" s="1">
        <f t="shared" si="77"/>
        <v>0</v>
      </c>
      <c r="DC11" s="1">
        <f t="shared" si="78"/>
        <v>0</v>
      </c>
      <c r="DD11" s="1">
        <f t="shared" si="79"/>
        <v>0</v>
      </c>
      <c r="DE11" s="1">
        <f t="shared" si="80"/>
        <v>0</v>
      </c>
      <c r="DG11" s="2">
        <f t="shared" si="81"/>
        <v>0.27</v>
      </c>
      <c r="DH11" s="2">
        <f t="shared" si="82"/>
        <v>8.0000000000000071E-2</v>
      </c>
      <c r="DI11" s="2">
        <f t="shared" si="83"/>
        <v>0.16999999999999993</v>
      </c>
      <c r="DJ11" s="2">
        <f t="shared" si="84"/>
        <v>0.15999999999999992</v>
      </c>
      <c r="DL11" s="1">
        <f t="shared" si="139"/>
        <v>0</v>
      </c>
      <c r="DM11" s="1">
        <f t="shared" si="140"/>
        <v>0</v>
      </c>
      <c r="DN11" s="1">
        <f t="shared" si="141"/>
        <v>0</v>
      </c>
      <c r="DO11" s="1">
        <f t="shared" si="142"/>
        <v>0</v>
      </c>
      <c r="DQ11" s="1">
        <f t="shared" si="86"/>
        <v>0</v>
      </c>
      <c r="DR11" s="1">
        <f t="shared" si="87"/>
        <v>0</v>
      </c>
      <c r="DS11" s="1">
        <f t="shared" si="88"/>
        <v>0</v>
      </c>
      <c r="DT11" s="1">
        <f t="shared" si="89"/>
        <v>14506.469578282993</v>
      </c>
      <c r="DV11" s="2">
        <f t="shared" si="90"/>
        <v>1.0000000000000009E-2</v>
      </c>
      <c r="DW11" s="2">
        <f t="shared" si="91"/>
        <v>-3.0000000000000027E-2</v>
      </c>
      <c r="DX11" s="2">
        <f t="shared" si="92"/>
        <v>4.0000000000000036E-2</v>
      </c>
      <c r="DY11" s="2">
        <f t="shared" si="93"/>
        <v>-1.0000000000000009E-2</v>
      </c>
      <c r="EA11" s="1">
        <f t="shared" si="143"/>
        <v>0</v>
      </c>
      <c r="EB11" s="1">
        <f t="shared" si="144"/>
        <v>0</v>
      </c>
      <c r="EC11" s="1">
        <f t="shared" si="145"/>
        <v>0</v>
      </c>
      <c r="ED11" s="1">
        <f t="shared" si="146"/>
        <v>14361.404882500163</v>
      </c>
      <c r="EF11" s="1">
        <f t="shared" si="147"/>
        <v>0</v>
      </c>
      <c r="EG11" s="1">
        <f t="shared" si="148"/>
        <v>0</v>
      </c>
      <c r="EH11" s="1">
        <f t="shared" si="149"/>
        <v>0</v>
      </c>
      <c r="EI11" s="1">
        <f t="shared" si="150"/>
        <v>14325.590905237072</v>
      </c>
      <c r="EK11" s="21">
        <f t="shared" si="172"/>
        <v>0</v>
      </c>
      <c r="EL11" s="21">
        <f t="shared" si="151"/>
        <v>0</v>
      </c>
      <c r="EM11" s="21">
        <f t="shared" si="152"/>
        <v>0</v>
      </c>
      <c r="EN11" s="21">
        <f t="shared" si="153"/>
        <v>35.813977263091147</v>
      </c>
      <c r="EP11" s="21">
        <f t="shared" si="154"/>
        <v>35.813977263091147</v>
      </c>
      <c r="ER11" s="1">
        <f t="shared" si="97"/>
        <v>0</v>
      </c>
      <c r="ES11" s="1">
        <f t="shared" si="98"/>
        <v>15701.465980946497</v>
      </c>
      <c r="ET11" s="1">
        <f t="shared" si="99"/>
        <v>0</v>
      </c>
      <c r="EU11" s="1">
        <f t="shared" si="100"/>
        <v>0</v>
      </c>
      <c r="EV11" s="1"/>
      <c r="EW11" s="1">
        <f t="shared" si="155"/>
        <v>0</v>
      </c>
      <c r="EX11" s="1">
        <f t="shared" si="156"/>
        <v>0</v>
      </c>
      <c r="EY11" s="1">
        <f t="shared" si="157"/>
        <v>0</v>
      </c>
      <c r="EZ11" s="1">
        <f t="shared" si="158"/>
        <v>0</v>
      </c>
      <c r="FA11" s="1"/>
      <c r="FB11" s="21">
        <f t="shared" si="159"/>
        <v>0</v>
      </c>
      <c r="FC11" s="21">
        <f t="shared" si="160"/>
        <v>0</v>
      </c>
      <c r="FD11" s="21">
        <f t="shared" si="161"/>
        <v>0</v>
      </c>
      <c r="FE11" s="21">
        <f t="shared" si="162"/>
        <v>35.813977263091147</v>
      </c>
      <c r="FG11" s="1">
        <f t="shared" si="163"/>
        <v>0</v>
      </c>
      <c r="FH11" s="1">
        <f t="shared" si="101"/>
        <v>15701.465980946497</v>
      </c>
      <c r="FI11" s="1">
        <f t="shared" si="101"/>
        <v>0</v>
      </c>
      <c r="FJ11" s="1">
        <f t="shared" si="101"/>
        <v>0</v>
      </c>
      <c r="FL11" s="1">
        <f t="shared" si="164"/>
        <v>15701.465980946497</v>
      </c>
      <c r="FM11" s="1">
        <f t="shared" si="102"/>
        <v>3541.6707612427726</v>
      </c>
      <c r="FN11" s="1">
        <f t="shared" si="165"/>
        <v>-35.813977263091147</v>
      </c>
      <c r="FO11" s="1">
        <f t="shared" si="166"/>
        <v>19207.322764926183</v>
      </c>
      <c r="FP11" s="21">
        <f t="shared" si="167"/>
        <v>1.9207322764926182</v>
      </c>
    </row>
    <row r="12" spans="1:183" ht="15" customHeight="1" x14ac:dyDescent="0.25">
      <c r="A12" s="1">
        <f>'BTEvent-Driven Loop'!A11</f>
        <v>8</v>
      </c>
      <c r="C12" s="1">
        <f>'BTEvent-Driven Loop'!C11</f>
        <v>0</v>
      </c>
      <c r="D12" s="1">
        <f>'BTEvent-Driven Loop'!D11</f>
        <v>1</v>
      </c>
      <c r="E12" s="1">
        <f>'BTEvent-Driven Loop'!E11</f>
        <v>1</v>
      </c>
      <c r="F12" s="1">
        <f>'BTEvent-Driven Loop'!F11</f>
        <v>1</v>
      </c>
      <c r="H12" s="1">
        <f>'BTEvent-Driven Loop'!H11</f>
        <v>233.86695776720643</v>
      </c>
      <c r="I12" s="1">
        <f>'BTEvent-Driven Loop'!I11</f>
        <v>882.56057062440982</v>
      </c>
      <c r="J12" s="1">
        <f>'BTEvent-Driven Loop'!J11</f>
        <v>2104.3239365388235</v>
      </c>
      <c r="K12" s="1">
        <f>'BTEvent-Driven Loop'!K11</f>
        <v>10478.368090270076</v>
      </c>
      <c r="L12" s="1"/>
      <c r="M12" s="1">
        <f>'BTEvent-Driven Loop'!M11</f>
        <v>279.72322399607043</v>
      </c>
      <c r="N12" s="1">
        <f>'BTEvent-Driven Loop'!N11</f>
        <v>917.17078908026906</v>
      </c>
      <c r="O12" s="1">
        <f>'BTEvent-Driven Loop'!O11</f>
        <v>2144.4062972348011</v>
      </c>
      <c r="P12" s="1">
        <f>'BTEvent-Driven Loop'!P11</f>
        <v>10266.683886426237</v>
      </c>
      <c r="R12" s="2">
        <f t="shared" si="103"/>
        <v>0.21999999999999997</v>
      </c>
      <c r="S12" s="2">
        <f t="shared" si="42"/>
        <v>6.0000000000000053E-2</v>
      </c>
      <c r="T12" s="2">
        <f t="shared" si="42"/>
        <v>7.0000000000000062E-2</v>
      </c>
      <c r="U12" s="2">
        <f t="shared" si="42"/>
        <v>-2.9999999999999916E-2</v>
      </c>
      <c r="W12" s="2">
        <f t="shared" si="104"/>
        <v>2.0000000000000018E-2</v>
      </c>
      <c r="X12" s="2">
        <f t="shared" si="43"/>
        <v>2.0000000000000018E-2</v>
      </c>
      <c r="Y12" s="2">
        <f t="shared" si="43"/>
        <v>5.0000000000000044E-2</v>
      </c>
      <c r="Z12" s="2">
        <f t="shared" si="43"/>
        <v>-1.0000000000000009E-2</v>
      </c>
      <c r="AB12" s="1">
        <f t="shared" si="105"/>
        <v>3</v>
      </c>
      <c r="AC12" s="3">
        <f t="shared" si="44"/>
        <v>0.33333333333333331</v>
      </c>
      <c r="AE12" s="2">
        <f t="shared" si="45"/>
        <v>0</v>
      </c>
      <c r="AF12" s="2">
        <f t="shared" si="46"/>
        <v>0.33333333333333331</v>
      </c>
      <c r="AG12" s="2">
        <f t="shared" si="47"/>
        <v>0.33333333333333331</v>
      </c>
      <c r="AH12" s="2">
        <f t="shared" si="48"/>
        <v>0.33333333333333331</v>
      </c>
      <c r="AJ12" s="1">
        <f t="shared" si="106"/>
        <v>0</v>
      </c>
      <c r="AK12" s="1">
        <f t="shared" si="107"/>
        <v>15701.465980946497</v>
      </c>
      <c r="AL12" s="1">
        <f t="shared" si="108"/>
        <v>0</v>
      </c>
      <c r="AM12" s="1">
        <f t="shared" si="109"/>
        <v>0</v>
      </c>
      <c r="AO12" s="1">
        <f t="shared" si="110"/>
        <v>15701.465980946497</v>
      </c>
      <c r="AP12" s="1">
        <f t="shared" si="111"/>
        <v>3541.6707612427726</v>
      </c>
      <c r="AQ12" s="1">
        <f t="shared" si="112"/>
        <v>19243.136742189272</v>
      </c>
      <c r="AS12" s="1">
        <f t="shared" si="113"/>
        <v>19207.322764926183</v>
      </c>
      <c r="AU12" s="1">
        <f t="shared" si="114"/>
        <v>0</v>
      </c>
      <c r="AV12" s="1">
        <f t="shared" si="115"/>
        <v>6402.4409216420609</v>
      </c>
      <c r="AW12" s="1">
        <f t="shared" si="116"/>
        <v>6402.4409216420609</v>
      </c>
      <c r="AX12" s="1">
        <f t="shared" si="117"/>
        <v>6402.4409216420609</v>
      </c>
      <c r="AZ12" s="43">
        <f t="shared" si="50"/>
        <v>19207.322764926183</v>
      </c>
      <c r="BA12" s="43">
        <f t="shared" si="51"/>
        <v>0</v>
      </c>
      <c r="BB12" s="1">
        <f t="shared" si="118"/>
        <v>19207.322764926183</v>
      </c>
      <c r="BC12" s="1"/>
      <c r="BD12" s="1">
        <f t="shared" si="52"/>
        <v>0</v>
      </c>
      <c r="BE12" s="1">
        <f t="shared" si="53"/>
        <v>0</v>
      </c>
      <c r="BF12" s="1">
        <f t="shared" si="54"/>
        <v>6402.4409216420609</v>
      </c>
      <c r="BG12" s="1">
        <f t="shared" si="55"/>
        <v>6402.4409216420609</v>
      </c>
      <c r="BH12" s="1"/>
      <c r="BI12" s="1">
        <f t="shared" si="56"/>
        <v>0</v>
      </c>
      <c r="BJ12" s="1">
        <f t="shared" si="57"/>
        <v>9299.0250593044366</v>
      </c>
      <c r="BK12" s="1">
        <f t="shared" si="58"/>
        <v>0</v>
      </c>
      <c r="BL12" s="1">
        <f t="shared" si="59"/>
        <v>0</v>
      </c>
      <c r="BM12" s="1"/>
      <c r="BN12" s="43">
        <f t="shared" si="119"/>
        <v>0</v>
      </c>
      <c r="BO12" s="43">
        <f t="shared" si="120"/>
        <v>6402.4409216420609</v>
      </c>
      <c r="BP12" s="43">
        <f t="shared" si="121"/>
        <v>0</v>
      </c>
      <c r="BQ12" s="43">
        <f t="shared" si="122"/>
        <v>0</v>
      </c>
      <c r="BR12" s="1"/>
      <c r="BS12" s="1">
        <f t="shared" si="123"/>
        <v>0</v>
      </c>
      <c r="BT12" s="1">
        <f t="shared" si="124"/>
        <v>0</v>
      </c>
      <c r="BU12" s="1">
        <f t="shared" si="125"/>
        <v>6402.4409216420609</v>
      </c>
      <c r="BV12" s="1">
        <f t="shared" si="126"/>
        <v>6402.4409216420609</v>
      </c>
      <c r="BW12" s="1"/>
      <c r="BX12" s="1">
        <f t="shared" si="127"/>
        <v>0</v>
      </c>
      <c r="BY12" s="1">
        <f t="shared" si="128"/>
        <v>0</v>
      </c>
      <c r="BZ12" s="1">
        <f t="shared" si="129"/>
        <v>6392.8516441757965</v>
      </c>
      <c r="CA12" s="1">
        <f t="shared" si="130"/>
        <v>6392.8516441757965</v>
      </c>
      <c r="CB12" s="1"/>
      <c r="CC12" s="1">
        <f t="shared" si="173"/>
        <v>0</v>
      </c>
      <c r="CD12" s="1">
        <f t="shared" si="174"/>
        <v>0</v>
      </c>
      <c r="CE12" s="1">
        <f t="shared" si="175"/>
        <v>9.5892774662643205</v>
      </c>
      <c r="CF12" s="1">
        <f t="shared" si="176"/>
        <v>9.5892774662643205</v>
      </c>
      <c r="CG12" s="1"/>
      <c r="CH12" s="2">
        <f t="shared" si="134"/>
        <v>0.21999999999999997</v>
      </c>
      <c r="CI12" s="2">
        <f t="shared" si="135"/>
        <v>6.0000000000000053E-2</v>
      </c>
      <c r="CJ12" s="2">
        <f t="shared" si="136"/>
        <v>7.0000000000000062E-2</v>
      </c>
      <c r="CK12" s="2">
        <f t="shared" si="137"/>
        <v>-2.9999999999999916E-2</v>
      </c>
      <c r="CL12" s="1"/>
      <c r="CM12" s="1">
        <f t="shared" si="68"/>
        <v>2.0000000000000018E-2</v>
      </c>
      <c r="CN12" s="1">
        <f t="shared" si="69"/>
        <v>2.0000000000000018E-2</v>
      </c>
      <c r="CO12" s="1">
        <f t="shared" si="70"/>
        <v>5.0000000000000044E-2</v>
      </c>
      <c r="CP12" s="1">
        <f t="shared" si="71"/>
        <v>-1.0000000000000009E-2</v>
      </c>
      <c r="CQ12" s="1"/>
      <c r="CR12" s="2">
        <f t="shared" si="138"/>
        <v>0.19999999999999996</v>
      </c>
      <c r="CS12" s="2">
        <f t="shared" si="72"/>
        <v>4.0000000000000036E-2</v>
      </c>
      <c r="CT12" s="2">
        <f t="shared" si="72"/>
        <v>2.0000000000000018E-2</v>
      </c>
      <c r="CU12" s="2">
        <f t="shared" si="72"/>
        <v>-1.9999999999999907E-2</v>
      </c>
      <c r="CV12" s="1"/>
      <c r="CW12" s="1">
        <f t="shared" si="73"/>
        <v>0</v>
      </c>
      <c r="CX12" s="1">
        <f t="shared" si="74"/>
        <v>0</v>
      </c>
      <c r="CY12" s="1">
        <f t="shared" si="75"/>
        <v>6520.7086770593123</v>
      </c>
      <c r="CZ12" s="1">
        <f t="shared" si="76"/>
        <v>6264.9946112922808</v>
      </c>
      <c r="DA12" s="1"/>
      <c r="DB12" s="1">
        <f t="shared" si="77"/>
        <v>0</v>
      </c>
      <c r="DC12" s="1">
        <f t="shared" si="78"/>
        <v>6402.4409216420609</v>
      </c>
      <c r="DD12" s="1">
        <f t="shared" si="79"/>
        <v>0</v>
      </c>
      <c r="DE12" s="1">
        <f t="shared" si="80"/>
        <v>0</v>
      </c>
      <c r="DG12" s="2">
        <f t="shared" si="81"/>
        <v>0.21999999999999997</v>
      </c>
      <c r="DH12" s="2">
        <f t="shared" si="82"/>
        <v>6.0000000000000053E-2</v>
      </c>
      <c r="DI12" s="2">
        <f t="shared" si="83"/>
        <v>7.0000000000000062E-2</v>
      </c>
      <c r="DJ12" s="2">
        <f t="shared" si="84"/>
        <v>-2.9999999999999916E-2</v>
      </c>
      <c r="DL12" s="1">
        <f t="shared" si="139"/>
        <v>0</v>
      </c>
      <c r="DM12" s="1">
        <f t="shared" si="140"/>
        <v>6786.5873769405853</v>
      </c>
      <c r="DN12" s="1">
        <f t="shared" si="141"/>
        <v>0</v>
      </c>
      <c r="DO12" s="1">
        <f t="shared" si="142"/>
        <v>0</v>
      </c>
      <c r="DQ12" s="1">
        <f t="shared" si="86"/>
        <v>0</v>
      </c>
      <c r="DR12" s="1">
        <f t="shared" si="87"/>
        <v>9299.0250593044366</v>
      </c>
      <c r="DS12" s="1">
        <f t="shared" si="88"/>
        <v>0</v>
      </c>
      <c r="DT12" s="1">
        <f t="shared" si="89"/>
        <v>0</v>
      </c>
      <c r="DV12" s="2">
        <f t="shared" si="90"/>
        <v>2.0000000000000018E-2</v>
      </c>
      <c r="DW12" s="2">
        <f t="shared" si="91"/>
        <v>2.0000000000000018E-2</v>
      </c>
      <c r="DX12" s="2">
        <f t="shared" si="92"/>
        <v>5.0000000000000044E-2</v>
      </c>
      <c r="DY12" s="2">
        <f t="shared" si="93"/>
        <v>-1.0000000000000009E-2</v>
      </c>
      <c r="EA12" s="1">
        <f t="shared" si="143"/>
        <v>0</v>
      </c>
      <c r="EB12" s="1">
        <f t="shared" si="144"/>
        <v>9485.0055604905247</v>
      </c>
      <c r="EC12" s="1">
        <f t="shared" si="145"/>
        <v>0</v>
      </c>
      <c r="ED12" s="1">
        <f t="shared" si="146"/>
        <v>0</v>
      </c>
      <c r="EF12" s="1">
        <f t="shared" si="147"/>
        <v>0</v>
      </c>
      <c r="EG12" s="1">
        <f t="shared" si="148"/>
        <v>9461.3521800404233</v>
      </c>
      <c r="EH12" s="1">
        <f t="shared" si="149"/>
        <v>0</v>
      </c>
      <c r="EI12" s="1">
        <f t="shared" si="150"/>
        <v>0</v>
      </c>
      <c r="EK12" s="21">
        <f t="shared" si="172"/>
        <v>0</v>
      </c>
      <c r="EL12" s="21">
        <f t="shared" si="151"/>
        <v>23.653380450101395</v>
      </c>
      <c r="EM12" s="21">
        <f t="shared" si="152"/>
        <v>0</v>
      </c>
      <c r="EN12" s="21">
        <f t="shared" si="153"/>
        <v>0</v>
      </c>
      <c r="EP12" s="21">
        <f t="shared" si="154"/>
        <v>23.653380450101395</v>
      </c>
      <c r="ER12" s="1">
        <f t="shared" si="97"/>
        <v>0</v>
      </c>
      <c r="ES12" s="1">
        <f t="shared" si="98"/>
        <v>0</v>
      </c>
      <c r="ET12" s="1">
        <f t="shared" si="99"/>
        <v>6520.7086770593123</v>
      </c>
      <c r="EU12" s="1">
        <f t="shared" si="100"/>
        <v>6264.9946112922808</v>
      </c>
      <c r="EV12" s="1"/>
      <c r="EW12" s="1">
        <f t="shared" si="155"/>
        <v>0</v>
      </c>
      <c r="EX12" s="1">
        <f t="shared" si="156"/>
        <v>6786.5873769405853</v>
      </c>
      <c r="EY12" s="1">
        <f t="shared" si="157"/>
        <v>0</v>
      </c>
      <c r="EZ12" s="1">
        <f t="shared" si="158"/>
        <v>0</v>
      </c>
      <c r="FA12" s="1"/>
      <c r="FB12" s="21">
        <f t="shared" si="159"/>
        <v>0</v>
      </c>
      <c r="FC12" s="21">
        <f t="shared" si="160"/>
        <v>23.653380450101395</v>
      </c>
      <c r="FD12" s="21">
        <f t="shared" si="161"/>
        <v>0</v>
      </c>
      <c r="FE12" s="21">
        <f t="shared" si="162"/>
        <v>0</v>
      </c>
      <c r="FG12" s="1">
        <f t="shared" si="163"/>
        <v>0</v>
      </c>
      <c r="FH12" s="1">
        <f t="shared" si="101"/>
        <v>6786.5873769405853</v>
      </c>
      <c r="FI12" s="1">
        <f t="shared" si="101"/>
        <v>6520.7086770593123</v>
      </c>
      <c r="FJ12" s="1">
        <f t="shared" si="101"/>
        <v>6264.9946112922808</v>
      </c>
      <c r="FL12" s="1">
        <f t="shared" si="164"/>
        <v>19572.290665292177</v>
      </c>
      <c r="FM12" s="1">
        <f t="shared" si="102"/>
        <v>0</v>
      </c>
      <c r="FN12" s="1">
        <f t="shared" si="165"/>
        <v>-23.653380450101395</v>
      </c>
      <c r="FO12" s="1">
        <f t="shared" si="166"/>
        <v>19548.637284842076</v>
      </c>
      <c r="FP12" s="21">
        <f t="shared" si="167"/>
        <v>1.9548637284842076</v>
      </c>
    </row>
    <row r="13" spans="1:183" ht="15" customHeight="1" x14ac:dyDescent="0.25">
      <c r="A13" s="1">
        <f>'BTEvent-Driven Loop'!A12</f>
        <v>9</v>
      </c>
      <c r="C13" s="1">
        <f>'BTEvent-Driven Loop'!C12</f>
        <v>1</v>
      </c>
      <c r="D13" s="1">
        <f>'BTEvent-Driven Loop'!D12</f>
        <v>0</v>
      </c>
      <c r="E13" s="1">
        <f>'BTEvent-Driven Loop'!E12</f>
        <v>0</v>
      </c>
      <c r="F13" s="1">
        <f>'BTEvent-Driven Loop'!F12</f>
        <v>0</v>
      </c>
      <c r="H13" s="1">
        <f>'BTEvent-Driven Loop'!H12</f>
        <v>293.70938519587395</v>
      </c>
      <c r="I13" s="1">
        <f>'BTEvent-Driven Loop'!I12</f>
        <v>871.31224962625561</v>
      </c>
      <c r="J13" s="1">
        <f>'BTEvent-Driven Loop'!J12</f>
        <v>2101.5181712901049</v>
      </c>
      <c r="K13" s="1">
        <f>'BTEvent-Driven Loop'!K12</f>
        <v>10266.683886426237</v>
      </c>
      <c r="L13" s="1"/>
      <c r="M13" s="1">
        <f>'BTEvent-Driven Loop'!M12</f>
        <v>260.14259831634547</v>
      </c>
      <c r="N13" s="1">
        <f>'BTEvent-Driven Loop'!N12</f>
        <v>1128.1200705687309</v>
      </c>
      <c r="O13" s="1">
        <f>'BTEvent-Driven Loop'!O12</f>
        <v>2637.6197455988054</v>
      </c>
      <c r="P13" s="1">
        <f>'BTEvent-Driven Loop'!P12</f>
        <v>11396.019113933124</v>
      </c>
      <c r="R13" s="2">
        <f t="shared" si="103"/>
        <v>-7.0000000000000062E-2</v>
      </c>
      <c r="S13" s="2">
        <f t="shared" si="42"/>
        <v>0.22999999999999998</v>
      </c>
      <c r="T13" s="2">
        <f t="shared" si="42"/>
        <v>0.22999999999999998</v>
      </c>
      <c r="U13" s="2">
        <f t="shared" si="42"/>
        <v>0.1100000000000001</v>
      </c>
      <c r="W13" s="2">
        <f t="shared" si="104"/>
        <v>5.0000000000000044E-2</v>
      </c>
      <c r="X13" s="2">
        <f t="shared" si="43"/>
        <v>-5.0000000000000044E-2</v>
      </c>
      <c r="Y13" s="2">
        <f t="shared" si="43"/>
        <v>-2.0000000000000129E-2</v>
      </c>
      <c r="Z13" s="2">
        <f t="shared" si="43"/>
        <v>0</v>
      </c>
      <c r="AB13" s="1">
        <f t="shared" si="105"/>
        <v>1</v>
      </c>
      <c r="AC13" s="3">
        <f t="shared" si="44"/>
        <v>0.8</v>
      </c>
      <c r="AE13" s="2">
        <f t="shared" si="45"/>
        <v>0.8</v>
      </c>
      <c r="AF13" s="2">
        <f t="shared" si="46"/>
        <v>0</v>
      </c>
      <c r="AG13" s="2">
        <f t="shared" si="47"/>
        <v>0</v>
      </c>
      <c r="AH13" s="2">
        <f t="shared" si="48"/>
        <v>0</v>
      </c>
      <c r="AJ13" s="1">
        <f t="shared" si="106"/>
        <v>0</v>
      </c>
      <c r="AK13" s="1">
        <f t="shared" si="107"/>
        <v>6786.5873769405853</v>
      </c>
      <c r="AL13" s="1">
        <f t="shared" si="108"/>
        <v>6520.7086770593123</v>
      </c>
      <c r="AM13" s="1">
        <f t="shared" si="109"/>
        <v>6264.9946112922808</v>
      </c>
      <c r="AO13" s="1">
        <f t="shared" si="110"/>
        <v>19572.290665292177</v>
      </c>
      <c r="AP13" s="1">
        <f t="shared" si="111"/>
        <v>0</v>
      </c>
      <c r="AQ13" s="1">
        <f t="shared" si="112"/>
        <v>19572.290665292177</v>
      </c>
      <c r="AS13" s="1">
        <f t="shared" si="113"/>
        <v>19548.637284842076</v>
      </c>
      <c r="AU13" s="1">
        <f t="shared" si="114"/>
        <v>15638.909827873662</v>
      </c>
      <c r="AV13" s="1">
        <f t="shared" si="115"/>
        <v>0</v>
      </c>
      <c r="AW13" s="1">
        <f t="shared" si="116"/>
        <v>0</v>
      </c>
      <c r="AX13" s="1">
        <f t="shared" si="117"/>
        <v>0</v>
      </c>
      <c r="AZ13" s="43">
        <f t="shared" si="50"/>
        <v>15638.909827873662</v>
      </c>
      <c r="BA13" s="43">
        <f t="shared" si="51"/>
        <v>3909.7274569684141</v>
      </c>
      <c r="BB13" s="1">
        <f t="shared" si="118"/>
        <v>19548.637284842076</v>
      </c>
      <c r="BC13" s="1"/>
      <c r="BD13" s="1">
        <f t="shared" si="52"/>
        <v>15638.909827873662</v>
      </c>
      <c r="BE13" s="1">
        <f t="shared" si="53"/>
        <v>0</v>
      </c>
      <c r="BF13" s="1">
        <f t="shared" si="54"/>
        <v>0</v>
      </c>
      <c r="BG13" s="1">
        <f t="shared" si="55"/>
        <v>0</v>
      </c>
      <c r="BH13" s="1"/>
      <c r="BI13" s="1">
        <f t="shared" si="56"/>
        <v>0</v>
      </c>
      <c r="BJ13" s="1">
        <f t="shared" si="57"/>
        <v>6786.5873769405853</v>
      </c>
      <c r="BK13" s="1">
        <f t="shared" si="58"/>
        <v>6520.7086770593123</v>
      </c>
      <c r="BL13" s="1">
        <f t="shared" si="59"/>
        <v>6264.9946112922808</v>
      </c>
      <c r="BM13" s="1"/>
      <c r="BN13" s="43">
        <f t="shared" si="119"/>
        <v>0</v>
      </c>
      <c r="BO13" s="43">
        <f t="shared" si="120"/>
        <v>0</v>
      </c>
      <c r="BP13" s="43">
        <f t="shared" si="121"/>
        <v>0</v>
      </c>
      <c r="BQ13" s="43">
        <f t="shared" si="122"/>
        <v>0</v>
      </c>
      <c r="BR13" s="1"/>
      <c r="BS13" s="1">
        <f t="shared" si="123"/>
        <v>15638.909827873662</v>
      </c>
      <c r="BT13" s="1">
        <f t="shared" si="124"/>
        <v>0</v>
      </c>
      <c r="BU13" s="1">
        <f t="shared" si="125"/>
        <v>0</v>
      </c>
      <c r="BV13" s="1">
        <f t="shared" si="126"/>
        <v>0</v>
      </c>
      <c r="BW13" s="1"/>
      <c r="BX13" s="1">
        <f t="shared" si="127"/>
        <v>15615.486597976696</v>
      </c>
      <c r="BY13" s="1">
        <f t="shared" si="128"/>
        <v>0</v>
      </c>
      <c r="BZ13" s="1">
        <f t="shared" si="129"/>
        <v>0</v>
      </c>
      <c r="CA13" s="1">
        <f t="shared" si="130"/>
        <v>0</v>
      </c>
      <c r="CB13" s="1"/>
      <c r="CC13" s="1">
        <f t="shared" si="173"/>
        <v>23.423229896965495</v>
      </c>
      <c r="CD13" s="1">
        <f t="shared" si="174"/>
        <v>0</v>
      </c>
      <c r="CE13" s="1">
        <f t="shared" si="175"/>
        <v>0</v>
      </c>
      <c r="CF13" s="1">
        <f t="shared" si="176"/>
        <v>0</v>
      </c>
      <c r="CG13" s="1"/>
      <c r="CH13" s="2">
        <f t="shared" si="134"/>
        <v>-7.0000000000000062E-2</v>
      </c>
      <c r="CI13" s="2">
        <f t="shared" si="135"/>
        <v>0.22999999999999998</v>
      </c>
      <c r="CJ13" s="2">
        <f t="shared" si="136"/>
        <v>0.22999999999999998</v>
      </c>
      <c r="CK13" s="2">
        <f t="shared" si="137"/>
        <v>0.1100000000000001</v>
      </c>
      <c r="CL13" s="1"/>
      <c r="CM13" s="1">
        <f t="shared" si="68"/>
        <v>5.0000000000000044E-2</v>
      </c>
      <c r="CN13" s="1">
        <f t="shared" si="69"/>
        <v>-5.0000000000000044E-2</v>
      </c>
      <c r="CO13" s="1">
        <f t="shared" si="70"/>
        <v>-2.0000000000000129E-2</v>
      </c>
      <c r="CP13" s="1">
        <f t="shared" si="71"/>
        <v>0</v>
      </c>
      <c r="CQ13" s="1"/>
      <c r="CR13" s="2">
        <f t="shared" si="138"/>
        <v>-0.12000000000000011</v>
      </c>
      <c r="CS13" s="2">
        <f t="shared" si="72"/>
        <v>0.28000000000000003</v>
      </c>
      <c r="CT13" s="2">
        <f t="shared" si="72"/>
        <v>0.25000000000000011</v>
      </c>
      <c r="CU13" s="2">
        <f t="shared" si="72"/>
        <v>0.1100000000000001</v>
      </c>
      <c r="CV13" s="1"/>
      <c r="CW13" s="1">
        <f t="shared" si="73"/>
        <v>13741.628206219491</v>
      </c>
      <c r="CX13" s="1">
        <f t="shared" si="74"/>
        <v>0</v>
      </c>
      <c r="CY13" s="1">
        <f t="shared" si="75"/>
        <v>0</v>
      </c>
      <c r="CZ13" s="1">
        <f t="shared" si="76"/>
        <v>0</v>
      </c>
      <c r="DA13" s="1"/>
      <c r="DB13" s="1">
        <f t="shared" si="77"/>
        <v>0</v>
      </c>
      <c r="DC13" s="1">
        <f t="shared" si="78"/>
        <v>0</v>
      </c>
      <c r="DD13" s="1">
        <f t="shared" si="79"/>
        <v>0</v>
      </c>
      <c r="DE13" s="1">
        <f t="shared" si="80"/>
        <v>0</v>
      </c>
      <c r="DG13" s="2">
        <f t="shared" si="81"/>
        <v>-7.0000000000000062E-2</v>
      </c>
      <c r="DH13" s="2">
        <f t="shared" si="82"/>
        <v>0.22999999999999998</v>
      </c>
      <c r="DI13" s="2">
        <f t="shared" si="83"/>
        <v>0.22999999999999998</v>
      </c>
      <c r="DJ13" s="2">
        <f t="shared" si="84"/>
        <v>0.1100000000000001</v>
      </c>
      <c r="DL13" s="1">
        <f t="shared" si="139"/>
        <v>0</v>
      </c>
      <c r="DM13" s="1">
        <f t="shared" si="140"/>
        <v>0</v>
      </c>
      <c r="DN13" s="1">
        <f t="shared" si="141"/>
        <v>0</v>
      </c>
      <c r="DO13" s="1">
        <f t="shared" si="142"/>
        <v>0</v>
      </c>
      <c r="DQ13" s="1">
        <f t="shared" si="86"/>
        <v>0</v>
      </c>
      <c r="DR13" s="1">
        <f t="shared" si="87"/>
        <v>6786.5873769405853</v>
      </c>
      <c r="DS13" s="1">
        <f t="shared" si="88"/>
        <v>6520.7086770593123</v>
      </c>
      <c r="DT13" s="1">
        <f t="shared" si="89"/>
        <v>6264.9946112922808</v>
      </c>
      <c r="DV13" s="2">
        <f t="shared" si="90"/>
        <v>5.0000000000000044E-2</v>
      </c>
      <c r="DW13" s="2">
        <f t="shared" si="91"/>
        <v>-5.0000000000000044E-2</v>
      </c>
      <c r="DX13" s="2">
        <f t="shared" si="92"/>
        <v>-2.0000000000000129E-2</v>
      </c>
      <c r="DY13" s="2">
        <f t="shared" si="93"/>
        <v>0</v>
      </c>
      <c r="EA13" s="1">
        <f t="shared" si="143"/>
        <v>0</v>
      </c>
      <c r="EB13" s="1">
        <f t="shared" si="144"/>
        <v>6447.2580080935559</v>
      </c>
      <c r="EC13" s="1">
        <f t="shared" si="145"/>
        <v>6390.2945035181256</v>
      </c>
      <c r="ED13" s="1">
        <f t="shared" si="146"/>
        <v>6264.9946112922808</v>
      </c>
      <c r="EF13" s="1">
        <f t="shared" si="147"/>
        <v>0</v>
      </c>
      <c r="EG13" s="1">
        <f t="shared" si="148"/>
        <v>6431.1800579486844</v>
      </c>
      <c r="EH13" s="1">
        <f t="shared" si="149"/>
        <v>6374.358607000624</v>
      </c>
      <c r="EI13" s="1">
        <f t="shared" si="150"/>
        <v>6249.3711833339466</v>
      </c>
      <c r="EK13" s="21">
        <f t="shared" si="172"/>
        <v>0</v>
      </c>
      <c r="EL13" s="21">
        <f t="shared" si="151"/>
        <v>16.077950144871465</v>
      </c>
      <c r="EM13" s="21">
        <f t="shared" si="152"/>
        <v>15.935896517501533</v>
      </c>
      <c r="EN13" s="21">
        <f t="shared" si="153"/>
        <v>15.623427958334105</v>
      </c>
      <c r="EP13" s="21">
        <f t="shared" si="154"/>
        <v>47.637274620707103</v>
      </c>
      <c r="ER13" s="1">
        <f t="shared" si="97"/>
        <v>13741.628206219491</v>
      </c>
      <c r="ES13" s="1">
        <f t="shared" si="98"/>
        <v>0</v>
      </c>
      <c r="ET13" s="1">
        <f t="shared" si="99"/>
        <v>0</v>
      </c>
      <c r="EU13" s="1">
        <f t="shared" si="100"/>
        <v>0</v>
      </c>
      <c r="EV13" s="1"/>
      <c r="EW13" s="1">
        <f t="shared" si="155"/>
        <v>0</v>
      </c>
      <c r="EX13" s="1">
        <f t="shared" si="156"/>
        <v>0</v>
      </c>
      <c r="EY13" s="1">
        <f t="shared" si="157"/>
        <v>0</v>
      </c>
      <c r="EZ13" s="1">
        <f t="shared" si="158"/>
        <v>0</v>
      </c>
      <c r="FA13" s="1"/>
      <c r="FB13" s="21">
        <f t="shared" si="159"/>
        <v>0</v>
      </c>
      <c r="FC13" s="21">
        <f t="shared" si="160"/>
        <v>16.077950144871465</v>
      </c>
      <c r="FD13" s="21">
        <f t="shared" si="161"/>
        <v>15.935896517501533</v>
      </c>
      <c r="FE13" s="21">
        <f t="shared" si="162"/>
        <v>15.623427958334105</v>
      </c>
      <c r="FG13" s="1">
        <f t="shared" si="163"/>
        <v>13741.628206219491</v>
      </c>
      <c r="FH13" s="1">
        <f t="shared" si="101"/>
        <v>0</v>
      </c>
      <c r="FI13" s="1">
        <f t="shared" si="101"/>
        <v>0</v>
      </c>
      <c r="FJ13" s="1">
        <f t="shared" si="101"/>
        <v>0</v>
      </c>
      <c r="FL13" s="1">
        <f t="shared" si="164"/>
        <v>13741.628206219491</v>
      </c>
      <c r="FM13" s="1">
        <f t="shared" si="102"/>
        <v>3909.7274569684141</v>
      </c>
      <c r="FN13" s="1">
        <f t="shared" si="165"/>
        <v>-47.637274620707103</v>
      </c>
      <c r="FO13" s="1">
        <f t="shared" si="166"/>
        <v>17603.718388567198</v>
      </c>
      <c r="FP13" s="21">
        <f t="shared" si="167"/>
        <v>1.7603718388567198</v>
      </c>
    </row>
    <row r="14" spans="1:183" ht="15" customHeight="1" x14ac:dyDescent="0.25">
      <c r="A14" s="1">
        <f>'BTEvent-Driven Loop'!A13</f>
        <v>10</v>
      </c>
      <c r="C14" s="1">
        <f>'BTEvent-Driven Loop'!C13</f>
        <v>1</v>
      </c>
      <c r="D14" s="1">
        <f>'BTEvent-Driven Loop'!D13</f>
        <v>1</v>
      </c>
      <c r="E14" s="1">
        <f>'BTEvent-Driven Loop'!E13</f>
        <v>1</v>
      </c>
      <c r="F14" s="1">
        <f>'BTEvent-Driven Loop'!F13</f>
        <v>0</v>
      </c>
      <c r="H14" s="1">
        <f>'BTEvent-Driven Loop'!H13</f>
        <v>273.14972823216277</v>
      </c>
      <c r="I14" s="1">
        <f>'BTEvent-Driven Loop'!I13</f>
        <v>1116.8388698630436</v>
      </c>
      <c r="J14" s="1">
        <f>'BTEvent-Driven Loop'!J13</f>
        <v>2716.7483379667697</v>
      </c>
      <c r="K14" s="1">
        <f>'BTEvent-Driven Loop'!K13</f>
        <v>11509.979305072455</v>
      </c>
      <c r="L14" s="1"/>
      <c r="M14" s="1">
        <f>'BTEvent-Driven Loop'!M13</f>
        <v>278.35258019848965</v>
      </c>
      <c r="N14" s="1">
        <f>'BTEvent-Driven Loop'!N13</f>
        <v>1319.9004825654149</v>
      </c>
      <c r="O14" s="1">
        <f>'BTEvent-Driven Loop'!O13</f>
        <v>2268.3529812149727</v>
      </c>
      <c r="P14" s="1">
        <f>'BTEvent-Driven Loop'!P13</f>
        <v>12991.461789883762</v>
      </c>
      <c r="R14" s="2">
        <f t="shared" si="103"/>
        <v>7.0000000000000062E-2</v>
      </c>
      <c r="S14" s="2">
        <f t="shared" si="42"/>
        <v>0.16999999999999993</v>
      </c>
      <c r="T14" s="2">
        <f t="shared" si="42"/>
        <v>-0.14000000000000001</v>
      </c>
      <c r="U14" s="2">
        <f t="shared" si="42"/>
        <v>0.14000000000000012</v>
      </c>
      <c r="W14" s="2">
        <f t="shared" si="104"/>
        <v>5.0000000000000044E-2</v>
      </c>
      <c r="X14" s="2">
        <f t="shared" si="43"/>
        <v>-1.0000000000000009E-2</v>
      </c>
      <c r="Y14" s="2">
        <f t="shared" si="43"/>
        <v>3.0000000000000027E-2</v>
      </c>
      <c r="Z14" s="2">
        <f t="shared" si="43"/>
        <v>1.0000000000000009E-2</v>
      </c>
      <c r="AB14" s="1">
        <f t="shared" si="105"/>
        <v>3</v>
      </c>
      <c r="AC14" s="3">
        <f t="shared" si="44"/>
        <v>0.33333333333333331</v>
      </c>
      <c r="AE14" s="2">
        <f t="shared" si="45"/>
        <v>0.33333333333333331</v>
      </c>
      <c r="AF14" s="2">
        <f t="shared" si="46"/>
        <v>0.33333333333333331</v>
      </c>
      <c r="AG14" s="2">
        <f t="shared" si="47"/>
        <v>0.33333333333333331</v>
      </c>
      <c r="AH14" s="2">
        <f t="shared" si="48"/>
        <v>0</v>
      </c>
      <c r="AJ14" s="1">
        <f t="shared" si="106"/>
        <v>13741.628206219491</v>
      </c>
      <c r="AK14" s="1">
        <f t="shared" si="107"/>
        <v>0</v>
      </c>
      <c r="AL14" s="1">
        <f t="shared" si="108"/>
        <v>0</v>
      </c>
      <c r="AM14" s="1">
        <f t="shared" si="109"/>
        <v>0</v>
      </c>
      <c r="AO14" s="1">
        <f t="shared" si="110"/>
        <v>13741.628206219491</v>
      </c>
      <c r="AP14" s="1">
        <f t="shared" si="111"/>
        <v>3909.7274569684141</v>
      </c>
      <c r="AQ14" s="1">
        <f t="shared" si="112"/>
        <v>17651.355663187904</v>
      </c>
      <c r="AS14" s="1">
        <f t="shared" si="113"/>
        <v>17603.718388567198</v>
      </c>
      <c r="AU14" s="1">
        <f t="shared" si="114"/>
        <v>5867.9061295223992</v>
      </c>
      <c r="AV14" s="1">
        <f t="shared" si="115"/>
        <v>5867.9061295223992</v>
      </c>
      <c r="AW14" s="1">
        <f t="shared" si="116"/>
        <v>5867.9061295223992</v>
      </c>
      <c r="AX14" s="1">
        <f t="shared" si="117"/>
        <v>0</v>
      </c>
      <c r="AZ14" s="43">
        <f t="shared" si="50"/>
        <v>17603.718388567198</v>
      </c>
      <c r="BA14" s="43">
        <f t="shared" si="51"/>
        <v>0</v>
      </c>
      <c r="BB14" s="1">
        <f t="shared" si="118"/>
        <v>17603.718388567198</v>
      </c>
      <c r="BC14" s="1"/>
      <c r="BD14" s="1">
        <f t="shared" si="52"/>
        <v>0</v>
      </c>
      <c r="BE14" s="1">
        <f t="shared" si="53"/>
        <v>5867.9061295223992</v>
      </c>
      <c r="BF14" s="1">
        <f t="shared" si="54"/>
        <v>5867.9061295223992</v>
      </c>
      <c r="BG14" s="1">
        <f t="shared" si="55"/>
        <v>0</v>
      </c>
      <c r="BH14" s="1"/>
      <c r="BI14" s="1">
        <f t="shared" si="56"/>
        <v>7873.7220766970922</v>
      </c>
      <c r="BJ14" s="1">
        <f t="shared" si="57"/>
        <v>0</v>
      </c>
      <c r="BK14" s="1">
        <f t="shared" si="58"/>
        <v>0</v>
      </c>
      <c r="BL14" s="1">
        <f t="shared" si="59"/>
        <v>0</v>
      </c>
      <c r="BM14" s="1"/>
      <c r="BN14" s="43">
        <f t="shared" si="119"/>
        <v>5867.9061295223992</v>
      </c>
      <c r="BO14" s="43">
        <f t="shared" si="120"/>
        <v>0</v>
      </c>
      <c r="BP14" s="43">
        <f t="shared" si="121"/>
        <v>0</v>
      </c>
      <c r="BQ14" s="43">
        <f t="shared" si="122"/>
        <v>0</v>
      </c>
      <c r="BR14" s="1"/>
      <c r="BS14" s="1">
        <f t="shared" si="123"/>
        <v>0</v>
      </c>
      <c r="BT14" s="1">
        <f t="shared" si="124"/>
        <v>5867.9061295223992</v>
      </c>
      <c r="BU14" s="1">
        <f t="shared" si="125"/>
        <v>5867.9061295223992</v>
      </c>
      <c r="BV14" s="1">
        <f t="shared" si="126"/>
        <v>0</v>
      </c>
      <c r="BW14" s="1"/>
      <c r="BX14" s="1">
        <f t="shared" si="127"/>
        <v>0</v>
      </c>
      <c r="BY14" s="1">
        <f t="shared" si="128"/>
        <v>5859.1174533423855</v>
      </c>
      <c r="BZ14" s="1">
        <f t="shared" si="129"/>
        <v>5859.1174533423855</v>
      </c>
      <c r="CA14" s="1">
        <f t="shared" si="130"/>
        <v>0</v>
      </c>
      <c r="CB14" s="1"/>
      <c r="CC14" s="1">
        <f t="shared" si="173"/>
        <v>0</v>
      </c>
      <c r="CD14" s="1">
        <f t="shared" si="174"/>
        <v>8.788676180013681</v>
      </c>
      <c r="CE14" s="1">
        <f t="shared" si="175"/>
        <v>8.788676180013681</v>
      </c>
      <c r="CF14" s="1">
        <f t="shared" si="176"/>
        <v>0</v>
      </c>
      <c r="CG14" s="1"/>
      <c r="CH14" s="2">
        <f t="shared" si="134"/>
        <v>7.0000000000000062E-2</v>
      </c>
      <c r="CI14" s="2">
        <f t="shared" si="135"/>
        <v>0.16999999999999993</v>
      </c>
      <c r="CJ14" s="2">
        <f t="shared" si="136"/>
        <v>-0.14000000000000001</v>
      </c>
      <c r="CK14" s="2">
        <f t="shared" si="137"/>
        <v>0.14000000000000012</v>
      </c>
      <c r="CL14" s="1"/>
      <c r="CM14" s="1">
        <f t="shared" si="68"/>
        <v>5.0000000000000044E-2</v>
      </c>
      <c r="CN14" s="1">
        <f t="shared" si="69"/>
        <v>-1.0000000000000009E-2</v>
      </c>
      <c r="CO14" s="1">
        <f t="shared" si="70"/>
        <v>3.0000000000000027E-2</v>
      </c>
      <c r="CP14" s="1">
        <f t="shared" si="71"/>
        <v>1.0000000000000009E-2</v>
      </c>
      <c r="CQ14" s="1"/>
      <c r="CR14" s="2">
        <f t="shared" si="138"/>
        <v>2.0000000000000018E-2</v>
      </c>
      <c r="CS14" s="2">
        <f t="shared" si="72"/>
        <v>0.17999999999999994</v>
      </c>
      <c r="CT14" s="2">
        <f t="shared" si="72"/>
        <v>-0.17000000000000004</v>
      </c>
      <c r="CU14" s="2">
        <f t="shared" si="72"/>
        <v>0.13000000000000012</v>
      </c>
      <c r="CV14" s="1"/>
      <c r="CW14" s="1">
        <f t="shared" si="73"/>
        <v>0</v>
      </c>
      <c r="CX14" s="1">
        <f t="shared" si="74"/>
        <v>6913.7585949440145</v>
      </c>
      <c r="CY14" s="1">
        <f t="shared" si="75"/>
        <v>4863.0674862741798</v>
      </c>
      <c r="CZ14" s="1">
        <f t="shared" si="76"/>
        <v>0</v>
      </c>
      <c r="DA14" s="1"/>
      <c r="DB14" s="1">
        <f t="shared" si="77"/>
        <v>5867.9061295223992</v>
      </c>
      <c r="DC14" s="1">
        <f t="shared" si="78"/>
        <v>0</v>
      </c>
      <c r="DD14" s="1">
        <f t="shared" si="79"/>
        <v>0</v>
      </c>
      <c r="DE14" s="1">
        <f t="shared" si="80"/>
        <v>0</v>
      </c>
      <c r="DG14" s="2">
        <f t="shared" si="81"/>
        <v>7.0000000000000062E-2</v>
      </c>
      <c r="DH14" s="2">
        <f t="shared" si="82"/>
        <v>0.16999999999999993</v>
      </c>
      <c r="DI14" s="2">
        <f t="shared" si="83"/>
        <v>-0.14000000000000001</v>
      </c>
      <c r="DJ14" s="2">
        <f t="shared" si="84"/>
        <v>0.14000000000000012</v>
      </c>
      <c r="DL14" s="1">
        <f t="shared" si="139"/>
        <v>6278.6595585889672</v>
      </c>
      <c r="DM14" s="1">
        <f t="shared" si="140"/>
        <v>0</v>
      </c>
      <c r="DN14" s="1">
        <f t="shared" si="141"/>
        <v>0</v>
      </c>
      <c r="DO14" s="1">
        <f t="shared" si="142"/>
        <v>0</v>
      </c>
      <c r="DQ14" s="1">
        <f t="shared" si="86"/>
        <v>7873.7220766970922</v>
      </c>
      <c r="DR14" s="1">
        <f t="shared" si="87"/>
        <v>0</v>
      </c>
      <c r="DS14" s="1">
        <f t="shared" si="88"/>
        <v>0</v>
      </c>
      <c r="DT14" s="1">
        <f t="shared" si="89"/>
        <v>0</v>
      </c>
      <c r="DV14" s="2">
        <f t="shared" si="90"/>
        <v>5.0000000000000044E-2</v>
      </c>
      <c r="DW14" s="2">
        <f t="shared" si="91"/>
        <v>-1.0000000000000009E-2</v>
      </c>
      <c r="DX14" s="2">
        <f t="shared" si="92"/>
        <v>3.0000000000000027E-2</v>
      </c>
      <c r="DY14" s="2">
        <f t="shared" si="93"/>
        <v>1.0000000000000009E-2</v>
      </c>
      <c r="EA14" s="1">
        <f t="shared" si="143"/>
        <v>8267.4081805319474</v>
      </c>
      <c r="EB14" s="1">
        <f t="shared" si="144"/>
        <v>0</v>
      </c>
      <c r="EC14" s="1">
        <f t="shared" si="145"/>
        <v>0</v>
      </c>
      <c r="ED14" s="1">
        <f t="shared" si="146"/>
        <v>0</v>
      </c>
      <c r="EF14" s="1">
        <f t="shared" si="147"/>
        <v>8246.7912025256337</v>
      </c>
      <c r="EG14" s="1">
        <f t="shared" si="148"/>
        <v>0</v>
      </c>
      <c r="EH14" s="1">
        <f t="shared" si="149"/>
        <v>0</v>
      </c>
      <c r="EI14" s="1">
        <f t="shared" si="150"/>
        <v>0</v>
      </c>
      <c r="EK14" s="21">
        <f t="shared" si="172"/>
        <v>20.61697800631373</v>
      </c>
      <c r="EL14" s="21">
        <f t="shared" si="151"/>
        <v>0</v>
      </c>
      <c r="EM14" s="21">
        <f t="shared" si="152"/>
        <v>0</v>
      </c>
      <c r="EN14" s="21">
        <f t="shared" si="153"/>
        <v>0</v>
      </c>
      <c r="EP14" s="21">
        <f t="shared" si="154"/>
        <v>20.61697800631373</v>
      </c>
      <c r="ER14" s="1">
        <f t="shared" si="97"/>
        <v>0</v>
      </c>
      <c r="ES14" s="1">
        <f t="shared" si="98"/>
        <v>6913.7585949440145</v>
      </c>
      <c r="ET14" s="1">
        <f t="shared" si="99"/>
        <v>4863.0674862741798</v>
      </c>
      <c r="EU14" s="1">
        <f t="shared" si="100"/>
        <v>0</v>
      </c>
      <c r="EV14" s="1"/>
      <c r="EW14" s="1">
        <f t="shared" si="155"/>
        <v>6278.6595585889672</v>
      </c>
      <c r="EX14" s="1">
        <f t="shared" si="156"/>
        <v>0</v>
      </c>
      <c r="EY14" s="1">
        <f t="shared" si="157"/>
        <v>0</v>
      </c>
      <c r="EZ14" s="1">
        <f t="shared" si="158"/>
        <v>0</v>
      </c>
      <c r="FA14" s="1"/>
      <c r="FB14" s="21">
        <f t="shared" si="159"/>
        <v>20.61697800631373</v>
      </c>
      <c r="FC14" s="21">
        <f t="shared" si="160"/>
        <v>0</v>
      </c>
      <c r="FD14" s="21">
        <f t="shared" si="161"/>
        <v>0</v>
      </c>
      <c r="FE14" s="21">
        <f t="shared" si="162"/>
        <v>0</v>
      </c>
      <c r="FG14" s="1">
        <f t="shared" si="163"/>
        <v>6278.6595585889672</v>
      </c>
      <c r="FH14" s="1">
        <f t="shared" si="101"/>
        <v>6913.7585949440145</v>
      </c>
      <c r="FI14" s="1">
        <f t="shared" si="101"/>
        <v>4863.0674862741798</v>
      </c>
      <c r="FJ14" s="1">
        <f t="shared" si="101"/>
        <v>0</v>
      </c>
      <c r="FL14" s="1">
        <f t="shared" si="164"/>
        <v>18055.485639807161</v>
      </c>
      <c r="FM14" s="1">
        <f t="shared" si="102"/>
        <v>0</v>
      </c>
      <c r="FN14" s="1">
        <f t="shared" si="165"/>
        <v>-20.61697800631373</v>
      </c>
      <c r="FO14" s="1">
        <f t="shared" si="166"/>
        <v>18034.868661800847</v>
      </c>
      <c r="FP14" s="21">
        <f t="shared" si="167"/>
        <v>1.8034868661800847</v>
      </c>
    </row>
    <row r="15" spans="1:183" ht="15" customHeight="1" x14ac:dyDescent="0.25">
      <c r="A15" s="1">
        <f>'BTEvent-Driven Loop'!A14</f>
        <v>11</v>
      </c>
      <c r="C15" s="1">
        <f>'BTEvent-Driven Loop'!C14</f>
        <v>0</v>
      </c>
      <c r="D15" s="1">
        <f>'BTEvent-Driven Loop'!D14</f>
        <v>1</v>
      </c>
      <c r="E15" s="1">
        <f>'BTEvent-Driven Loop'!E14</f>
        <v>0</v>
      </c>
      <c r="F15" s="1">
        <f>'BTEvent-Driven Loop'!F14</f>
        <v>0</v>
      </c>
      <c r="H15" s="1">
        <f>'BTEvent-Driven Loop'!H14</f>
        <v>275.56905439650473</v>
      </c>
      <c r="I15" s="1">
        <f>'BTEvent-Driven Loop'!I14</f>
        <v>1306.7014777397608</v>
      </c>
      <c r="J15" s="1">
        <f>'BTEvent-Driven Loop'!J14</f>
        <v>2268.3529812149727</v>
      </c>
      <c r="K15" s="1">
        <f>'BTEvent-Driven Loop'!K14</f>
        <v>13511.120261479113</v>
      </c>
      <c r="L15" s="1"/>
      <c r="M15" s="1">
        <f>'BTEvent-Driven Loop'!M14</f>
        <v>308.97136402032356</v>
      </c>
      <c r="N15" s="1">
        <f>'BTEvent-Driven Loop'!N14</f>
        <v>1425.4925211706482</v>
      </c>
      <c r="O15" s="1">
        <f>'BTEvent-Driven Loop'!O14</f>
        <v>2835.4412265187157</v>
      </c>
      <c r="P15" s="1">
        <f>'BTEvent-Driven Loop'!P14</f>
        <v>14420.522586770978</v>
      </c>
      <c r="R15" s="2">
        <f t="shared" si="103"/>
        <v>0.1100000000000001</v>
      </c>
      <c r="S15" s="2">
        <f t="shared" si="42"/>
        <v>8.0000000000000071E-2</v>
      </c>
      <c r="T15" s="2">
        <f t="shared" si="42"/>
        <v>0.25</v>
      </c>
      <c r="U15" s="2">
        <f t="shared" si="42"/>
        <v>0.1100000000000001</v>
      </c>
      <c r="W15" s="2">
        <f t="shared" si="104"/>
        <v>-1.000000000000012E-2</v>
      </c>
      <c r="X15" s="2">
        <f t="shared" si="43"/>
        <v>-1.0000000000000009E-2</v>
      </c>
      <c r="Y15" s="2">
        <f t="shared" si="43"/>
        <v>0</v>
      </c>
      <c r="Z15" s="2">
        <f t="shared" si="43"/>
        <v>4.0000000000000036E-2</v>
      </c>
      <c r="AB15" s="1">
        <f t="shared" si="105"/>
        <v>1</v>
      </c>
      <c r="AC15" s="3">
        <f t="shared" si="44"/>
        <v>0.8</v>
      </c>
      <c r="AE15" s="2">
        <f t="shared" si="45"/>
        <v>0</v>
      </c>
      <c r="AF15" s="2">
        <f t="shared" si="46"/>
        <v>0.8</v>
      </c>
      <c r="AG15" s="2">
        <f t="shared" si="47"/>
        <v>0</v>
      </c>
      <c r="AH15" s="2">
        <f t="shared" si="48"/>
        <v>0</v>
      </c>
      <c r="AJ15" s="1">
        <f t="shared" si="106"/>
        <v>6278.6595585889672</v>
      </c>
      <c r="AK15" s="1">
        <f t="shared" si="107"/>
        <v>6913.7585949440145</v>
      </c>
      <c r="AL15" s="1">
        <f t="shared" si="108"/>
        <v>4863.0674862741798</v>
      </c>
      <c r="AM15" s="1">
        <f t="shared" si="109"/>
        <v>0</v>
      </c>
      <c r="AO15" s="1">
        <f t="shared" si="110"/>
        <v>18055.485639807161</v>
      </c>
      <c r="AP15" s="1">
        <f t="shared" si="111"/>
        <v>0</v>
      </c>
      <c r="AQ15" s="1">
        <f t="shared" si="112"/>
        <v>18055.485639807161</v>
      </c>
      <c r="AS15" s="1">
        <f t="shared" si="113"/>
        <v>18034.868661800847</v>
      </c>
      <c r="AU15" s="1">
        <f t="shared" si="114"/>
        <v>0</v>
      </c>
      <c r="AV15" s="1">
        <f t="shared" si="115"/>
        <v>14427.894929440678</v>
      </c>
      <c r="AW15" s="1">
        <f t="shared" si="116"/>
        <v>0</v>
      </c>
      <c r="AX15" s="1">
        <f t="shared" si="117"/>
        <v>0</v>
      </c>
      <c r="AZ15" s="43">
        <f t="shared" si="50"/>
        <v>14427.894929440678</v>
      </c>
      <c r="BA15" s="43">
        <f t="shared" si="51"/>
        <v>3606.9737323601694</v>
      </c>
      <c r="BB15" s="1">
        <f t="shared" si="118"/>
        <v>18034.868661800847</v>
      </c>
      <c r="BC15" s="1"/>
      <c r="BD15" s="1">
        <f t="shared" si="52"/>
        <v>0</v>
      </c>
      <c r="BE15" s="1">
        <f t="shared" si="53"/>
        <v>7514.136334496663</v>
      </c>
      <c r="BF15" s="1">
        <f t="shared" si="54"/>
        <v>0</v>
      </c>
      <c r="BG15" s="1">
        <f t="shared" si="55"/>
        <v>0</v>
      </c>
      <c r="BH15" s="1"/>
      <c r="BI15" s="1">
        <f t="shared" si="56"/>
        <v>6278.6595585889672</v>
      </c>
      <c r="BJ15" s="1">
        <f t="shared" si="57"/>
        <v>0</v>
      </c>
      <c r="BK15" s="1">
        <f t="shared" si="58"/>
        <v>4863.0674862741798</v>
      </c>
      <c r="BL15" s="1">
        <f t="shared" si="59"/>
        <v>0</v>
      </c>
      <c r="BM15" s="1"/>
      <c r="BN15" s="43">
        <f t="shared" si="119"/>
        <v>0</v>
      </c>
      <c r="BO15" s="43">
        <f t="shared" si="120"/>
        <v>6913.7585949440145</v>
      </c>
      <c r="BP15" s="43">
        <f t="shared" si="121"/>
        <v>0</v>
      </c>
      <c r="BQ15" s="43">
        <f t="shared" si="122"/>
        <v>0</v>
      </c>
      <c r="BR15" s="1"/>
      <c r="BS15" s="1">
        <f t="shared" si="123"/>
        <v>0</v>
      </c>
      <c r="BT15" s="1">
        <f t="shared" si="124"/>
        <v>7514.136334496663</v>
      </c>
      <c r="BU15" s="1">
        <f t="shared" si="125"/>
        <v>0</v>
      </c>
      <c r="BV15" s="1">
        <f t="shared" si="126"/>
        <v>0</v>
      </c>
      <c r="BW15" s="1"/>
      <c r="BX15" s="1">
        <f t="shared" si="127"/>
        <v>0</v>
      </c>
      <c r="BY15" s="1">
        <f t="shared" si="128"/>
        <v>7502.8820114794435</v>
      </c>
      <c r="BZ15" s="1">
        <f t="shared" si="129"/>
        <v>0</v>
      </c>
      <c r="CA15" s="1">
        <f t="shared" si="130"/>
        <v>0</v>
      </c>
      <c r="CB15" s="1"/>
      <c r="CC15" s="1">
        <f t="shared" si="173"/>
        <v>0</v>
      </c>
      <c r="CD15" s="1">
        <f t="shared" si="174"/>
        <v>11.254323017219576</v>
      </c>
      <c r="CE15" s="1">
        <f t="shared" si="175"/>
        <v>0</v>
      </c>
      <c r="CF15" s="1">
        <f t="shared" si="176"/>
        <v>0</v>
      </c>
      <c r="CG15" s="1"/>
      <c r="CH15" s="2">
        <f t="shared" si="134"/>
        <v>0.1100000000000001</v>
      </c>
      <c r="CI15" s="2">
        <f t="shared" si="135"/>
        <v>8.0000000000000071E-2</v>
      </c>
      <c r="CJ15" s="2">
        <f t="shared" si="136"/>
        <v>0.25</v>
      </c>
      <c r="CK15" s="2">
        <f t="shared" si="137"/>
        <v>0.1100000000000001</v>
      </c>
      <c r="CL15" s="1"/>
      <c r="CM15" s="1">
        <f t="shared" si="68"/>
        <v>-1.000000000000012E-2</v>
      </c>
      <c r="CN15" s="1">
        <f t="shared" si="69"/>
        <v>-1.0000000000000009E-2</v>
      </c>
      <c r="CO15" s="1">
        <f t="shared" si="70"/>
        <v>0</v>
      </c>
      <c r="CP15" s="1">
        <f t="shared" si="71"/>
        <v>4.0000000000000036E-2</v>
      </c>
      <c r="CQ15" s="1"/>
      <c r="CR15" s="2">
        <f t="shared" si="138"/>
        <v>0.12000000000000022</v>
      </c>
      <c r="CS15" s="2">
        <f t="shared" si="72"/>
        <v>9.000000000000008E-2</v>
      </c>
      <c r="CT15" s="2">
        <f t="shared" si="72"/>
        <v>0.25</v>
      </c>
      <c r="CU15" s="2">
        <f t="shared" si="72"/>
        <v>7.0000000000000062E-2</v>
      </c>
      <c r="CV15" s="1"/>
      <c r="CW15" s="1">
        <f t="shared" si="73"/>
        <v>0</v>
      </c>
      <c r="CX15" s="1">
        <f t="shared" si="74"/>
        <v>8178.1413925125944</v>
      </c>
      <c r="CY15" s="1">
        <f t="shared" si="75"/>
        <v>0</v>
      </c>
      <c r="CZ15" s="1">
        <f t="shared" si="76"/>
        <v>0</v>
      </c>
      <c r="DA15" s="1"/>
      <c r="DB15" s="1">
        <f t="shared" si="77"/>
        <v>0</v>
      </c>
      <c r="DC15" s="1">
        <f t="shared" si="78"/>
        <v>6913.7585949440145</v>
      </c>
      <c r="DD15" s="1">
        <f t="shared" si="79"/>
        <v>0</v>
      </c>
      <c r="DE15" s="1">
        <f t="shared" si="80"/>
        <v>0</v>
      </c>
      <c r="DG15" s="2">
        <f t="shared" si="81"/>
        <v>0.1100000000000001</v>
      </c>
      <c r="DH15" s="2">
        <f t="shared" si="82"/>
        <v>8.0000000000000071E-2</v>
      </c>
      <c r="DI15" s="2">
        <f t="shared" si="83"/>
        <v>0.25</v>
      </c>
      <c r="DJ15" s="2">
        <f t="shared" si="84"/>
        <v>0.1100000000000001</v>
      </c>
      <c r="DL15" s="1">
        <f t="shared" si="139"/>
        <v>0</v>
      </c>
      <c r="DM15" s="1">
        <f t="shared" si="140"/>
        <v>7466.8592825395363</v>
      </c>
      <c r="DN15" s="1">
        <f t="shared" si="141"/>
        <v>0</v>
      </c>
      <c r="DO15" s="1">
        <f t="shared" si="142"/>
        <v>0</v>
      </c>
      <c r="DQ15" s="1">
        <f t="shared" si="86"/>
        <v>6278.6595585889672</v>
      </c>
      <c r="DR15" s="1">
        <f t="shared" si="87"/>
        <v>0</v>
      </c>
      <c r="DS15" s="1">
        <f t="shared" si="88"/>
        <v>4863.0674862741798</v>
      </c>
      <c r="DT15" s="1">
        <f t="shared" si="89"/>
        <v>0</v>
      </c>
      <c r="DV15" s="2">
        <f t="shared" si="90"/>
        <v>-1.000000000000012E-2</v>
      </c>
      <c r="DW15" s="2">
        <f t="shared" si="91"/>
        <v>-1.0000000000000009E-2</v>
      </c>
      <c r="DX15" s="2">
        <f t="shared" si="92"/>
        <v>0</v>
      </c>
      <c r="DY15" s="2">
        <f t="shared" si="93"/>
        <v>4.0000000000000036E-2</v>
      </c>
      <c r="EA15" s="1">
        <f t="shared" si="143"/>
        <v>6215.8729630030766</v>
      </c>
      <c r="EB15" s="1">
        <f t="shared" si="144"/>
        <v>0</v>
      </c>
      <c r="EC15" s="1">
        <f t="shared" si="145"/>
        <v>4863.0674862741798</v>
      </c>
      <c r="ED15" s="1">
        <f t="shared" si="146"/>
        <v>0</v>
      </c>
      <c r="EF15" s="1">
        <f t="shared" si="147"/>
        <v>6200.3720329207754</v>
      </c>
      <c r="EG15" s="1">
        <f t="shared" si="148"/>
        <v>0</v>
      </c>
      <c r="EH15" s="1">
        <f t="shared" si="149"/>
        <v>4850.9401359343447</v>
      </c>
      <c r="EI15" s="1">
        <f t="shared" si="150"/>
        <v>0</v>
      </c>
      <c r="EK15" s="21">
        <f t="shared" si="172"/>
        <v>15.500930082301238</v>
      </c>
      <c r="EL15" s="21">
        <f t="shared" si="151"/>
        <v>0</v>
      </c>
      <c r="EM15" s="21">
        <f t="shared" si="152"/>
        <v>12.127350339835175</v>
      </c>
      <c r="EN15" s="21">
        <f t="shared" si="153"/>
        <v>0</v>
      </c>
      <c r="EP15" s="21">
        <f t="shared" si="154"/>
        <v>27.628280422136413</v>
      </c>
      <c r="ER15" s="1">
        <f t="shared" si="97"/>
        <v>0</v>
      </c>
      <c r="ES15" s="1">
        <f t="shared" si="98"/>
        <v>8178.1413925125944</v>
      </c>
      <c r="ET15" s="1">
        <f t="shared" si="99"/>
        <v>0</v>
      </c>
      <c r="EU15" s="1">
        <f t="shared" si="100"/>
        <v>0</v>
      </c>
      <c r="EV15" s="1"/>
      <c r="EW15" s="1">
        <f t="shared" si="155"/>
        <v>0</v>
      </c>
      <c r="EX15" s="1">
        <f t="shared" si="156"/>
        <v>7466.8592825395363</v>
      </c>
      <c r="EY15" s="1">
        <f t="shared" si="157"/>
        <v>0</v>
      </c>
      <c r="EZ15" s="1">
        <f t="shared" si="158"/>
        <v>0</v>
      </c>
      <c r="FA15" s="1"/>
      <c r="FB15" s="21">
        <f t="shared" si="159"/>
        <v>15.500930082301238</v>
      </c>
      <c r="FC15" s="21">
        <f t="shared" si="160"/>
        <v>0</v>
      </c>
      <c r="FD15" s="21">
        <f t="shared" si="161"/>
        <v>12.127350339835175</v>
      </c>
      <c r="FE15" s="21">
        <f t="shared" si="162"/>
        <v>0</v>
      </c>
      <c r="FG15" s="1">
        <f t="shared" si="163"/>
        <v>0</v>
      </c>
      <c r="FH15" s="1">
        <f t="shared" si="101"/>
        <v>15645.000675052132</v>
      </c>
      <c r="FI15" s="1">
        <f t="shared" si="101"/>
        <v>0</v>
      </c>
      <c r="FJ15" s="1">
        <f t="shared" si="101"/>
        <v>0</v>
      </c>
      <c r="FL15" s="1">
        <f t="shared" si="164"/>
        <v>15645.000675052132</v>
      </c>
      <c r="FM15" s="1">
        <f t="shared" si="102"/>
        <v>3606.9737323601694</v>
      </c>
      <c r="FN15" s="1">
        <f t="shared" si="165"/>
        <v>-27.628280422136413</v>
      </c>
      <c r="FO15" s="1">
        <f t="shared" si="166"/>
        <v>19224.346126990164</v>
      </c>
      <c r="FP15" s="21">
        <f t="shared" si="167"/>
        <v>1.9224346126990164</v>
      </c>
    </row>
    <row r="16" spans="1:183" ht="15" customHeight="1" x14ac:dyDescent="0.25">
      <c r="A16" s="1">
        <f>'BTEvent-Driven Loop'!A15</f>
        <v>12</v>
      </c>
      <c r="C16" s="1">
        <f>'BTEvent-Driven Loop'!C15</f>
        <v>0</v>
      </c>
      <c r="D16" s="1">
        <f>'BTEvent-Driven Loop'!D15</f>
        <v>0</v>
      </c>
      <c r="E16" s="1">
        <f>'BTEvent-Driven Loop'!E15</f>
        <v>1</v>
      </c>
      <c r="F16" s="1">
        <f>'BTEvent-Driven Loop'!F15</f>
        <v>1</v>
      </c>
      <c r="H16" s="1">
        <f>'BTEvent-Driven Loop'!H15</f>
        <v>293.52279581930736</v>
      </c>
      <c r="I16" s="1">
        <f>'BTEvent-Driven Loop'!I15</f>
        <v>1425.4925211706482</v>
      </c>
      <c r="J16" s="1">
        <f>'BTEvent-Driven Loop'!J15</f>
        <v>2807.0868142535287</v>
      </c>
      <c r="K16" s="1">
        <f>'BTEvent-Driven Loop'!K15</f>
        <v>14997.343490241818</v>
      </c>
      <c r="L16" s="1"/>
      <c r="M16" s="1">
        <f>'BTEvent-Driven Loop'!M15</f>
        <v>268.80508669768147</v>
      </c>
      <c r="N16" s="1">
        <f>'BTEvent-Driven Loop'!N15</f>
        <v>1454.0023715940611</v>
      </c>
      <c r="O16" s="1">
        <f>'BTEvent-Driven Loop'!O15</f>
        <v>2863.7956387839026</v>
      </c>
      <c r="P16" s="1">
        <f>'BTEvent-Driven Loop'!P15</f>
        <v>18602.474136934561</v>
      </c>
      <c r="R16" s="2">
        <f t="shared" si="103"/>
        <v>-0.13000000000000012</v>
      </c>
      <c r="S16" s="2">
        <f t="shared" si="42"/>
        <v>2.0000000000000018E-2</v>
      </c>
      <c r="T16" s="2">
        <f t="shared" si="42"/>
        <v>1.0000000000000009E-2</v>
      </c>
      <c r="U16" s="2">
        <f t="shared" si="42"/>
        <v>0.29000000000000004</v>
      </c>
      <c r="W16" s="2">
        <f t="shared" si="104"/>
        <v>-5.0000000000000044E-2</v>
      </c>
      <c r="X16" s="2">
        <f t="shared" si="43"/>
        <v>0</v>
      </c>
      <c r="Y16" s="2">
        <f t="shared" si="43"/>
        <v>-9.9999999999998979E-3</v>
      </c>
      <c r="Z16" s="2">
        <f t="shared" si="43"/>
        <v>4.0000000000000036E-2</v>
      </c>
      <c r="AB16" s="1">
        <f t="shared" si="105"/>
        <v>2</v>
      </c>
      <c r="AC16" s="3">
        <f t="shared" si="44"/>
        <v>0.5</v>
      </c>
      <c r="AE16" s="2">
        <f t="shared" si="45"/>
        <v>0</v>
      </c>
      <c r="AF16" s="2">
        <f t="shared" si="46"/>
        <v>0</v>
      </c>
      <c r="AG16" s="2">
        <f t="shared" si="47"/>
        <v>0.5</v>
      </c>
      <c r="AH16" s="2">
        <f t="shared" si="48"/>
        <v>0.5</v>
      </c>
      <c r="AJ16" s="1">
        <f t="shared" si="106"/>
        <v>0</v>
      </c>
      <c r="AK16" s="1">
        <f t="shared" si="107"/>
        <v>15645.000675052132</v>
      </c>
      <c r="AL16" s="1">
        <f t="shared" si="108"/>
        <v>0</v>
      </c>
      <c r="AM16" s="1">
        <f t="shared" si="109"/>
        <v>0</v>
      </c>
      <c r="AO16" s="1">
        <f t="shared" si="110"/>
        <v>15645.000675052132</v>
      </c>
      <c r="AP16" s="1">
        <f t="shared" si="111"/>
        <v>3606.9737323601694</v>
      </c>
      <c r="AQ16" s="1">
        <f t="shared" si="112"/>
        <v>19251.974407412301</v>
      </c>
      <c r="AS16" s="1">
        <f t="shared" si="113"/>
        <v>19224.346126990164</v>
      </c>
      <c r="AU16" s="1">
        <f t="shared" si="114"/>
        <v>0</v>
      </c>
      <c r="AV16" s="1">
        <f t="shared" si="115"/>
        <v>0</v>
      </c>
      <c r="AW16" s="1">
        <f t="shared" si="116"/>
        <v>9612.1730634950818</v>
      </c>
      <c r="AX16" s="1">
        <f t="shared" si="117"/>
        <v>9612.1730634950818</v>
      </c>
      <c r="AZ16" s="43">
        <f t="shared" si="50"/>
        <v>19224.346126990164</v>
      </c>
      <c r="BA16" s="43">
        <f t="shared" si="51"/>
        <v>0</v>
      </c>
      <c r="BB16" s="1">
        <f t="shared" si="118"/>
        <v>19224.346126990164</v>
      </c>
      <c r="BC16" s="1"/>
      <c r="BD16" s="1">
        <f t="shared" si="52"/>
        <v>0</v>
      </c>
      <c r="BE16" s="1">
        <f t="shared" si="53"/>
        <v>0</v>
      </c>
      <c r="BF16" s="1">
        <f t="shared" si="54"/>
        <v>9612.1730634950818</v>
      </c>
      <c r="BG16" s="1">
        <f t="shared" si="55"/>
        <v>9612.1730634950818</v>
      </c>
      <c r="BH16" s="1"/>
      <c r="BI16" s="1">
        <f t="shared" si="56"/>
        <v>0</v>
      </c>
      <c r="BJ16" s="1">
        <f t="shared" si="57"/>
        <v>15645.000675052132</v>
      </c>
      <c r="BK16" s="1">
        <f t="shared" si="58"/>
        <v>0</v>
      </c>
      <c r="BL16" s="1">
        <f t="shared" si="59"/>
        <v>0</v>
      </c>
      <c r="BM16" s="1"/>
      <c r="BN16" s="43">
        <f t="shared" si="119"/>
        <v>0</v>
      </c>
      <c r="BO16" s="43">
        <f t="shared" si="120"/>
        <v>0</v>
      </c>
      <c r="BP16" s="43">
        <f t="shared" si="121"/>
        <v>0</v>
      </c>
      <c r="BQ16" s="43">
        <f t="shared" si="122"/>
        <v>0</v>
      </c>
      <c r="BR16" s="1"/>
      <c r="BS16" s="1">
        <f t="shared" si="123"/>
        <v>0</v>
      </c>
      <c r="BT16" s="1">
        <f t="shared" si="124"/>
        <v>0</v>
      </c>
      <c r="BU16" s="1">
        <f t="shared" si="125"/>
        <v>9612.1730634950818</v>
      </c>
      <c r="BV16" s="1">
        <f t="shared" si="126"/>
        <v>9612.1730634950818</v>
      </c>
      <c r="BW16" s="1"/>
      <c r="BX16" s="1">
        <f t="shared" si="127"/>
        <v>0</v>
      </c>
      <c r="BY16" s="1">
        <f t="shared" si="128"/>
        <v>0</v>
      </c>
      <c r="BZ16" s="1">
        <f t="shared" si="129"/>
        <v>9597.7763988967363</v>
      </c>
      <c r="CA16" s="1">
        <f t="shared" si="130"/>
        <v>9597.7763988967363</v>
      </c>
      <c r="CB16" s="1"/>
      <c r="CC16" s="1">
        <f t="shared" si="173"/>
        <v>0</v>
      </c>
      <c r="CD16" s="1">
        <f t="shared" si="174"/>
        <v>0</v>
      </c>
      <c r="CE16" s="1">
        <f t="shared" si="175"/>
        <v>14.396664598345524</v>
      </c>
      <c r="CF16" s="1">
        <f t="shared" si="176"/>
        <v>14.396664598345524</v>
      </c>
      <c r="CG16" s="1"/>
      <c r="CH16" s="2">
        <f t="shared" si="134"/>
        <v>-0.13000000000000012</v>
      </c>
      <c r="CI16" s="2">
        <f t="shared" si="135"/>
        <v>2.0000000000000018E-2</v>
      </c>
      <c r="CJ16" s="2">
        <f t="shared" si="136"/>
        <v>1.0000000000000009E-2</v>
      </c>
      <c r="CK16" s="2">
        <f t="shared" si="137"/>
        <v>0.29000000000000004</v>
      </c>
      <c r="CL16" s="1"/>
      <c r="CM16" s="1">
        <f t="shared" si="68"/>
        <v>-5.0000000000000044E-2</v>
      </c>
      <c r="CN16" s="1">
        <f t="shared" si="69"/>
        <v>0</v>
      </c>
      <c r="CO16" s="1">
        <f t="shared" si="70"/>
        <v>-9.9999999999998979E-3</v>
      </c>
      <c r="CP16" s="1">
        <f t="shared" si="71"/>
        <v>4.0000000000000036E-2</v>
      </c>
      <c r="CQ16" s="1"/>
      <c r="CR16" s="2">
        <f t="shared" si="138"/>
        <v>-8.0000000000000071E-2</v>
      </c>
      <c r="CS16" s="2">
        <f t="shared" si="72"/>
        <v>2.0000000000000018E-2</v>
      </c>
      <c r="CT16" s="2">
        <f t="shared" si="72"/>
        <v>1.9999999999999907E-2</v>
      </c>
      <c r="CU16" s="2">
        <f t="shared" si="72"/>
        <v>0.25</v>
      </c>
      <c r="CV16" s="1"/>
      <c r="CW16" s="1">
        <f t="shared" si="73"/>
        <v>0</v>
      </c>
      <c r="CX16" s="1">
        <f t="shared" si="74"/>
        <v>0</v>
      </c>
      <c r="CY16" s="1">
        <f t="shared" si="75"/>
        <v>9789.7319268746705</v>
      </c>
      <c r="CZ16" s="1">
        <f t="shared" si="76"/>
        <v>11997.22049862092</v>
      </c>
      <c r="DA16" s="1"/>
      <c r="DB16" s="1">
        <f t="shared" si="77"/>
        <v>0</v>
      </c>
      <c r="DC16" s="1">
        <f t="shared" si="78"/>
        <v>0</v>
      </c>
      <c r="DD16" s="1">
        <f t="shared" si="79"/>
        <v>0</v>
      </c>
      <c r="DE16" s="1">
        <f t="shared" si="80"/>
        <v>0</v>
      </c>
      <c r="DG16" s="2">
        <f t="shared" si="81"/>
        <v>-0.13000000000000012</v>
      </c>
      <c r="DH16" s="2">
        <f t="shared" si="82"/>
        <v>2.0000000000000018E-2</v>
      </c>
      <c r="DI16" s="2">
        <f t="shared" si="83"/>
        <v>1.0000000000000009E-2</v>
      </c>
      <c r="DJ16" s="2">
        <f t="shared" si="84"/>
        <v>0.29000000000000004</v>
      </c>
      <c r="DL16" s="1">
        <f t="shared" si="139"/>
        <v>0</v>
      </c>
      <c r="DM16" s="1">
        <f t="shared" si="140"/>
        <v>0</v>
      </c>
      <c r="DN16" s="1">
        <f t="shared" si="141"/>
        <v>0</v>
      </c>
      <c r="DO16" s="1">
        <f t="shared" si="142"/>
        <v>0</v>
      </c>
      <c r="DQ16" s="1">
        <f t="shared" si="86"/>
        <v>0</v>
      </c>
      <c r="DR16" s="1">
        <f t="shared" si="87"/>
        <v>15645.000675052132</v>
      </c>
      <c r="DS16" s="1">
        <f t="shared" si="88"/>
        <v>0</v>
      </c>
      <c r="DT16" s="1">
        <f t="shared" si="89"/>
        <v>0</v>
      </c>
      <c r="DV16" s="2">
        <f t="shared" si="90"/>
        <v>-5.0000000000000044E-2</v>
      </c>
      <c r="DW16" s="2">
        <f t="shared" si="91"/>
        <v>0</v>
      </c>
      <c r="DX16" s="2">
        <f t="shared" si="92"/>
        <v>-9.9999999999998979E-3</v>
      </c>
      <c r="DY16" s="2">
        <f t="shared" si="93"/>
        <v>4.0000000000000036E-2</v>
      </c>
      <c r="EA16" s="1">
        <f t="shared" si="143"/>
        <v>0</v>
      </c>
      <c r="EB16" s="1">
        <f t="shared" si="144"/>
        <v>15645.000675052132</v>
      </c>
      <c r="EC16" s="1">
        <f t="shared" si="145"/>
        <v>0</v>
      </c>
      <c r="ED16" s="1">
        <f t="shared" si="146"/>
        <v>0</v>
      </c>
      <c r="EF16" s="1">
        <f t="shared" si="147"/>
        <v>0</v>
      </c>
      <c r="EG16" s="1">
        <f t="shared" si="148"/>
        <v>15605.985710775194</v>
      </c>
      <c r="EH16" s="1">
        <f t="shared" si="149"/>
        <v>0</v>
      </c>
      <c r="EI16" s="1">
        <f t="shared" si="150"/>
        <v>0</v>
      </c>
      <c r="EK16" s="21">
        <f t="shared" si="172"/>
        <v>0</v>
      </c>
      <c r="EL16" s="21">
        <f t="shared" si="151"/>
        <v>39.014964276937462</v>
      </c>
      <c r="EM16" s="21">
        <f t="shared" si="152"/>
        <v>0</v>
      </c>
      <c r="EN16" s="21">
        <f t="shared" si="153"/>
        <v>0</v>
      </c>
      <c r="EP16" s="21">
        <f t="shared" si="154"/>
        <v>39.014964276937462</v>
      </c>
      <c r="ER16" s="1">
        <f t="shared" si="97"/>
        <v>0</v>
      </c>
      <c r="ES16" s="1">
        <f t="shared" si="98"/>
        <v>0</v>
      </c>
      <c r="ET16" s="1">
        <f t="shared" si="99"/>
        <v>9789.7319268746705</v>
      </c>
      <c r="EU16" s="1">
        <f t="shared" si="100"/>
        <v>11997.22049862092</v>
      </c>
      <c r="EV16" s="1"/>
      <c r="EW16" s="1">
        <f t="shared" si="155"/>
        <v>0</v>
      </c>
      <c r="EX16" s="1">
        <f t="shared" si="156"/>
        <v>0</v>
      </c>
      <c r="EY16" s="1">
        <f t="shared" si="157"/>
        <v>0</v>
      </c>
      <c r="EZ16" s="1">
        <f t="shared" si="158"/>
        <v>0</v>
      </c>
      <c r="FA16" s="1"/>
      <c r="FB16" s="21">
        <f t="shared" si="159"/>
        <v>0</v>
      </c>
      <c r="FC16" s="21">
        <f t="shared" si="160"/>
        <v>39.014964276937462</v>
      </c>
      <c r="FD16" s="21">
        <f t="shared" si="161"/>
        <v>0</v>
      </c>
      <c r="FE16" s="21">
        <f t="shared" si="162"/>
        <v>0</v>
      </c>
      <c r="FG16" s="1">
        <f t="shared" si="163"/>
        <v>0</v>
      </c>
      <c r="FH16" s="1">
        <f t="shared" si="101"/>
        <v>0</v>
      </c>
      <c r="FI16" s="1">
        <f t="shared" si="101"/>
        <v>9789.7319268746705</v>
      </c>
      <c r="FJ16" s="1">
        <f t="shared" si="101"/>
        <v>11997.22049862092</v>
      </c>
      <c r="FL16" s="1">
        <f t="shared" si="164"/>
        <v>21786.95242549559</v>
      </c>
      <c r="FM16" s="1">
        <f t="shared" si="102"/>
        <v>0</v>
      </c>
      <c r="FN16" s="1">
        <f t="shared" si="165"/>
        <v>-39.014964276937462</v>
      </c>
      <c r="FO16" s="1">
        <f t="shared" si="166"/>
        <v>21747.937461218651</v>
      </c>
      <c r="FP16" s="21">
        <f t="shared" si="167"/>
        <v>2.1747937461218649</v>
      </c>
    </row>
    <row r="17" spans="1:172" ht="15" customHeight="1" x14ac:dyDescent="0.25">
      <c r="A17" s="1">
        <f>'BTEvent-Driven Loop'!A16</f>
        <v>13</v>
      </c>
      <c r="C17" s="1">
        <f>'BTEvent-Driven Loop'!C16</f>
        <v>0</v>
      </c>
      <c r="D17" s="1">
        <f>'BTEvent-Driven Loop'!D16</f>
        <v>0</v>
      </c>
      <c r="E17" s="1">
        <f>'BTEvent-Driven Loop'!E16</f>
        <v>1</v>
      </c>
      <c r="F17" s="1">
        <f>'BTEvent-Driven Loop'!F16</f>
        <v>1</v>
      </c>
      <c r="H17" s="1">
        <f>'BTEvent-Driven Loop'!H16</f>
        <v>266.11703583070465</v>
      </c>
      <c r="I17" s="1">
        <f>'BTEvent-Driven Loop'!I16</f>
        <v>1468.5423953100017</v>
      </c>
      <c r="J17" s="1">
        <f>'BTEvent-Driven Loop'!J16</f>
        <v>2806.5197260082246</v>
      </c>
      <c r="K17" s="1">
        <f>'BTEvent-Driven Loop'!K16</f>
        <v>17672.350430087834</v>
      </c>
      <c r="L17" s="1"/>
      <c r="M17" s="1">
        <f>'BTEvent-Driven Loop'!M16</f>
        <v>298.37364623442647</v>
      </c>
      <c r="N17" s="1">
        <f>'BTEvent-Driven Loop'!N16</f>
        <v>1424.9223241621798</v>
      </c>
      <c r="O17" s="1">
        <f>'BTEvent-Driven Loop'!O16</f>
        <v>2491.5022057419951</v>
      </c>
      <c r="P17" s="1">
        <f>'BTEvent-Driven Loop'!P16</f>
        <v>18602.474136934561</v>
      </c>
      <c r="R17" s="2">
        <f t="shared" si="103"/>
        <v>0.1100000000000001</v>
      </c>
      <c r="S17" s="2">
        <f t="shared" si="42"/>
        <v>-2.0000000000000018E-2</v>
      </c>
      <c r="T17" s="2">
        <f t="shared" si="42"/>
        <v>-0.13000000000000012</v>
      </c>
      <c r="U17" s="2">
        <f t="shared" si="42"/>
        <v>0</v>
      </c>
      <c r="W17" s="2">
        <f t="shared" si="104"/>
        <v>-1.0000000000000009E-2</v>
      </c>
      <c r="X17" s="2">
        <f t="shared" si="43"/>
        <v>1.0000000000000009E-2</v>
      </c>
      <c r="Y17" s="2">
        <f t="shared" si="43"/>
        <v>-2.0000000000000018E-2</v>
      </c>
      <c r="Z17" s="2">
        <f t="shared" si="43"/>
        <v>-4.9999999999999933E-2</v>
      </c>
      <c r="AB17" s="1">
        <f t="shared" si="105"/>
        <v>2</v>
      </c>
      <c r="AC17" s="3">
        <f t="shared" si="44"/>
        <v>0.5</v>
      </c>
      <c r="AE17" s="2">
        <f t="shared" si="45"/>
        <v>0</v>
      </c>
      <c r="AF17" s="2">
        <f t="shared" si="46"/>
        <v>0</v>
      </c>
      <c r="AG17" s="2">
        <f t="shared" si="47"/>
        <v>0.5</v>
      </c>
      <c r="AH17" s="2">
        <f t="shared" si="48"/>
        <v>0.5</v>
      </c>
      <c r="AJ17" s="1">
        <f t="shared" si="106"/>
        <v>0</v>
      </c>
      <c r="AK17" s="1">
        <f t="shared" si="107"/>
        <v>0</v>
      </c>
      <c r="AL17" s="1">
        <f t="shared" si="108"/>
        <v>9789.7319268746705</v>
      </c>
      <c r="AM17" s="1">
        <f t="shared" si="109"/>
        <v>11997.22049862092</v>
      </c>
      <c r="AO17" s="1">
        <f t="shared" si="110"/>
        <v>21786.95242549559</v>
      </c>
      <c r="AP17" s="1">
        <f t="shared" si="111"/>
        <v>0</v>
      </c>
      <c r="AQ17" s="1">
        <f t="shared" si="112"/>
        <v>21786.95242549559</v>
      </c>
      <c r="AS17" s="1">
        <f t="shared" si="113"/>
        <v>21747.937461218651</v>
      </c>
      <c r="AU17" s="1">
        <f t="shared" si="114"/>
        <v>0</v>
      </c>
      <c r="AV17" s="1">
        <f t="shared" si="115"/>
        <v>0</v>
      </c>
      <c r="AW17" s="1">
        <f t="shared" si="116"/>
        <v>10873.968730609326</v>
      </c>
      <c r="AX17" s="1">
        <f t="shared" si="117"/>
        <v>10873.968730609326</v>
      </c>
      <c r="AZ17" s="43">
        <f t="shared" si="50"/>
        <v>21747.937461218651</v>
      </c>
      <c r="BA17" s="43">
        <f t="shared" si="51"/>
        <v>0</v>
      </c>
      <c r="BB17" s="1">
        <f t="shared" si="118"/>
        <v>21747.937461218651</v>
      </c>
      <c r="BC17" s="1"/>
      <c r="BD17" s="1">
        <f t="shared" si="52"/>
        <v>0</v>
      </c>
      <c r="BE17" s="1">
        <f t="shared" si="53"/>
        <v>0</v>
      </c>
      <c r="BF17" s="1">
        <f t="shared" si="54"/>
        <v>1084.236803734655</v>
      </c>
      <c r="BG17" s="1">
        <f t="shared" si="55"/>
        <v>0</v>
      </c>
      <c r="BH17" s="1"/>
      <c r="BI17" s="1">
        <f t="shared" si="56"/>
        <v>0</v>
      </c>
      <c r="BJ17" s="1">
        <f t="shared" si="57"/>
        <v>0</v>
      </c>
      <c r="BK17" s="1">
        <f t="shared" si="58"/>
        <v>0</v>
      </c>
      <c r="BL17" s="1">
        <f t="shared" si="59"/>
        <v>1123.2517680115943</v>
      </c>
      <c r="BM17" s="1"/>
      <c r="BN17" s="43">
        <f t="shared" si="119"/>
        <v>0</v>
      </c>
      <c r="BO17" s="43">
        <f t="shared" si="120"/>
        <v>0</v>
      </c>
      <c r="BP17" s="43">
        <f t="shared" si="121"/>
        <v>9789.7319268746705</v>
      </c>
      <c r="BQ17" s="43">
        <f t="shared" si="122"/>
        <v>10873.968730609326</v>
      </c>
      <c r="BR17" s="1"/>
      <c r="BS17" s="1">
        <f t="shared" si="123"/>
        <v>0</v>
      </c>
      <c r="BT17" s="1">
        <f t="shared" si="124"/>
        <v>0</v>
      </c>
      <c r="BU17" s="1">
        <f t="shared" si="125"/>
        <v>1084.236803734655</v>
      </c>
      <c r="BV17" s="1">
        <f t="shared" si="126"/>
        <v>0</v>
      </c>
      <c r="BW17" s="1"/>
      <c r="BX17" s="1">
        <f t="shared" si="127"/>
        <v>0</v>
      </c>
      <c r="BY17" s="1">
        <f t="shared" si="128"/>
        <v>0</v>
      </c>
      <c r="BZ17" s="1">
        <f t="shared" si="129"/>
        <v>1082.6128844080429</v>
      </c>
      <c r="CA17" s="1">
        <f t="shared" si="130"/>
        <v>0</v>
      </c>
      <c r="CB17" s="1"/>
      <c r="CC17" s="1">
        <f t="shared" si="173"/>
        <v>0</v>
      </c>
      <c r="CD17" s="1">
        <f t="shared" si="174"/>
        <v>0</v>
      </c>
      <c r="CE17" s="1">
        <f t="shared" si="175"/>
        <v>1.6239193266121674</v>
      </c>
      <c r="CF17" s="1">
        <f t="shared" si="176"/>
        <v>0</v>
      </c>
      <c r="CG17" s="1"/>
      <c r="CH17" s="2">
        <f t="shared" si="134"/>
        <v>0.1100000000000001</v>
      </c>
      <c r="CI17" s="2">
        <f t="shared" si="135"/>
        <v>-2.0000000000000018E-2</v>
      </c>
      <c r="CJ17" s="2">
        <f t="shared" si="136"/>
        <v>-0.13000000000000012</v>
      </c>
      <c r="CK17" s="2">
        <f t="shared" si="137"/>
        <v>0</v>
      </c>
      <c r="CL17" s="1"/>
      <c r="CM17" s="1">
        <f t="shared" si="68"/>
        <v>-1.0000000000000009E-2</v>
      </c>
      <c r="CN17" s="1">
        <f t="shared" si="69"/>
        <v>1.0000000000000009E-2</v>
      </c>
      <c r="CO17" s="1">
        <f t="shared" si="70"/>
        <v>-2.0000000000000018E-2</v>
      </c>
      <c r="CP17" s="1">
        <f t="shared" si="71"/>
        <v>-4.9999999999999933E-2</v>
      </c>
      <c r="CQ17" s="1"/>
      <c r="CR17" s="2">
        <f t="shared" si="138"/>
        <v>0.12000000000000011</v>
      </c>
      <c r="CS17" s="2">
        <f t="shared" si="72"/>
        <v>-3.0000000000000027E-2</v>
      </c>
      <c r="CT17" s="2">
        <f t="shared" si="72"/>
        <v>-0.1100000000000001</v>
      </c>
      <c r="CU17" s="2">
        <f t="shared" si="72"/>
        <v>4.9999999999999933E-2</v>
      </c>
      <c r="CV17" s="1"/>
      <c r="CW17" s="1">
        <f t="shared" si="73"/>
        <v>0</v>
      </c>
      <c r="CX17" s="1">
        <f t="shared" si="74"/>
        <v>0</v>
      </c>
      <c r="CY17" s="1">
        <f t="shared" si="75"/>
        <v>963.52546712315802</v>
      </c>
      <c r="CZ17" s="1">
        <f t="shared" si="76"/>
        <v>0</v>
      </c>
      <c r="DA17" s="1"/>
      <c r="DB17" s="1">
        <f t="shared" si="77"/>
        <v>0</v>
      </c>
      <c r="DC17" s="1">
        <f t="shared" si="78"/>
        <v>0</v>
      </c>
      <c r="DD17" s="1">
        <f t="shared" si="79"/>
        <v>9789.7319268746705</v>
      </c>
      <c r="DE17" s="1">
        <f t="shared" si="80"/>
        <v>10873.968730609326</v>
      </c>
      <c r="DG17" s="2">
        <f t="shared" si="81"/>
        <v>0.1100000000000001</v>
      </c>
      <c r="DH17" s="2">
        <f t="shared" si="82"/>
        <v>-2.0000000000000018E-2</v>
      </c>
      <c r="DI17" s="2">
        <f t="shared" si="83"/>
        <v>-0.13000000000000012</v>
      </c>
      <c r="DJ17" s="2">
        <f t="shared" si="84"/>
        <v>0</v>
      </c>
      <c r="DL17" s="1">
        <f t="shared" si="139"/>
        <v>0</v>
      </c>
      <c r="DM17" s="1">
        <f t="shared" si="140"/>
        <v>0</v>
      </c>
      <c r="DN17" s="1">
        <f t="shared" si="141"/>
        <v>8517.0667763809615</v>
      </c>
      <c r="DO17" s="1">
        <f t="shared" si="142"/>
        <v>10873.968730609326</v>
      </c>
      <c r="DQ17" s="1">
        <f t="shared" si="86"/>
        <v>0</v>
      </c>
      <c r="DR17" s="1">
        <f t="shared" si="87"/>
        <v>0</v>
      </c>
      <c r="DS17" s="1">
        <f t="shared" si="88"/>
        <v>0</v>
      </c>
      <c r="DT17" s="1">
        <f t="shared" si="89"/>
        <v>1123.2517680115943</v>
      </c>
      <c r="DV17" s="2">
        <f t="shared" si="90"/>
        <v>-1.0000000000000009E-2</v>
      </c>
      <c r="DW17" s="2">
        <f t="shared" si="91"/>
        <v>1.0000000000000009E-2</v>
      </c>
      <c r="DX17" s="2">
        <f t="shared" si="92"/>
        <v>-2.0000000000000018E-2</v>
      </c>
      <c r="DY17" s="2">
        <f t="shared" si="93"/>
        <v>-4.9999999999999933E-2</v>
      </c>
      <c r="EA17" s="1">
        <f t="shared" si="143"/>
        <v>0</v>
      </c>
      <c r="EB17" s="1">
        <f t="shared" si="144"/>
        <v>0</v>
      </c>
      <c r="EC17" s="1">
        <f t="shared" si="145"/>
        <v>0</v>
      </c>
      <c r="ED17" s="1">
        <f t="shared" si="146"/>
        <v>1067.0891796110147</v>
      </c>
      <c r="EF17" s="1">
        <f t="shared" si="147"/>
        <v>0</v>
      </c>
      <c r="EG17" s="1">
        <f t="shared" si="148"/>
        <v>0</v>
      </c>
      <c r="EH17" s="1">
        <f t="shared" si="149"/>
        <v>0</v>
      </c>
      <c r="EI17" s="1">
        <f t="shared" si="150"/>
        <v>1064.4281093376705</v>
      </c>
      <c r="EK17" s="21">
        <f t="shared" si="172"/>
        <v>0</v>
      </c>
      <c r="EL17" s="21">
        <f t="shared" si="151"/>
        <v>0</v>
      </c>
      <c r="EM17" s="21">
        <f t="shared" si="152"/>
        <v>0</v>
      </c>
      <c r="EN17" s="21">
        <f t="shared" si="153"/>
        <v>2.661070273344194</v>
      </c>
      <c r="EP17" s="21">
        <f t="shared" si="154"/>
        <v>2.661070273344194</v>
      </c>
      <c r="ER17" s="1">
        <f t="shared" si="97"/>
        <v>0</v>
      </c>
      <c r="ES17" s="1">
        <f t="shared" si="98"/>
        <v>0</v>
      </c>
      <c r="ET17" s="1">
        <f t="shared" si="99"/>
        <v>963.52546712315802</v>
      </c>
      <c r="EU17" s="1">
        <f t="shared" si="100"/>
        <v>0</v>
      </c>
      <c r="EV17" s="1"/>
      <c r="EW17" s="1">
        <f t="shared" si="155"/>
        <v>0</v>
      </c>
      <c r="EX17" s="1">
        <f t="shared" si="156"/>
        <v>0</v>
      </c>
      <c r="EY17" s="1">
        <f t="shared" si="157"/>
        <v>8517.0667763809615</v>
      </c>
      <c r="EZ17" s="1">
        <f t="shared" si="158"/>
        <v>10873.968730609326</v>
      </c>
      <c r="FA17" s="1"/>
      <c r="FB17" s="21">
        <f t="shared" si="159"/>
        <v>0</v>
      </c>
      <c r="FC17" s="21">
        <f t="shared" si="160"/>
        <v>0</v>
      </c>
      <c r="FD17" s="21">
        <f t="shared" si="161"/>
        <v>0</v>
      </c>
      <c r="FE17" s="21">
        <f t="shared" si="162"/>
        <v>2.661070273344194</v>
      </c>
      <c r="FG17" s="1">
        <f t="shared" si="163"/>
        <v>0</v>
      </c>
      <c r="FH17" s="1">
        <f t="shared" si="101"/>
        <v>0</v>
      </c>
      <c r="FI17" s="1">
        <f t="shared" si="101"/>
        <v>9480.5922435041193</v>
      </c>
      <c r="FJ17" s="1">
        <f t="shared" si="101"/>
        <v>10873.968730609326</v>
      </c>
      <c r="FL17" s="1">
        <f t="shared" si="164"/>
        <v>20354.560974113447</v>
      </c>
      <c r="FM17" s="1">
        <f t="shared" si="102"/>
        <v>0</v>
      </c>
      <c r="FN17" s="1">
        <f t="shared" si="165"/>
        <v>-2.661070273344194</v>
      </c>
      <c r="FO17" s="1">
        <f t="shared" si="166"/>
        <v>20351.899903840102</v>
      </c>
      <c r="FP17" s="21">
        <f t="shared" si="167"/>
        <v>2.0351899903840103</v>
      </c>
    </row>
    <row r="18" spans="1:172" ht="15" customHeight="1" x14ac:dyDescent="0.25">
      <c r="A18" s="1">
        <f>'BTEvent-Driven Loop'!A17</f>
        <v>14</v>
      </c>
      <c r="C18" s="1">
        <f>'BTEvent-Driven Loop'!C17</f>
        <v>0</v>
      </c>
      <c r="D18" s="1">
        <f>'BTEvent-Driven Loop'!D17</f>
        <v>0</v>
      </c>
      <c r="E18" s="1">
        <f>'BTEvent-Driven Loop'!E17</f>
        <v>1</v>
      </c>
      <c r="F18" s="1">
        <f>'BTEvent-Driven Loop'!F17</f>
        <v>0</v>
      </c>
      <c r="H18" s="1">
        <f>'BTEvent-Driven Loop'!H17</f>
        <v>289.42243684739367</v>
      </c>
      <c r="I18" s="1">
        <f>'BTEvent-Driven Loop'!I17</f>
        <v>1439.1715474038017</v>
      </c>
      <c r="J18" s="1">
        <f>'BTEvent-Driven Loop'!J17</f>
        <v>2366.9270954548952</v>
      </c>
      <c r="K18" s="1">
        <f>'BTEvent-Driven Loop'!K17</f>
        <v>17858.375171457177</v>
      </c>
      <c r="L18" s="1"/>
      <c r="M18" s="1">
        <f>'BTEvent-Driven Loop'!M17</f>
        <v>319.25980147083635</v>
      </c>
      <c r="N18" s="1">
        <f>'BTEvent-Driven Loop'!N17</f>
        <v>1310.9285382292055</v>
      </c>
      <c r="O18" s="1">
        <f>'BTEvent-Driven Loop'!O17</f>
        <v>2217.4369631103755</v>
      </c>
      <c r="P18" s="1">
        <f>'BTEvent-Driven Loop'!P17</f>
        <v>21950.91948158278</v>
      </c>
      <c r="R18" s="2">
        <f t="shared" si="103"/>
        <v>7.0000000000000062E-2</v>
      </c>
      <c r="S18" s="2">
        <f t="shared" si="42"/>
        <v>-7.999999999999996E-2</v>
      </c>
      <c r="T18" s="2">
        <f t="shared" si="42"/>
        <v>-0.1100000000000001</v>
      </c>
      <c r="U18" s="2">
        <f t="shared" si="42"/>
        <v>0.17999999999999994</v>
      </c>
      <c r="W18" s="2">
        <f t="shared" si="104"/>
        <v>-3.0000000000000027E-2</v>
      </c>
      <c r="X18" s="2">
        <f t="shared" si="43"/>
        <v>1.0000000000000009E-2</v>
      </c>
      <c r="Y18" s="2">
        <f t="shared" si="43"/>
        <v>-5.0000000000000044E-2</v>
      </c>
      <c r="Z18" s="2">
        <f t="shared" si="43"/>
        <v>-4.0000000000000036E-2</v>
      </c>
      <c r="AB18" s="1">
        <f t="shared" si="105"/>
        <v>1</v>
      </c>
      <c r="AC18" s="3">
        <f t="shared" si="44"/>
        <v>0.8</v>
      </c>
      <c r="AE18" s="2">
        <f t="shared" si="45"/>
        <v>0</v>
      </c>
      <c r="AF18" s="2">
        <f t="shared" si="46"/>
        <v>0</v>
      </c>
      <c r="AG18" s="2">
        <f t="shared" si="47"/>
        <v>0.8</v>
      </c>
      <c r="AH18" s="2">
        <f t="shared" si="48"/>
        <v>0</v>
      </c>
      <c r="AJ18" s="1">
        <f t="shared" si="106"/>
        <v>0</v>
      </c>
      <c r="AK18" s="1">
        <f t="shared" si="107"/>
        <v>0</v>
      </c>
      <c r="AL18" s="1">
        <f t="shared" si="108"/>
        <v>9480.5922435041193</v>
      </c>
      <c r="AM18" s="1">
        <f t="shared" si="109"/>
        <v>10873.968730609326</v>
      </c>
      <c r="AO18" s="1">
        <f t="shared" si="110"/>
        <v>20354.560974113447</v>
      </c>
      <c r="AP18" s="1">
        <f t="shared" si="111"/>
        <v>0</v>
      </c>
      <c r="AQ18" s="1">
        <f t="shared" si="112"/>
        <v>20354.560974113447</v>
      </c>
      <c r="AS18" s="1">
        <f t="shared" si="113"/>
        <v>20351.899903840102</v>
      </c>
      <c r="AU18" s="1">
        <f t="shared" si="114"/>
        <v>0</v>
      </c>
      <c r="AV18" s="1">
        <f t="shared" si="115"/>
        <v>0</v>
      </c>
      <c r="AW18" s="1">
        <f t="shared" si="116"/>
        <v>16281.519923072083</v>
      </c>
      <c r="AX18" s="1">
        <f t="shared" si="117"/>
        <v>0</v>
      </c>
      <c r="AZ18" s="43">
        <f t="shared" si="50"/>
        <v>16281.519923072083</v>
      </c>
      <c r="BA18" s="43">
        <f t="shared" si="51"/>
        <v>4070.3799807680189</v>
      </c>
      <c r="BB18" s="1">
        <f t="shared" si="118"/>
        <v>20351.899903840102</v>
      </c>
      <c r="BC18" s="1"/>
      <c r="BD18" s="1">
        <f t="shared" si="52"/>
        <v>0</v>
      </c>
      <c r="BE18" s="1">
        <f t="shared" si="53"/>
        <v>0</v>
      </c>
      <c r="BF18" s="1">
        <f t="shared" si="54"/>
        <v>6800.9276795679634</v>
      </c>
      <c r="BG18" s="1">
        <f t="shared" si="55"/>
        <v>0</v>
      </c>
      <c r="BH18" s="1"/>
      <c r="BI18" s="1">
        <f t="shared" si="56"/>
        <v>0</v>
      </c>
      <c r="BJ18" s="1">
        <f t="shared" si="57"/>
        <v>0</v>
      </c>
      <c r="BK18" s="1">
        <f t="shared" si="58"/>
        <v>0</v>
      </c>
      <c r="BL18" s="1">
        <f t="shared" si="59"/>
        <v>10873.968730609326</v>
      </c>
      <c r="BM18" s="1"/>
      <c r="BN18" s="43">
        <f t="shared" si="119"/>
        <v>0</v>
      </c>
      <c r="BO18" s="43">
        <f t="shared" si="120"/>
        <v>0</v>
      </c>
      <c r="BP18" s="43">
        <f t="shared" si="121"/>
        <v>9480.5922435041193</v>
      </c>
      <c r="BQ18" s="43">
        <f t="shared" si="122"/>
        <v>0</v>
      </c>
      <c r="BR18" s="1"/>
      <c r="BS18" s="1">
        <f t="shared" si="123"/>
        <v>0</v>
      </c>
      <c r="BT18" s="1">
        <f t="shared" si="124"/>
        <v>0</v>
      </c>
      <c r="BU18" s="1">
        <f t="shared" si="125"/>
        <v>6800.9276795679634</v>
      </c>
      <c r="BV18" s="1">
        <f t="shared" si="126"/>
        <v>0</v>
      </c>
      <c r="BW18" s="1"/>
      <c r="BX18" s="1">
        <f t="shared" si="127"/>
        <v>0</v>
      </c>
      <c r="BY18" s="1">
        <f t="shared" si="128"/>
        <v>0</v>
      </c>
      <c r="BZ18" s="1">
        <f t="shared" si="129"/>
        <v>6790.7415672171373</v>
      </c>
      <c r="CA18" s="1">
        <f t="shared" si="130"/>
        <v>0</v>
      </c>
      <c r="CB18" s="1"/>
      <c r="CC18" s="1">
        <f t="shared" si="173"/>
        <v>0</v>
      </c>
      <c r="CD18" s="1">
        <f t="shared" si="174"/>
        <v>0</v>
      </c>
      <c r="CE18" s="1">
        <f t="shared" si="175"/>
        <v>10.186112350826079</v>
      </c>
      <c r="CF18" s="1">
        <f t="shared" si="176"/>
        <v>0</v>
      </c>
      <c r="CG18" s="1"/>
      <c r="CH18" s="2">
        <f t="shared" si="134"/>
        <v>7.0000000000000062E-2</v>
      </c>
      <c r="CI18" s="2">
        <f t="shared" si="135"/>
        <v>-7.999999999999996E-2</v>
      </c>
      <c r="CJ18" s="2">
        <f t="shared" si="136"/>
        <v>-0.1100000000000001</v>
      </c>
      <c r="CK18" s="2">
        <f t="shared" si="137"/>
        <v>0.17999999999999994</v>
      </c>
      <c r="CL18" s="1"/>
      <c r="CM18" s="1">
        <f t="shared" si="68"/>
        <v>-3.0000000000000027E-2</v>
      </c>
      <c r="CN18" s="1">
        <f t="shared" si="69"/>
        <v>1.0000000000000009E-2</v>
      </c>
      <c r="CO18" s="1">
        <f t="shared" si="70"/>
        <v>-5.0000000000000044E-2</v>
      </c>
      <c r="CP18" s="1">
        <f t="shared" si="71"/>
        <v>-4.0000000000000036E-2</v>
      </c>
      <c r="CQ18" s="1"/>
      <c r="CR18" s="2">
        <f t="shared" si="138"/>
        <v>0.10000000000000009</v>
      </c>
      <c r="CS18" s="2">
        <f t="shared" si="72"/>
        <v>-8.9999999999999969E-2</v>
      </c>
      <c r="CT18" s="2">
        <f t="shared" si="72"/>
        <v>-6.0000000000000053E-2</v>
      </c>
      <c r="CU18" s="2">
        <f t="shared" si="72"/>
        <v>0.21999999999999997</v>
      </c>
      <c r="CV18" s="1"/>
      <c r="CW18" s="1">
        <f t="shared" si="73"/>
        <v>0</v>
      </c>
      <c r="CX18" s="1">
        <f t="shared" si="74"/>
        <v>0</v>
      </c>
      <c r="CY18" s="1">
        <f t="shared" si="75"/>
        <v>6383.2970731841087</v>
      </c>
      <c r="CZ18" s="1">
        <f t="shared" si="76"/>
        <v>0</v>
      </c>
      <c r="DA18" s="1"/>
      <c r="DB18" s="1">
        <f t="shared" si="77"/>
        <v>0</v>
      </c>
      <c r="DC18" s="1">
        <f t="shared" si="78"/>
        <v>0</v>
      </c>
      <c r="DD18" s="1">
        <f t="shared" si="79"/>
        <v>9480.5922435041193</v>
      </c>
      <c r="DE18" s="1">
        <f t="shared" si="80"/>
        <v>0</v>
      </c>
      <c r="DG18" s="2">
        <f t="shared" si="81"/>
        <v>7.0000000000000062E-2</v>
      </c>
      <c r="DH18" s="2">
        <f t="shared" si="82"/>
        <v>-7.999999999999996E-2</v>
      </c>
      <c r="DI18" s="2">
        <f t="shared" si="83"/>
        <v>-0.1100000000000001</v>
      </c>
      <c r="DJ18" s="2">
        <f t="shared" si="84"/>
        <v>0.17999999999999994</v>
      </c>
      <c r="DL18" s="1">
        <f t="shared" si="139"/>
        <v>0</v>
      </c>
      <c r="DM18" s="1">
        <f t="shared" si="140"/>
        <v>0</v>
      </c>
      <c r="DN18" s="1">
        <f t="shared" si="141"/>
        <v>8437.7270967186651</v>
      </c>
      <c r="DO18" s="1">
        <f t="shared" si="142"/>
        <v>0</v>
      </c>
      <c r="DQ18" s="1">
        <f t="shared" si="86"/>
        <v>0</v>
      </c>
      <c r="DR18" s="1">
        <f t="shared" si="87"/>
        <v>0</v>
      </c>
      <c r="DS18" s="1">
        <f t="shared" si="88"/>
        <v>0</v>
      </c>
      <c r="DT18" s="1">
        <f t="shared" si="89"/>
        <v>10873.968730609326</v>
      </c>
      <c r="DV18" s="2">
        <f t="shared" si="90"/>
        <v>-3.0000000000000027E-2</v>
      </c>
      <c r="DW18" s="2">
        <f t="shared" si="91"/>
        <v>1.0000000000000009E-2</v>
      </c>
      <c r="DX18" s="2">
        <f t="shared" si="92"/>
        <v>-5.0000000000000044E-2</v>
      </c>
      <c r="DY18" s="2">
        <f t="shared" si="93"/>
        <v>-4.0000000000000036E-2</v>
      </c>
      <c r="EA18" s="1">
        <f t="shared" si="143"/>
        <v>0</v>
      </c>
      <c r="EB18" s="1">
        <f t="shared" si="144"/>
        <v>0</v>
      </c>
      <c r="EC18" s="1">
        <f t="shared" si="145"/>
        <v>0</v>
      </c>
      <c r="ED18" s="1">
        <f t="shared" si="146"/>
        <v>10439.009981384952</v>
      </c>
      <c r="EF18" s="1">
        <f t="shared" si="147"/>
        <v>0</v>
      </c>
      <c r="EG18" s="1">
        <f t="shared" si="148"/>
        <v>0</v>
      </c>
      <c r="EH18" s="1">
        <f t="shared" si="149"/>
        <v>0</v>
      </c>
      <c r="EI18" s="1">
        <f t="shared" si="150"/>
        <v>10412.977537541099</v>
      </c>
      <c r="EK18" s="21">
        <f t="shared" si="172"/>
        <v>0</v>
      </c>
      <c r="EL18" s="21">
        <f t="shared" si="151"/>
        <v>0</v>
      </c>
      <c r="EM18" s="21">
        <f t="shared" si="152"/>
        <v>0</v>
      </c>
      <c r="EN18" s="21">
        <f t="shared" si="153"/>
        <v>26.032443843852889</v>
      </c>
      <c r="EP18" s="21">
        <f t="shared" si="154"/>
        <v>26.032443843852889</v>
      </c>
      <c r="ER18" s="1">
        <f t="shared" si="97"/>
        <v>0</v>
      </c>
      <c r="ES18" s="1">
        <f t="shared" si="98"/>
        <v>0</v>
      </c>
      <c r="ET18" s="1">
        <f t="shared" si="99"/>
        <v>6383.2970731841087</v>
      </c>
      <c r="EU18" s="1">
        <f t="shared" si="100"/>
        <v>0</v>
      </c>
      <c r="EV18" s="1"/>
      <c r="EW18" s="1">
        <f t="shared" si="155"/>
        <v>0</v>
      </c>
      <c r="EX18" s="1">
        <f t="shared" si="156"/>
        <v>0</v>
      </c>
      <c r="EY18" s="1">
        <f t="shared" si="157"/>
        <v>8437.7270967186651</v>
      </c>
      <c r="EZ18" s="1">
        <f t="shared" si="158"/>
        <v>0</v>
      </c>
      <c r="FA18" s="1"/>
      <c r="FB18" s="21">
        <f t="shared" si="159"/>
        <v>0</v>
      </c>
      <c r="FC18" s="21">
        <f t="shared" si="160"/>
        <v>0</v>
      </c>
      <c r="FD18" s="21">
        <f t="shared" si="161"/>
        <v>0</v>
      </c>
      <c r="FE18" s="21">
        <f t="shared" si="162"/>
        <v>26.032443843852889</v>
      </c>
      <c r="FG18" s="1">
        <f t="shared" si="163"/>
        <v>0</v>
      </c>
      <c r="FH18" s="1">
        <f t="shared" si="101"/>
        <v>0</v>
      </c>
      <c r="FI18" s="1">
        <f t="shared" si="101"/>
        <v>14821.024169902774</v>
      </c>
      <c r="FJ18" s="1">
        <f t="shared" si="101"/>
        <v>0</v>
      </c>
      <c r="FL18" s="1">
        <f t="shared" si="164"/>
        <v>14821.024169902774</v>
      </c>
      <c r="FM18" s="1">
        <f t="shared" si="102"/>
        <v>4070.3799807680189</v>
      </c>
      <c r="FN18" s="1">
        <f t="shared" si="165"/>
        <v>-26.032443843852889</v>
      </c>
      <c r="FO18" s="1">
        <f t="shared" si="166"/>
        <v>18865.37170682694</v>
      </c>
      <c r="FP18" s="21">
        <f t="shared" si="167"/>
        <v>1.8865371706826939</v>
      </c>
    </row>
    <row r="19" spans="1:172" ht="15" customHeight="1" x14ac:dyDescent="0.25">
      <c r="A19" s="1">
        <f>'BTEvent-Driven Loop'!A18</f>
        <v>15</v>
      </c>
      <c r="C19" s="1">
        <f>'BTEvent-Driven Loop'!C18</f>
        <v>0</v>
      </c>
      <c r="D19" s="1">
        <f>'BTEvent-Driven Loop'!D18</f>
        <v>1</v>
      </c>
      <c r="E19" s="1">
        <f>'BTEvent-Driven Loop'!E18</f>
        <v>0</v>
      </c>
      <c r="F19" s="1">
        <f>'BTEvent-Driven Loop'!F18</f>
        <v>1</v>
      </c>
      <c r="H19" s="1">
        <f>'BTEvent-Driven Loop'!H18</f>
        <v>316.06720345612797</v>
      </c>
      <c r="I19" s="1">
        <f>'BTEvent-Driven Loop'!I18</f>
        <v>1258.4913967000373</v>
      </c>
      <c r="J19" s="1">
        <f>'BTEvent-Driven Loop'!J18</f>
        <v>2106.5651149548567</v>
      </c>
      <c r="K19" s="1">
        <f>'BTEvent-Driven Loop'!K18</f>
        <v>21072.882702319468</v>
      </c>
      <c r="L19" s="1"/>
      <c r="M19" s="1">
        <f>'BTEvent-Driven Loop'!M18</f>
        <v>277.75602727962763</v>
      </c>
      <c r="N19" s="1">
        <f>'BTEvent-Driven Loop'!N18</f>
        <v>1363.3656797583737</v>
      </c>
      <c r="O19" s="1">
        <f>'BTEvent-Driven Loop'!O18</f>
        <v>2372.6575505281021</v>
      </c>
      <c r="P19" s="1">
        <f>'BTEvent-Driven Loop'!P18</f>
        <v>20194.845923056157</v>
      </c>
      <c r="R19" s="2">
        <f t="shared" si="103"/>
        <v>-0.13</v>
      </c>
      <c r="S19" s="2">
        <f t="shared" si="42"/>
        <v>4.0000000000000036E-2</v>
      </c>
      <c r="T19" s="2">
        <f t="shared" si="42"/>
        <v>7.0000000000000062E-2</v>
      </c>
      <c r="U19" s="2">
        <f t="shared" si="42"/>
        <v>-8.0000000000000071E-2</v>
      </c>
      <c r="W19" s="2">
        <f t="shared" si="104"/>
        <v>-1.0000000000000009E-2</v>
      </c>
      <c r="X19" s="2">
        <f t="shared" si="43"/>
        <v>-4.0000000000000036E-2</v>
      </c>
      <c r="Y19" s="2">
        <f t="shared" si="43"/>
        <v>-5.0000000000000044E-2</v>
      </c>
      <c r="Z19" s="2">
        <f t="shared" si="43"/>
        <v>-4.0000000000000036E-2</v>
      </c>
      <c r="AB19" s="1">
        <f t="shared" si="105"/>
        <v>2</v>
      </c>
      <c r="AC19" s="3">
        <f t="shared" si="44"/>
        <v>0.5</v>
      </c>
      <c r="AE19" s="2">
        <f t="shared" si="45"/>
        <v>0</v>
      </c>
      <c r="AF19" s="2">
        <f t="shared" si="46"/>
        <v>0.5</v>
      </c>
      <c r="AG19" s="2">
        <f t="shared" si="47"/>
        <v>0</v>
      </c>
      <c r="AH19" s="2">
        <f t="shared" si="48"/>
        <v>0.5</v>
      </c>
      <c r="AJ19" s="1">
        <f t="shared" si="106"/>
        <v>0</v>
      </c>
      <c r="AK19" s="1">
        <f t="shared" si="107"/>
        <v>0</v>
      </c>
      <c r="AL19" s="1">
        <f t="shared" si="108"/>
        <v>14821.024169902774</v>
      </c>
      <c r="AM19" s="1">
        <f t="shared" si="109"/>
        <v>0</v>
      </c>
      <c r="AO19" s="1">
        <f t="shared" si="110"/>
        <v>14821.024169902774</v>
      </c>
      <c r="AP19" s="1">
        <f t="shared" si="111"/>
        <v>4070.3799807680189</v>
      </c>
      <c r="AQ19" s="1">
        <f t="shared" si="112"/>
        <v>18891.404150670794</v>
      </c>
      <c r="AS19" s="1">
        <f t="shared" si="113"/>
        <v>18865.37170682694</v>
      </c>
      <c r="AU19" s="1">
        <f t="shared" si="114"/>
        <v>0</v>
      </c>
      <c r="AV19" s="1">
        <f t="shared" si="115"/>
        <v>9432.6858534134699</v>
      </c>
      <c r="AW19" s="1">
        <f t="shared" si="116"/>
        <v>0</v>
      </c>
      <c r="AX19" s="1">
        <f t="shared" si="117"/>
        <v>9432.6858534134699</v>
      </c>
      <c r="AZ19" s="43">
        <f t="shared" si="50"/>
        <v>18865.37170682694</v>
      </c>
      <c r="BA19" s="43">
        <f t="shared" si="51"/>
        <v>0</v>
      </c>
      <c r="BB19" s="1">
        <f t="shared" si="118"/>
        <v>18865.37170682694</v>
      </c>
      <c r="BC19" s="1"/>
      <c r="BD19" s="1">
        <f t="shared" si="52"/>
        <v>0</v>
      </c>
      <c r="BE19" s="1">
        <f t="shared" si="53"/>
        <v>9432.6858534134699</v>
      </c>
      <c r="BF19" s="1">
        <f t="shared" si="54"/>
        <v>0</v>
      </c>
      <c r="BG19" s="1">
        <f t="shared" si="55"/>
        <v>9432.6858534134699</v>
      </c>
      <c r="BH19" s="1"/>
      <c r="BI19" s="1">
        <f t="shared" si="56"/>
        <v>0</v>
      </c>
      <c r="BJ19" s="1">
        <f t="shared" si="57"/>
        <v>0</v>
      </c>
      <c r="BK19" s="1">
        <f t="shared" si="58"/>
        <v>14821.024169902774</v>
      </c>
      <c r="BL19" s="1">
        <f t="shared" si="59"/>
        <v>0</v>
      </c>
      <c r="BM19" s="1"/>
      <c r="BN19" s="43">
        <f t="shared" si="119"/>
        <v>0</v>
      </c>
      <c r="BO19" s="43">
        <f t="shared" si="120"/>
        <v>0</v>
      </c>
      <c r="BP19" s="43">
        <f t="shared" si="121"/>
        <v>0</v>
      </c>
      <c r="BQ19" s="43">
        <f t="shared" si="122"/>
        <v>0</v>
      </c>
      <c r="BR19" s="1"/>
      <c r="BS19" s="1">
        <f t="shared" si="123"/>
        <v>0</v>
      </c>
      <c r="BT19" s="1">
        <f t="shared" si="124"/>
        <v>9432.6858534134699</v>
      </c>
      <c r="BU19" s="1">
        <f t="shared" si="125"/>
        <v>0</v>
      </c>
      <c r="BV19" s="1">
        <f t="shared" si="126"/>
        <v>9432.6858534134699</v>
      </c>
      <c r="BW19" s="1"/>
      <c r="BX19" s="1">
        <f t="shared" si="127"/>
        <v>0</v>
      </c>
      <c r="BY19" s="1">
        <f t="shared" si="128"/>
        <v>9418.5580163888862</v>
      </c>
      <c r="BZ19" s="1">
        <f t="shared" si="129"/>
        <v>0</v>
      </c>
      <c r="CA19" s="1">
        <f t="shared" si="130"/>
        <v>9418.5580163888862</v>
      </c>
      <c r="CB19" s="1"/>
      <c r="CC19" s="1">
        <f t="shared" si="173"/>
        <v>0</v>
      </c>
      <c r="CD19" s="1">
        <f t="shared" si="174"/>
        <v>14.127837024583641</v>
      </c>
      <c r="CE19" s="1">
        <f t="shared" si="175"/>
        <v>0</v>
      </c>
      <c r="CF19" s="1">
        <f t="shared" si="176"/>
        <v>14.127837024583641</v>
      </c>
      <c r="CG19" s="1"/>
      <c r="CH19" s="2">
        <f t="shared" si="134"/>
        <v>-0.13</v>
      </c>
      <c r="CI19" s="2">
        <f t="shared" si="135"/>
        <v>4.0000000000000036E-2</v>
      </c>
      <c r="CJ19" s="2">
        <f t="shared" si="136"/>
        <v>7.0000000000000062E-2</v>
      </c>
      <c r="CK19" s="2">
        <f t="shared" si="137"/>
        <v>-8.0000000000000071E-2</v>
      </c>
      <c r="CL19" s="1"/>
      <c r="CM19" s="1">
        <f t="shared" si="68"/>
        <v>-1.0000000000000009E-2</v>
      </c>
      <c r="CN19" s="1">
        <f t="shared" si="69"/>
        <v>-4.0000000000000036E-2</v>
      </c>
      <c r="CO19" s="1">
        <f t="shared" si="70"/>
        <v>-5.0000000000000044E-2</v>
      </c>
      <c r="CP19" s="1">
        <f t="shared" si="71"/>
        <v>-4.0000000000000036E-2</v>
      </c>
      <c r="CQ19" s="1"/>
      <c r="CR19" s="2">
        <f t="shared" si="138"/>
        <v>-0.12</v>
      </c>
      <c r="CS19" s="2">
        <f t="shared" si="72"/>
        <v>8.0000000000000071E-2</v>
      </c>
      <c r="CT19" s="2">
        <f t="shared" si="72"/>
        <v>0.12000000000000011</v>
      </c>
      <c r="CU19" s="2">
        <f t="shared" si="72"/>
        <v>-4.0000000000000036E-2</v>
      </c>
      <c r="CV19" s="1"/>
      <c r="CW19" s="1">
        <f t="shared" si="73"/>
        <v>0</v>
      </c>
      <c r="CX19" s="1">
        <f t="shared" si="74"/>
        <v>10172.042657699998</v>
      </c>
      <c r="CY19" s="1">
        <f t="shared" si="75"/>
        <v>0</v>
      </c>
      <c r="CZ19" s="1">
        <f t="shared" si="76"/>
        <v>9041.8156957333304</v>
      </c>
      <c r="DA19" s="1"/>
      <c r="DB19" s="1">
        <f t="shared" si="77"/>
        <v>0</v>
      </c>
      <c r="DC19" s="1">
        <f t="shared" si="78"/>
        <v>0</v>
      </c>
      <c r="DD19" s="1">
        <f t="shared" si="79"/>
        <v>0</v>
      </c>
      <c r="DE19" s="1">
        <f t="shared" si="80"/>
        <v>0</v>
      </c>
      <c r="DG19" s="2">
        <f t="shared" si="81"/>
        <v>-0.13</v>
      </c>
      <c r="DH19" s="2">
        <f t="shared" si="82"/>
        <v>4.0000000000000036E-2</v>
      </c>
      <c r="DI19" s="2">
        <f t="shared" si="83"/>
        <v>7.0000000000000062E-2</v>
      </c>
      <c r="DJ19" s="2">
        <f t="shared" si="84"/>
        <v>-8.0000000000000071E-2</v>
      </c>
      <c r="DL19" s="1">
        <f t="shared" si="139"/>
        <v>0</v>
      </c>
      <c r="DM19" s="1">
        <f t="shared" si="140"/>
        <v>0</v>
      </c>
      <c r="DN19" s="1">
        <f t="shared" si="141"/>
        <v>0</v>
      </c>
      <c r="DO19" s="1">
        <f t="shared" si="142"/>
        <v>0</v>
      </c>
      <c r="DQ19" s="1">
        <f t="shared" si="86"/>
        <v>0</v>
      </c>
      <c r="DR19" s="1">
        <f t="shared" si="87"/>
        <v>0</v>
      </c>
      <c r="DS19" s="1">
        <f t="shared" si="88"/>
        <v>14821.024169902774</v>
      </c>
      <c r="DT19" s="1">
        <f t="shared" si="89"/>
        <v>0</v>
      </c>
      <c r="DV19" s="2">
        <f t="shared" si="90"/>
        <v>-1.0000000000000009E-2</v>
      </c>
      <c r="DW19" s="2">
        <f t="shared" si="91"/>
        <v>-4.0000000000000036E-2</v>
      </c>
      <c r="DX19" s="2">
        <f t="shared" si="92"/>
        <v>-5.0000000000000044E-2</v>
      </c>
      <c r="DY19" s="2">
        <f t="shared" si="93"/>
        <v>-4.0000000000000036E-2</v>
      </c>
      <c r="EA19" s="1">
        <f t="shared" si="143"/>
        <v>0</v>
      </c>
      <c r="EB19" s="1">
        <f t="shared" si="144"/>
        <v>0</v>
      </c>
      <c r="EC19" s="1">
        <f t="shared" si="145"/>
        <v>14079.972961407635</v>
      </c>
      <c r="ED19" s="1">
        <f t="shared" si="146"/>
        <v>0</v>
      </c>
      <c r="EF19" s="1">
        <f t="shared" si="147"/>
        <v>0</v>
      </c>
      <c r="EG19" s="1">
        <f t="shared" si="148"/>
        <v>0</v>
      </c>
      <c r="EH19" s="1">
        <f t="shared" si="149"/>
        <v>14044.860809384176</v>
      </c>
      <c r="EI19" s="1">
        <f t="shared" si="150"/>
        <v>0</v>
      </c>
      <c r="EK19" s="21">
        <f t="shared" si="172"/>
        <v>0</v>
      </c>
      <c r="EL19" s="21">
        <f t="shared" si="151"/>
        <v>0</v>
      </c>
      <c r="EM19" s="21">
        <f t="shared" si="152"/>
        <v>35.112152023459203</v>
      </c>
      <c r="EN19" s="21">
        <f t="shared" si="153"/>
        <v>0</v>
      </c>
      <c r="EP19" s="21">
        <f t="shared" si="154"/>
        <v>35.112152023459203</v>
      </c>
      <c r="ER19" s="1">
        <f t="shared" si="97"/>
        <v>0</v>
      </c>
      <c r="ES19" s="1">
        <f t="shared" si="98"/>
        <v>10172.042657699998</v>
      </c>
      <c r="ET19" s="1">
        <f t="shared" si="99"/>
        <v>0</v>
      </c>
      <c r="EU19" s="1">
        <f t="shared" si="100"/>
        <v>9041.8156957333304</v>
      </c>
      <c r="EV19" s="1"/>
      <c r="EW19" s="1">
        <f t="shared" si="155"/>
        <v>0</v>
      </c>
      <c r="EX19" s="1">
        <f t="shared" si="156"/>
        <v>0</v>
      </c>
      <c r="EY19" s="1">
        <f t="shared" si="157"/>
        <v>0</v>
      </c>
      <c r="EZ19" s="1">
        <f t="shared" si="158"/>
        <v>0</v>
      </c>
      <c r="FA19" s="1"/>
      <c r="FB19" s="21">
        <f t="shared" si="159"/>
        <v>0</v>
      </c>
      <c r="FC19" s="21">
        <f t="shared" si="160"/>
        <v>0</v>
      </c>
      <c r="FD19" s="21">
        <f t="shared" si="161"/>
        <v>35.112152023459203</v>
      </c>
      <c r="FE19" s="21">
        <f t="shared" si="162"/>
        <v>0</v>
      </c>
      <c r="FG19" s="1">
        <f t="shared" si="163"/>
        <v>0</v>
      </c>
      <c r="FH19" s="1">
        <f t="shared" si="101"/>
        <v>10172.042657699998</v>
      </c>
      <c r="FI19" s="1">
        <f t="shared" si="101"/>
        <v>0</v>
      </c>
      <c r="FJ19" s="1">
        <f t="shared" si="101"/>
        <v>9041.8156957333304</v>
      </c>
      <c r="FL19" s="1">
        <f t="shared" si="164"/>
        <v>19213.85835343333</v>
      </c>
      <c r="FM19" s="1">
        <f t="shared" si="102"/>
        <v>0</v>
      </c>
      <c r="FN19" s="1">
        <f t="shared" si="165"/>
        <v>-35.112152023459203</v>
      </c>
      <c r="FO19" s="1">
        <f t="shared" si="166"/>
        <v>19178.746201409871</v>
      </c>
      <c r="FP19" s="21">
        <f t="shared" si="167"/>
        <v>1.9178746201409871</v>
      </c>
    </row>
    <row r="20" spans="1:172" ht="15" customHeight="1" x14ac:dyDescent="0.25">
      <c r="A20" s="1">
        <f>'BTEvent-Driven Loop'!A19</f>
        <v>16</v>
      </c>
      <c r="C20" s="1">
        <f>'BTEvent-Driven Loop'!C19</f>
        <v>1</v>
      </c>
      <c r="D20" s="1">
        <f>'BTEvent-Driven Loop'!D19</f>
        <v>0</v>
      </c>
      <c r="E20" s="1">
        <f>'BTEvent-Driven Loop'!E19</f>
        <v>1</v>
      </c>
      <c r="F20" s="1">
        <f>'BTEvent-Driven Loop'!F19</f>
        <v>1</v>
      </c>
      <c r="H20" s="1">
        <f>'BTEvent-Driven Loop'!H19</f>
        <v>266.64578618844251</v>
      </c>
      <c r="I20" s="1">
        <f>'BTEvent-Driven Loop'!I19</f>
        <v>1417.9003069487087</v>
      </c>
      <c r="J20" s="1">
        <f>'BTEvent-Driven Loop'!J19</f>
        <v>2396.3841260333829</v>
      </c>
      <c r="K20" s="1">
        <f>'BTEvent-Driven Loop'!K19</f>
        <v>19589.00054536447</v>
      </c>
      <c r="L20" s="1"/>
      <c r="M20" s="1">
        <f>'BTEvent-Driven Loop'!M19</f>
        <v>255.53554509725743</v>
      </c>
      <c r="N20" s="1">
        <f>'BTEvent-Driven Loop'!N19</f>
        <v>1608.7715021148808</v>
      </c>
      <c r="O20" s="1">
        <f>'BTEvent-Driven Loop'!O19</f>
        <v>2681.1030320967552</v>
      </c>
      <c r="P20" s="1">
        <f>'BTEvent-Driven Loop'!P19</f>
        <v>24233.815107667386</v>
      </c>
      <c r="R20" s="2">
        <f t="shared" si="103"/>
        <v>-7.999999999999996E-2</v>
      </c>
      <c r="S20" s="2">
        <f t="shared" si="42"/>
        <v>0.17999999999999994</v>
      </c>
      <c r="T20" s="2">
        <f t="shared" si="42"/>
        <v>0.12999999999999989</v>
      </c>
      <c r="U20" s="2">
        <f t="shared" si="42"/>
        <v>0.19999999999999996</v>
      </c>
      <c r="W20" s="2">
        <f t="shared" si="104"/>
        <v>-4.0000000000000036E-2</v>
      </c>
      <c r="X20" s="2">
        <f t="shared" si="43"/>
        <v>4.0000000000000036E-2</v>
      </c>
      <c r="Y20" s="2">
        <f t="shared" si="43"/>
        <v>1.0000000000000009E-2</v>
      </c>
      <c r="Z20" s="2">
        <f t="shared" si="43"/>
        <v>-3.0000000000000138E-2</v>
      </c>
      <c r="AB20" s="1">
        <f t="shared" si="105"/>
        <v>3</v>
      </c>
      <c r="AC20" s="3">
        <f t="shared" si="44"/>
        <v>0.33333333333333331</v>
      </c>
      <c r="AE20" s="2">
        <f t="shared" si="45"/>
        <v>0.33333333333333331</v>
      </c>
      <c r="AF20" s="2">
        <f t="shared" si="46"/>
        <v>0</v>
      </c>
      <c r="AG20" s="2">
        <f t="shared" si="47"/>
        <v>0.33333333333333331</v>
      </c>
      <c r="AH20" s="2">
        <f t="shared" si="48"/>
        <v>0.33333333333333331</v>
      </c>
      <c r="AJ20" s="1">
        <f t="shared" si="106"/>
        <v>0</v>
      </c>
      <c r="AK20" s="1">
        <f t="shared" si="107"/>
        <v>10172.042657699998</v>
      </c>
      <c r="AL20" s="1">
        <f t="shared" si="108"/>
        <v>0</v>
      </c>
      <c r="AM20" s="1">
        <f t="shared" si="109"/>
        <v>9041.8156957333304</v>
      </c>
      <c r="AO20" s="1">
        <f t="shared" si="110"/>
        <v>19213.85835343333</v>
      </c>
      <c r="AP20" s="1">
        <f t="shared" si="111"/>
        <v>0</v>
      </c>
      <c r="AQ20" s="1">
        <f t="shared" si="112"/>
        <v>19213.85835343333</v>
      </c>
      <c r="AS20" s="1">
        <f t="shared" si="113"/>
        <v>19178.746201409871</v>
      </c>
      <c r="AU20" s="1">
        <f t="shared" si="114"/>
        <v>6392.9154004699567</v>
      </c>
      <c r="AV20" s="1">
        <f t="shared" si="115"/>
        <v>0</v>
      </c>
      <c r="AW20" s="1">
        <f t="shared" si="116"/>
        <v>6392.9154004699567</v>
      </c>
      <c r="AX20" s="1">
        <f t="shared" si="117"/>
        <v>6392.9154004699567</v>
      </c>
      <c r="AZ20" s="43">
        <f t="shared" si="50"/>
        <v>19178.746201409871</v>
      </c>
      <c r="BA20" s="43">
        <f t="shared" si="51"/>
        <v>0</v>
      </c>
      <c r="BB20" s="1">
        <f t="shared" si="118"/>
        <v>19178.746201409871</v>
      </c>
      <c r="BC20" s="1"/>
      <c r="BD20" s="1">
        <f t="shared" si="52"/>
        <v>6392.9154004699567</v>
      </c>
      <c r="BE20" s="1">
        <f t="shared" si="53"/>
        <v>0</v>
      </c>
      <c r="BF20" s="1">
        <f t="shared" si="54"/>
        <v>6392.9154004699567</v>
      </c>
      <c r="BG20" s="1">
        <f t="shared" si="55"/>
        <v>0</v>
      </c>
      <c r="BH20" s="1"/>
      <c r="BI20" s="1">
        <f t="shared" si="56"/>
        <v>0</v>
      </c>
      <c r="BJ20" s="1">
        <f t="shared" si="57"/>
        <v>10172.042657699998</v>
      </c>
      <c r="BK20" s="1">
        <f t="shared" si="58"/>
        <v>0</v>
      </c>
      <c r="BL20" s="1">
        <f t="shared" si="59"/>
        <v>2648.9002952633737</v>
      </c>
      <c r="BM20" s="1"/>
      <c r="BN20" s="43">
        <f t="shared" si="119"/>
        <v>0</v>
      </c>
      <c r="BO20" s="43">
        <f t="shared" si="120"/>
        <v>0</v>
      </c>
      <c r="BP20" s="43">
        <f t="shared" si="121"/>
        <v>0</v>
      </c>
      <c r="BQ20" s="43">
        <f t="shared" si="122"/>
        <v>6392.9154004699567</v>
      </c>
      <c r="BR20" s="1"/>
      <c r="BS20" s="1">
        <f t="shared" si="123"/>
        <v>6392.9154004699567</v>
      </c>
      <c r="BT20" s="1">
        <f t="shared" si="124"/>
        <v>0</v>
      </c>
      <c r="BU20" s="1">
        <f t="shared" si="125"/>
        <v>6392.9154004699567</v>
      </c>
      <c r="BV20" s="1">
        <f t="shared" si="126"/>
        <v>0</v>
      </c>
      <c r="BW20" s="1"/>
      <c r="BX20" s="1">
        <f t="shared" si="127"/>
        <v>6383.3403898851284</v>
      </c>
      <c r="BY20" s="1">
        <f t="shared" si="128"/>
        <v>0</v>
      </c>
      <c r="BZ20" s="1">
        <f t="shared" si="129"/>
        <v>6383.3403898851284</v>
      </c>
      <c r="CA20" s="1">
        <f t="shared" si="130"/>
        <v>0</v>
      </c>
      <c r="CB20" s="1"/>
      <c r="CC20" s="1">
        <f t="shared" si="173"/>
        <v>9.5750105848283056</v>
      </c>
      <c r="CD20" s="1">
        <f t="shared" si="174"/>
        <v>0</v>
      </c>
      <c r="CE20" s="1">
        <f t="shared" si="175"/>
        <v>9.5750105848283056</v>
      </c>
      <c r="CF20" s="1">
        <f t="shared" si="176"/>
        <v>0</v>
      </c>
      <c r="CG20" s="1"/>
      <c r="CH20" s="2">
        <f t="shared" si="134"/>
        <v>-7.999999999999996E-2</v>
      </c>
      <c r="CI20" s="2">
        <f t="shared" si="135"/>
        <v>0.17999999999999994</v>
      </c>
      <c r="CJ20" s="2">
        <f t="shared" si="136"/>
        <v>0.12999999999999989</v>
      </c>
      <c r="CK20" s="2">
        <f t="shared" si="137"/>
        <v>0.19999999999999996</v>
      </c>
      <c r="CL20" s="1"/>
      <c r="CM20" s="1">
        <f t="shared" si="68"/>
        <v>-4.0000000000000036E-2</v>
      </c>
      <c r="CN20" s="1">
        <f t="shared" si="69"/>
        <v>4.0000000000000036E-2</v>
      </c>
      <c r="CO20" s="1">
        <f t="shared" si="70"/>
        <v>1.0000000000000009E-2</v>
      </c>
      <c r="CP20" s="1">
        <f t="shared" si="71"/>
        <v>-3.0000000000000138E-2</v>
      </c>
      <c r="CQ20" s="1"/>
      <c r="CR20" s="2">
        <f t="shared" si="138"/>
        <v>-3.9999999999999925E-2</v>
      </c>
      <c r="CS20" s="2">
        <f t="shared" si="72"/>
        <v>0.1399999999999999</v>
      </c>
      <c r="CT20" s="2">
        <f t="shared" si="72"/>
        <v>0.11999999999999988</v>
      </c>
      <c r="CU20" s="2">
        <f t="shared" si="72"/>
        <v>0.23000000000000009</v>
      </c>
      <c r="CV20" s="1"/>
      <c r="CW20" s="1">
        <f t="shared" si="73"/>
        <v>6128.0067742897236</v>
      </c>
      <c r="CX20" s="1">
        <f t="shared" si="74"/>
        <v>0</v>
      </c>
      <c r="CY20" s="1">
        <f t="shared" si="75"/>
        <v>7149.3412366713428</v>
      </c>
      <c r="CZ20" s="1">
        <f t="shared" si="76"/>
        <v>0</v>
      </c>
      <c r="DA20" s="1"/>
      <c r="DB20" s="1">
        <f t="shared" si="77"/>
        <v>0</v>
      </c>
      <c r="DC20" s="1">
        <f t="shared" si="78"/>
        <v>0</v>
      </c>
      <c r="DD20" s="1">
        <f t="shared" si="79"/>
        <v>0</v>
      </c>
      <c r="DE20" s="1">
        <f t="shared" si="80"/>
        <v>6392.9154004699567</v>
      </c>
      <c r="DG20" s="2">
        <f t="shared" si="81"/>
        <v>-7.999999999999996E-2</v>
      </c>
      <c r="DH20" s="2">
        <f t="shared" si="82"/>
        <v>0.17999999999999994</v>
      </c>
      <c r="DI20" s="2">
        <f t="shared" si="83"/>
        <v>0.12999999999999989</v>
      </c>
      <c r="DJ20" s="2">
        <f t="shared" si="84"/>
        <v>0.19999999999999996</v>
      </c>
      <c r="DL20" s="1">
        <f t="shared" si="139"/>
        <v>0</v>
      </c>
      <c r="DM20" s="1">
        <f t="shared" si="140"/>
        <v>0</v>
      </c>
      <c r="DN20" s="1">
        <f t="shared" si="141"/>
        <v>0</v>
      </c>
      <c r="DO20" s="1">
        <f t="shared" si="142"/>
        <v>7671.4984805639479</v>
      </c>
      <c r="DQ20" s="1">
        <f t="shared" si="86"/>
        <v>0</v>
      </c>
      <c r="DR20" s="1">
        <f t="shared" si="87"/>
        <v>10172.042657699998</v>
      </c>
      <c r="DS20" s="1">
        <f t="shared" si="88"/>
        <v>0</v>
      </c>
      <c r="DT20" s="1">
        <f t="shared" si="89"/>
        <v>2648.9002952633737</v>
      </c>
      <c r="DV20" s="2">
        <f t="shared" si="90"/>
        <v>-4.0000000000000036E-2</v>
      </c>
      <c r="DW20" s="2">
        <f t="shared" si="91"/>
        <v>4.0000000000000036E-2</v>
      </c>
      <c r="DX20" s="2">
        <f t="shared" si="92"/>
        <v>1.0000000000000009E-2</v>
      </c>
      <c r="DY20" s="2">
        <f t="shared" si="93"/>
        <v>-3.0000000000000138E-2</v>
      </c>
      <c r="EA20" s="1">
        <f t="shared" si="143"/>
        <v>0</v>
      </c>
      <c r="EB20" s="1">
        <f t="shared" si="144"/>
        <v>10578.924364007999</v>
      </c>
      <c r="EC20" s="1">
        <f t="shared" si="145"/>
        <v>0</v>
      </c>
      <c r="ED20" s="1">
        <f t="shared" si="146"/>
        <v>2569.4332864054722</v>
      </c>
      <c r="EF20" s="1">
        <f t="shared" si="147"/>
        <v>0</v>
      </c>
      <c r="EG20" s="1">
        <f t="shared" si="148"/>
        <v>10552.543006491769</v>
      </c>
      <c r="EH20" s="1">
        <f t="shared" si="149"/>
        <v>0</v>
      </c>
      <c r="EI20" s="1">
        <f t="shared" si="150"/>
        <v>2563.0257221002216</v>
      </c>
      <c r="EK20" s="21">
        <f t="shared" si="172"/>
        <v>0</v>
      </c>
      <c r="EL20" s="21">
        <f t="shared" si="151"/>
        <v>26.3813575162294</v>
      </c>
      <c r="EM20" s="21">
        <f t="shared" si="152"/>
        <v>0</v>
      </c>
      <c r="EN20" s="21">
        <f t="shared" si="153"/>
        <v>6.4075643052506166</v>
      </c>
      <c r="EP20" s="21">
        <f t="shared" si="154"/>
        <v>32.788921821480017</v>
      </c>
      <c r="ER20" s="1">
        <f t="shared" si="97"/>
        <v>6128.0067742897236</v>
      </c>
      <c r="ES20" s="1">
        <f t="shared" si="98"/>
        <v>0</v>
      </c>
      <c r="ET20" s="1">
        <f t="shared" si="99"/>
        <v>7149.3412366713428</v>
      </c>
      <c r="EU20" s="1">
        <f t="shared" si="100"/>
        <v>0</v>
      </c>
      <c r="EV20" s="1"/>
      <c r="EW20" s="1">
        <f t="shared" si="155"/>
        <v>0</v>
      </c>
      <c r="EX20" s="1">
        <f t="shared" si="156"/>
        <v>0</v>
      </c>
      <c r="EY20" s="1">
        <f t="shared" si="157"/>
        <v>0</v>
      </c>
      <c r="EZ20" s="1">
        <f t="shared" si="158"/>
        <v>7671.4984805639479</v>
      </c>
      <c r="FA20" s="1"/>
      <c r="FB20" s="21">
        <f t="shared" si="159"/>
        <v>0</v>
      </c>
      <c r="FC20" s="21">
        <f t="shared" si="160"/>
        <v>26.3813575162294</v>
      </c>
      <c r="FD20" s="21">
        <f t="shared" si="161"/>
        <v>0</v>
      </c>
      <c r="FE20" s="21">
        <f t="shared" si="162"/>
        <v>6.4075643052506166</v>
      </c>
      <c r="FG20" s="1">
        <f t="shared" si="163"/>
        <v>6128.0067742897236</v>
      </c>
      <c r="FH20" s="1">
        <f t="shared" si="101"/>
        <v>0</v>
      </c>
      <c r="FI20" s="1">
        <f t="shared" si="101"/>
        <v>7149.3412366713428</v>
      </c>
      <c r="FJ20" s="1">
        <f t="shared" si="101"/>
        <v>7671.4984805639479</v>
      </c>
      <c r="FL20" s="1">
        <f t="shared" si="164"/>
        <v>20948.846491525015</v>
      </c>
      <c r="FM20" s="1">
        <f t="shared" si="102"/>
        <v>0</v>
      </c>
      <c r="FN20" s="1">
        <f t="shared" si="165"/>
        <v>-32.788921821480017</v>
      </c>
      <c r="FO20" s="1">
        <f t="shared" si="166"/>
        <v>20916.057569703535</v>
      </c>
      <c r="FP20" s="21">
        <f t="shared" si="167"/>
        <v>2.0916057569703534</v>
      </c>
    </row>
    <row r="21" spans="1:172" ht="15" customHeight="1" x14ac:dyDescent="0.25">
      <c r="A21" s="1">
        <f>'BTEvent-Driven Loop'!A20</f>
        <v>17</v>
      </c>
      <c r="C21" s="1">
        <f>'BTEvent-Driven Loop'!C20</f>
        <v>0</v>
      </c>
      <c r="D21" s="1">
        <f>'BTEvent-Driven Loop'!D20</f>
        <v>1</v>
      </c>
      <c r="E21" s="1">
        <f>'BTEvent-Driven Loop'!E20</f>
        <v>1</v>
      </c>
      <c r="F21" s="1">
        <f>'BTEvent-Driven Loop'!F20</f>
        <v>1</v>
      </c>
      <c r="H21" s="1">
        <f>'BTEvent-Driven Loop'!H20</f>
        <v>258.09090054823002</v>
      </c>
      <c r="I21" s="1">
        <f>'BTEvent-Driven Loop'!I20</f>
        <v>1657.0346471783273</v>
      </c>
      <c r="J21" s="1">
        <f>'BTEvent-Driven Loop'!J20</f>
        <v>2681.1030320967552</v>
      </c>
      <c r="K21" s="1">
        <f>'BTEvent-Driven Loop'!K20</f>
        <v>25203.167711974082</v>
      </c>
      <c r="L21" s="1"/>
      <c r="M21" s="1">
        <f>'BTEvent-Driven Loop'!M20</f>
        <v>270.86767780309287</v>
      </c>
      <c r="N21" s="1">
        <f>'BTEvent-Driven Loop'!N20</f>
        <v>1801.8240823686667</v>
      </c>
      <c r="O21" s="1">
        <f>'BTEvent-Driven Loop'!O20</f>
        <v>3056.4574565903013</v>
      </c>
      <c r="P21" s="1">
        <f>'BTEvent-Driven Loop'!P20</f>
        <v>25687.84401412743</v>
      </c>
      <c r="R21" s="2">
        <f t="shared" si="103"/>
        <v>6.0000000000000053E-2</v>
      </c>
      <c r="S21" s="2">
        <f t="shared" si="103"/>
        <v>0.12000000000000011</v>
      </c>
      <c r="T21" s="2">
        <f t="shared" si="103"/>
        <v>0.14000000000000012</v>
      </c>
      <c r="U21" s="2">
        <f t="shared" si="103"/>
        <v>6.0000000000000053E-2</v>
      </c>
      <c r="W21" s="2">
        <f t="shared" si="104"/>
        <v>1.0000000000000009E-2</v>
      </c>
      <c r="X21" s="2">
        <f t="shared" si="104"/>
        <v>3.0000000000000027E-2</v>
      </c>
      <c r="Y21" s="2">
        <f t="shared" si="104"/>
        <v>0</v>
      </c>
      <c r="Z21" s="2">
        <f t="shared" si="104"/>
        <v>4.0000000000000036E-2</v>
      </c>
      <c r="AB21" s="1">
        <f t="shared" si="105"/>
        <v>3</v>
      </c>
      <c r="AC21" s="3">
        <f t="shared" si="44"/>
        <v>0.33333333333333331</v>
      </c>
      <c r="AE21" s="2">
        <f t="shared" si="45"/>
        <v>0</v>
      </c>
      <c r="AF21" s="2">
        <f t="shared" si="46"/>
        <v>0.33333333333333331</v>
      </c>
      <c r="AG21" s="2">
        <f t="shared" si="47"/>
        <v>0.33333333333333331</v>
      </c>
      <c r="AH21" s="2">
        <f t="shared" si="48"/>
        <v>0.33333333333333331</v>
      </c>
      <c r="AJ21" s="1">
        <f t="shared" si="106"/>
        <v>6128.0067742897236</v>
      </c>
      <c r="AK21" s="1">
        <f t="shared" si="107"/>
        <v>0</v>
      </c>
      <c r="AL21" s="1">
        <f t="shared" si="108"/>
        <v>7149.3412366713428</v>
      </c>
      <c r="AM21" s="1">
        <f t="shared" si="109"/>
        <v>7671.4984805639479</v>
      </c>
      <c r="AO21" s="1">
        <f t="shared" si="110"/>
        <v>20948.846491525015</v>
      </c>
      <c r="AP21" s="1">
        <f t="shared" si="111"/>
        <v>0</v>
      </c>
      <c r="AQ21" s="1">
        <f t="shared" si="112"/>
        <v>20948.846491525015</v>
      </c>
      <c r="AS21" s="1">
        <f t="shared" si="113"/>
        <v>20916.057569703535</v>
      </c>
      <c r="AU21" s="1">
        <f t="shared" si="114"/>
        <v>0</v>
      </c>
      <c r="AV21" s="1">
        <f t="shared" si="115"/>
        <v>6972.0191899011779</v>
      </c>
      <c r="AW21" s="1">
        <f t="shared" si="116"/>
        <v>6972.0191899011779</v>
      </c>
      <c r="AX21" s="1">
        <f t="shared" si="117"/>
        <v>6972.0191899011779</v>
      </c>
      <c r="AZ21" s="43">
        <f t="shared" si="50"/>
        <v>20916.057569703535</v>
      </c>
      <c r="BA21" s="43">
        <f t="shared" si="51"/>
        <v>0</v>
      </c>
      <c r="BB21" s="1">
        <f t="shared" si="118"/>
        <v>20916.057569703535</v>
      </c>
      <c r="BC21" s="1"/>
      <c r="BD21" s="1">
        <f t="shared" si="52"/>
        <v>0</v>
      </c>
      <c r="BE21" s="1">
        <f t="shared" si="53"/>
        <v>6972.0191899011779</v>
      </c>
      <c r="BF21" s="1">
        <f t="shared" si="54"/>
        <v>0</v>
      </c>
      <c r="BG21" s="1">
        <f t="shared" si="55"/>
        <v>0</v>
      </c>
      <c r="BH21" s="1"/>
      <c r="BI21" s="1">
        <f t="shared" si="56"/>
        <v>6128.0067742897236</v>
      </c>
      <c r="BJ21" s="1">
        <f t="shared" si="57"/>
        <v>0</v>
      </c>
      <c r="BK21" s="1">
        <f t="shared" si="58"/>
        <v>177.32204677016489</v>
      </c>
      <c r="BL21" s="1">
        <f t="shared" si="59"/>
        <v>699.47929066276993</v>
      </c>
      <c r="BM21" s="1"/>
      <c r="BN21" s="43">
        <f t="shared" si="119"/>
        <v>0</v>
      </c>
      <c r="BO21" s="43">
        <f t="shared" si="120"/>
        <v>0</v>
      </c>
      <c r="BP21" s="43">
        <f t="shared" si="121"/>
        <v>6972.0191899011779</v>
      </c>
      <c r="BQ21" s="43">
        <f t="shared" si="122"/>
        <v>6972.0191899011779</v>
      </c>
      <c r="BR21" s="1"/>
      <c r="BS21" s="1">
        <f t="shared" si="123"/>
        <v>0</v>
      </c>
      <c r="BT21" s="1">
        <f t="shared" si="124"/>
        <v>6972.0191899011779</v>
      </c>
      <c r="BU21" s="1">
        <f t="shared" si="125"/>
        <v>0</v>
      </c>
      <c r="BV21" s="1">
        <f t="shared" si="126"/>
        <v>0</v>
      </c>
      <c r="BW21" s="1"/>
      <c r="BX21" s="1">
        <f t="shared" si="127"/>
        <v>0</v>
      </c>
      <c r="BY21" s="1">
        <f t="shared" si="128"/>
        <v>6961.576824664181</v>
      </c>
      <c r="BZ21" s="1">
        <f t="shared" si="129"/>
        <v>0</v>
      </c>
      <c r="CA21" s="1">
        <f t="shared" si="130"/>
        <v>0</v>
      </c>
      <c r="CB21" s="1"/>
      <c r="CC21" s="1">
        <f t="shared" si="173"/>
        <v>0</v>
      </c>
      <c r="CD21" s="1">
        <f t="shared" si="174"/>
        <v>10.44236523699692</v>
      </c>
      <c r="CE21" s="1">
        <f t="shared" si="175"/>
        <v>0</v>
      </c>
      <c r="CF21" s="1">
        <f t="shared" si="176"/>
        <v>0</v>
      </c>
      <c r="CG21" s="1"/>
      <c r="CH21" s="2">
        <f t="shared" si="134"/>
        <v>6.0000000000000053E-2</v>
      </c>
      <c r="CI21" s="2">
        <f t="shared" si="135"/>
        <v>0.12000000000000011</v>
      </c>
      <c r="CJ21" s="2">
        <f t="shared" si="136"/>
        <v>0.14000000000000012</v>
      </c>
      <c r="CK21" s="2">
        <f t="shared" si="137"/>
        <v>6.0000000000000053E-2</v>
      </c>
      <c r="CL21" s="1"/>
      <c r="CM21" s="1">
        <f t="shared" si="68"/>
        <v>1.0000000000000009E-2</v>
      </c>
      <c r="CN21" s="1">
        <f t="shared" si="69"/>
        <v>3.0000000000000027E-2</v>
      </c>
      <c r="CO21" s="1">
        <f t="shared" si="70"/>
        <v>0</v>
      </c>
      <c r="CP21" s="1">
        <f t="shared" si="71"/>
        <v>4.0000000000000036E-2</v>
      </c>
      <c r="CQ21" s="1"/>
      <c r="CR21" s="2">
        <f t="shared" si="138"/>
        <v>5.0000000000000044E-2</v>
      </c>
      <c r="CS21" s="2">
        <f t="shared" ref="CS21:CS34" si="177">CI21-CN21</f>
        <v>9.000000000000008E-2</v>
      </c>
      <c r="CT21" s="2">
        <f t="shared" ref="CT21:CT34" si="178">CJ21-CO21</f>
        <v>0.14000000000000012</v>
      </c>
      <c r="CU21" s="2">
        <f t="shared" ref="CU21:CU34" si="179">CK21-CP21</f>
        <v>2.0000000000000018E-2</v>
      </c>
      <c r="CV21" s="1"/>
      <c r="CW21" s="1">
        <f t="shared" si="73"/>
        <v>0</v>
      </c>
      <c r="CX21" s="1">
        <f t="shared" si="74"/>
        <v>7588.118738883958</v>
      </c>
      <c r="CY21" s="1">
        <f t="shared" si="75"/>
        <v>0</v>
      </c>
      <c r="CZ21" s="1">
        <f t="shared" si="76"/>
        <v>0</v>
      </c>
      <c r="DA21" s="1"/>
      <c r="DB21" s="1">
        <f t="shared" si="77"/>
        <v>0</v>
      </c>
      <c r="DC21" s="1">
        <f t="shared" si="78"/>
        <v>0</v>
      </c>
      <c r="DD21" s="1">
        <f t="shared" si="79"/>
        <v>6972.0191899011779</v>
      </c>
      <c r="DE21" s="1">
        <f t="shared" si="80"/>
        <v>6972.0191899011779</v>
      </c>
      <c r="DG21" s="2">
        <f t="shared" si="81"/>
        <v>6.0000000000000053E-2</v>
      </c>
      <c r="DH21" s="2">
        <f t="shared" si="82"/>
        <v>0.12000000000000011</v>
      </c>
      <c r="DI21" s="2">
        <f t="shared" si="83"/>
        <v>0.14000000000000012</v>
      </c>
      <c r="DJ21" s="2">
        <f t="shared" si="84"/>
        <v>6.0000000000000053E-2</v>
      </c>
      <c r="DL21" s="1">
        <f t="shared" si="139"/>
        <v>0</v>
      </c>
      <c r="DM21" s="1">
        <f t="shared" si="140"/>
        <v>0</v>
      </c>
      <c r="DN21" s="1">
        <f t="shared" si="141"/>
        <v>7948.1018764873434</v>
      </c>
      <c r="DO21" s="1">
        <f t="shared" si="142"/>
        <v>7390.3403412952493</v>
      </c>
      <c r="DQ21" s="1">
        <f t="shared" si="86"/>
        <v>6128.0067742897236</v>
      </c>
      <c r="DR21" s="1">
        <f t="shared" si="87"/>
        <v>0</v>
      </c>
      <c r="DS21" s="1">
        <f t="shared" si="88"/>
        <v>177.32204677016489</v>
      </c>
      <c r="DT21" s="1">
        <f t="shared" si="89"/>
        <v>699.47929066276993</v>
      </c>
      <c r="DV21" s="2">
        <f t="shared" si="90"/>
        <v>1.0000000000000009E-2</v>
      </c>
      <c r="DW21" s="2">
        <f t="shared" si="91"/>
        <v>3.0000000000000027E-2</v>
      </c>
      <c r="DX21" s="2">
        <f t="shared" si="92"/>
        <v>0</v>
      </c>
      <c r="DY21" s="2">
        <f t="shared" si="93"/>
        <v>4.0000000000000036E-2</v>
      </c>
      <c r="EA21" s="1">
        <f t="shared" si="143"/>
        <v>6189.2868420326213</v>
      </c>
      <c r="EB21" s="1">
        <f t="shared" si="144"/>
        <v>0</v>
      </c>
      <c r="EC21" s="1">
        <f t="shared" si="145"/>
        <v>177.32204677016489</v>
      </c>
      <c r="ED21" s="1">
        <f t="shared" si="146"/>
        <v>727.45846228928076</v>
      </c>
      <c r="EF21" s="1">
        <f t="shared" si="147"/>
        <v>6173.8522115038622</v>
      </c>
      <c r="EG21" s="1">
        <f t="shared" si="148"/>
        <v>0</v>
      </c>
      <c r="EH21" s="1">
        <f t="shared" si="149"/>
        <v>176.87984715228419</v>
      </c>
      <c r="EI21" s="1">
        <f t="shared" si="150"/>
        <v>725.64435141075387</v>
      </c>
      <c r="EK21" s="21">
        <f t="shared" si="172"/>
        <v>15.434630528759044</v>
      </c>
      <c r="EL21" s="21">
        <f t="shared" si="151"/>
        <v>0</v>
      </c>
      <c r="EM21" s="21">
        <f t="shared" si="152"/>
        <v>0.4421996178807035</v>
      </c>
      <c r="EN21" s="21">
        <f t="shared" si="153"/>
        <v>1.8141108785268898</v>
      </c>
      <c r="EP21" s="21">
        <f t="shared" si="154"/>
        <v>17.690941025166637</v>
      </c>
      <c r="ER21" s="1">
        <f t="shared" si="97"/>
        <v>0</v>
      </c>
      <c r="ES21" s="1">
        <f t="shared" si="98"/>
        <v>7588.118738883958</v>
      </c>
      <c r="ET21" s="1">
        <f t="shared" si="99"/>
        <v>0</v>
      </c>
      <c r="EU21" s="1">
        <f t="shared" si="100"/>
        <v>0</v>
      </c>
      <c r="EV21" s="1"/>
      <c r="EW21" s="1">
        <f t="shared" si="155"/>
        <v>0</v>
      </c>
      <c r="EX21" s="1">
        <f t="shared" si="156"/>
        <v>0</v>
      </c>
      <c r="EY21" s="1">
        <f t="shared" si="157"/>
        <v>7948.1018764873434</v>
      </c>
      <c r="EZ21" s="1">
        <f t="shared" si="158"/>
        <v>7390.3403412952493</v>
      </c>
      <c r="FA21" s="1"/>
      <c r="FB21" s="21">
        <f t="shared" si="159"/>
        <v>15.434630528759044</v>
      </c>
      <c r="FC21" s="21">
        <f t="shared" si="160"/>
        <v>0</v>
      </c>
      <c r="FD21" s="21">
        <f t="shared" si="161"/>
        <v>0.4421996178807035</v>
      </c>
      <c r="FE21" s="21">
        <f t="shared" si="162"/>
        <v>1.8141108785268898</v>
      </c>
      <c r="FG21" s="1">
        <f t="shared" si="163"/>
        <v>0</v>
      </c>
      <c r="FH21" s="1">
        <f t="shared" ref="FH21:FH34" si="180">ES21+EX21</f>
        <v>7588.118738883958</v>
      </c>
      <c r="FI21" s="1">
        <f t="shared" ref="FI21:FI34" si="181">ET21+EY21</f>
        <v>7948.1018764873434</v>
      </c>
      <c r="FJ21" s="1">
        <f t="shared" ref="FJ21:FJ34" si="182">EU21+EZ21</f>
        <v>7390.3403412952493</v>
      </c>
      <c r="FL21" s="1">
        <f t="shared" si="164"/>
        <v>22926.560956666552</v>
      </c>
      <c r="FM21" s="1">
        <f t="shared" si="102"/>
        <v>0</v>
      </c>
      <c r="FN21" s="1">
        <f t="shared" si="165"/>
        <v>-17.690941025166637</v>
      </c>
      <c r="FO21" s="1">
        <f t="shared" si="166"/>
        <v>22908.870015641383</v>
      </c>
      <c r="FP21" s="21">
        <f t="shared" si="167"/>
        <v>2.2908870015641383</v>
      </c>
    </row>
    <row r="22" spans="1:172" ht="15" customHeight="1" x14ac:dyDescent="0.25">
      <c r="A22" s="1">
        <f>'BTEvent-Driven Loop'!A21</f>
        <v>18</v>
      </c>
      <c r="C22" s="1">
        <f>'BTEvent-Driven Loop'!C21</f>
        <v>0</v>
      </c>
      <c r="D22" s="1">
        <f>'BTEvent-Driven Loop'!D21</f>
        <v>1</v>
      </c>
      <c r="E22" s="1">
        <f>'BTEvent-Driven Loop'!E21</f>
        <v>0</v>
      </c>
      <c r="F22" s="1">
        <f>'BTEvent-Driven Loop'!F21</f>
        <v>1</v>
      </c>
      <c r="H22" s="1">
        <f>'BTEvent-Driven Loop'!H21</f>
        <v>268.15900102506197</v>
      </c>
      <c r="I22" s="1">
        <f>'BTEvent-Driven Loop'!I21</f>
        <v>1819.8423231923534</v>
      </c>
      <c r="J22" s="1">
        <f>'BTEvent-Driven Loop'!J21</f>
        <v>3025.8928820243982</v>
      </c>
      <c r="K22" s="1">
        <f>'BTEvent-Driven Loop'!K21</f>
        <v>26458.479334551252</v>
      </c>
      <c r="L22" s="1"/>
      <c r="M22" s="1">
        <f>'BTEvent-Driven Loop'!M21</f>
        <v>311.49782947355681</v>
      </c>
      <c r="N22" s="1">
        <f>'BTEvent-Driven Loop'!N21</f>
        <v>1585.6051924844267</v>
      </c>
      <c r="O22" s="1">
        <f>'BTEvent-Driven Loop'!O21</f>
        <v>3331.5386276834288</v>
      </c>
      <c r="P22" s="1">
        <f>'BTEvent-Driven Loop'!P21</f>
        <v>33394.197218365662</v>
      </c>
      <c r="R22" s="2">
        <f t="shared" si="103"/>
        <v>0.14999999999999991</v>
      </c>
      <c r="S22" s="2">
        <f t="shared" si="103"/>
        <v>-0.12</v>
      </c>
      <c r="T22" s="2">
        <f t="shared" si="103"/>
        <v>9.000000000000008E-2</v>
      </c>
      <c r="U22" s="2">
        <f t="shared" si="103"/>
        <v>0.30000000000000004</v>
      </c>
      <c r="W22" s="2">
        <f t="shared" si="104"/>
        <v>-9.9999999999998979E-3</v>
      </c>
      <c r="X22" s="2">
        <f t="shared" si="104"/>
        <v>1.0000000000000009E-2</v>
      </c>
      <c r="Y22" s="2">
        <f t="shared" si="104"/>
        <v>-1.0000000000000009E-2</v>
      </c>
      <c r="Z22" s="2">
        <f t="shared" si="104"/>
        <v>3.0000000000000027E-2</v>
      </c>
      <c r="AB22" s="1">
        <f t="shared" si="105"/>
        <v>2</v>
      </c>
      <c r="AC22" s="3">
        <f t="shared" si="44"/>
        <v>0.5</v>
      </c>
      <c r="AE22" s="2">
        <f t="shared" si="45"/>
        <v>0</v>
      </c>
      <c r="AF22" s="2">
        <f t="shared" si="46"/>
        <v>0.5</v>
      </c>
      <c r="AG22" s="2">
        <f t="shared" si="47"/>
        <v>0</v>
      </c>
      <c r="AH22" s="2">
        <f t="shared" si="48"/>
        <v>0.5</v>
      </c>
      <c r="AJ22" s="1">
        <f t="shared" si="106"/>
        <v>0</v>
      </c>
      <c r="AK22" s="1">
        <f t="shared" si="107"/>
        <v>7588.118738883958</v>
      </c>
      <c r="AL22" s="1">
        <f t="shared" si="108"/>
        <v>7948.1018764873434</v>
      </c>
      <c r="AM22" s="1">
        <f t="shared" si="109"/>
        <v>7390.3403412952493</v>
      </c>
      <c r="AO22" s="1">
        <f t="shared" si="110"/>
        <v>22926.560956666552</v>
      </c>
      <c r="AP22" s="1">
        <f t="shared" si="111"/>
        <v>0</v>
      </c>
      <c r="AQ22" s="1">
        <f t="shared" si="112"/>
        <v>22926.560956666552</v>
      </c>
      <c r="AS22" s="1">
        <f t="shared" si="113"/>
        <v>22908.870015641383</v>
      </c>
      <c r="AU22" s="1">
        <f t="shared" si="114"/>
        <v>0</v>
      </c>
      <c r="AV22" s="1">
        <f t="shared" si="115"/>
        <v>11454.435007820692</v>
      </c>
      <c r="AW22" s="1">
        <f t="shared" si="116"/>
        <v>0</v>
      </c>
      <c r="AX22" s="1">
        <f t="shared" si="117"/>
        <v>11454.435007820692</v>
      </c>
      <c r="AZ22" s="43">
        <f t="shared" si="50"/>
        <v>22908.870015641383</v>
      </c>
      <c r="BA22" s="43">
        <f t="shared" si="51"/>
        <v>0</v>
      </c>
      <c r="BB22" s="1">
        <f t="shared" si="118"/>
        <v>22908.870015641383</v>
      </c>
      <c r="BC22" s="1"/>
      <c r="BD22" s="1">
        <f t="shared" si="52"/>
        <v>0</v>
      </c>
      <c r="BE22" s="1">
        <f t="shared" si="53"/>
        <v>3866.3162689367336</v>
      </c>
      <c r="BF22" s="1">
        <f t="shared" si="54"/>
        <v>0</v>
      </c>
      <c r="BG22" s="1">
        <f t="shared" si="55"/>
        <v>4064.0946665254423</v>
      </c>
      <c r="BH22" s="1"/>
      <c r="BI22" s="1">
        <f t="shared" si="56"/>
        <v>0</v>
      </c>
      <c r="BJ22" s="1">
        <f t="shared" si="57"/>
        <v>0</v>
      </c>
      <c r="BK22" s="1">
        <f t="shared" si="58"/>
        <v>7948.1018764873434</v>
      </c>
      <c r="BL22" s="1">
        <f t="shared" si="59"/>
        <v>0</v>
      </c>
      <c r="BM22" s="1"/>
      <c r="BN22" s="43">
        <f t="shared" si="119"/>
        <v>0</v>
      </c>
      <c r="BO22" s="43">
        <f t="shared" si="120"/>
        <v>7588.118738883958</v>
      </c>
      <c r="BP22" s="43">
        <f t="shared" si="121"/>
        <v>0</v>
      </c>
      <c r="BQ22" s="43">
        <f t="shared" si="122"/>
        <v>7390.3403412952493</v>
      </c>
      <c r="BR22" s="1"/>
      <c r="BS22" s="1">
        <f t="shared" si="123"/>
        <v>0</v>
      </c>
      <c r="BT22" s="1">
        <f t="shared" si="124"/>
        <v>3866.3162689367336</v>
      </c>
      <c r="BU22" s="1">
        <f t="shared" si="125"/>
        <v>0</v>
      </c>
      <c r="BV22" s="1">
        <f t="shared" si="126"/>
        <v>4064.0946665254423</v>
      </c>
      <c r="BW22" s="1"/>
      <c r="BX22" s="1">
        <f t="shared" si="127"/>
        <v>0</v>
      </c>
      <c r="BY22" s="1">
        <f t="shared" si="128"/>
        <v>3860.5254807156598</v>
      </c>
      <c r="BZ22" s="1">
        <f t="shared" si="129"/>
        <v>0</v>
      </c>
      <c r="CA22" s="1">
        <f t="shared" si="130"/>
        <v>4058.007655042878</v>
      </c>
      <c r="CB22" s="1"/>
      <c r="CC22" s="1">
        <f t="shared" si="173"/>
        <v>0</v>
      </c>
      <c r="CD22" s="1">
        <f t="shared" si="174"/>
        <v>5.7907882210738535</v>
      </c>
      <c r="CE22" s="1">
        <f t="shared" si="175"/>
        <v>0</v>
      </c>
      <c r="CF22" s="1">
        <f t="shared" si="176"/>
        <v>6.0870114825643213</v>
      </c>
      <c r="CG22" s="1"/>
      <c r="CH22" s="2">
        <f t="shared" si="134"/>
        <v>0.14999999999999991</v>
      </c>
      <c r="CI22" s="2">
        <f t="shared" si="135"/>
        <v>-0.12</v>
      </c>
      <c r="CJ22" s="2">
        <f t="shared" si="136"/>
        <v>9.000000000000008E-2</v>
      </c>
      <c r="CK22" s="2">
        <f t="shared" si="137"/>
        <v>0.30000000000000004</v>
      </c>
      <c r="CL22" s="1"/>
      <c r="CM22" s="1">
        <f t="shared" si="68"/>
        <v>-9.9999999999998979E-3</v>
      </c>
      <c r="CN22" s="1">
        <f t="shared" si="69"/>
        <v>1.0000000000000009E-2</v>
      </c>
      <c r="CO22" s="1">
        <f t="shared" si="70"/>
        <v>-1.0000000000000009E-2</v>
      </c>
      <c r="CP22" s="1">
        <f t="shared" si="71"/>
        <v>3.0000000000000027E-2</v>
      </c>
      <c r="CQ22" s="1"/>
      <c r="CR22" s="2">
        <f t="shared" si="138"/>
        <v>0.15999999999999981</v>
      </c>
      <c r="CS22" s="2">
        <f t="shared" si="177"/>
        <v>-0.13</v>
      </c>
      <c r="CT22" s="2">
        <f t="shared" si="178"/>
        <v>0.10000000000000009</v>
      </c>
      <c r="CU22" s="2">
        <f t="shared" si="179"/>
        <v>0.27</v>
      </c>
      <c r="CV22" s="1"/>
      <c r="CW22" s="1">
        <f t="shared" si="73"/>
        <v>0</v>
      </c>
      <c r="CX22" s="1">
        <f t="shared" si="74"/>
        <v>3358.657168222624</v>
      </c>
      <c r="CY22" s="1">
        <f t="shared" si="75"/>
        <v>0</v>
      </c>
      <c r="CZ22" s="1">
        <f t="shared" si="76"/>
        <v>5153.6697219044554</v>
      </c>
      <c r="DA22" s="1"/>
      <c r="DB22" s="1">
        <f t="shared" si="77"/>
        <v>0</v>
      </c>
      <c r="DC22" s="1">
        <f t="shared" si="78"/>
        <v>7588.118738883958</v>
      </c>
      <c r="DD22" s="1">
        <f t="shared" si="79"/>
        <v>0</v>
      </c>
      <c r="DE22" s="1">
        <f t="shared" si="80"/>
        <v>7390.3403412952493</v>
      </c>
      <c r="DG22" s="2">
        <f t="shared" si="81"/>
        <v>0.14999999999999991</v>
      </c>
      <c r="DH22" s="2">
        <f t="shared" si="82"/>
        <v>-0.12</v>
      </c>
      <c r="DI22" s="2">
        <f t="shared" si="83"/>
        <v>9.000000000000008E-2</v>
      </c>
      <c r="DJ22" s="2">
        <f t="shared" si="84"/>
        <v>0.30000000000000004</v>
      </c>
      <c r="DL22" s="1">
        <f t="shared" si="139"/>
        <v>0</v>
      </c>
      <c r="DM22" s="1">
        <f t="shared" si="140"/>
        <v>6677.5444902178833</v>
      </c>
      <c r="DN22" s="1">
        <f t="shared" si="141"/>
        <v>0</v>
      </c>
      <c r="DO22" s="1">
        <f t="shared" si="142"/>
        <v>9607.4424436838253</v>
      </c>
      <c r="DQ22" s="1">
        <f t="shared" si="86"/>
        <v>0</v>
      </c>
      <c r="DR22" s="1">
        <f t="shared" si="87"/>
        <v>0</v>
      </c>
      <c r="DS22" s="1">
        <f t="shared" si="88"/>
        <v>7948.1018764873434</v>
      </c>
      <c r="DT22" s="1">
        <f t="shared" si="89"/>
        <v>0</v>
      </c>
      <c r="DV22" s="2">
        <f t="shared" si="90"/>
        <v>-9.9999999999998979E-3</v>
      </c>
      <c r="DW22" s="2">
        <f t="shared" si="91"/>
        <v>1.0000000000000009E-2</v>
      </c>
      <c r="DX22" s="2">
        <f t="shared" si="92"/>
        <v>-1.0000000000000009E-2</v>
      </c>
      <c r="DY22" s="2">
        <f t="shared" si="93"/>
        <v>3.0000000000000027E-2</v>
      </c>
      <c r="EA22" s="1">
        <f t="shared" si="143"/>
        <v>0</v>
      </c>
      <c r="EB22" s="1">
        <f t="shared" si="144"/>
        <v>0</v>
      </c>
      <c r="EC22" s="1">
        <f t="shared" si="145"/>
        <v>7868.6208577224697</v>
      </c>
      <c r="ED22" s="1">
        <f t="shared" si="146"/>
        <v>0</v>
      </c>
      <c r="EF22" s="1">
        <f t="shared" si="147"/>
        <v>0</v>
      </c>
      <c r="EG22" s="1">
        <f t="shared" si="148"/>
        <v>0</v>
      </c>
      <c r="EH22" s="1">
        <f t="shared" si="149"/>
        <v>7848.9983618179249</v>
      </c>
      <c r="EI22" s="1">
        <f t="shared" si="150"/>
        <v>0</v>
      </c>
      <c r="EK22" s="21">
        <f t="shared" si="172"/>
        <v>0</v>
      </c>
      <c r="EL22" s="21">
        <f t="shared" si="151"/>
        <v>0</v>
      </c>
      <c r="EM22" s="21">
        <f t="shared" si="152"/>
        <v>19.622495904544849</v>
      </c>
      <c r="EN22" s="21">
        <f t="shared" si="153"/>
        <v>0</v>
      </c>
      <c r="EP22" s="21">
        <f t="shared" si="154"/>
        <v>19.622495904544849</v>
      </c>
      <c r="ER22" s="1">
        <f t="shared" si="97"/>
        <v>0</v>
      </c>
      <c r="ES22" s="1">
        <f t="shared" si="98"/>
        <v>3358.657168222624</v>
      </c>
      <c r="ET22" s="1">
        <f t="shared" si="99"/>
        <v>0</v>
      </c>
      <c r="EU22" s="1">
        <f t="shared" si="100"/>
        <v>5153.6697219044554</v>
      </c>
      <c r="EV22" s="1"/>
      <c r="EW22" s="1">
        <f t="shared" si="155"/>
        <v>0</v>
      </c>
      <c r="EX22" s="1">
        <f t="shared" si="156"/>
        <v>6677.5444902178833</v>
      </c>
      <c r="EY22" s="1">
        <f t="shared" si="157"/>
        <v>0</v>
      </c>
      <c r="EZ22" s="1">
        <f t="shared" si="158"/>
        <v>9607.4424436838253</v>
      </c>
      <c r="FA22" s="1"/>
      <c r="FB22" s="21">
        <f t="shared" si="159"/>
        <v>0</v>
      </c>
      <c r="FC22" s="21">
        <f t="shared" si="160"/>
        <v>0</v>
      </c>
      <c r="FD22" s="21">
        <f t="shared" si="161"/>
        <v>19.622495904544849</v>
      </c>
      <c r="FE22" s="21">
        <f t="shared" si="162"/>
        <v>0</v>
      </c>
      <c r="FG22" s="1">
        <f t="shared" si="163"/>
        <v>0</v>
      </c>
      <c r="FH22" s="1">
        <f t="shared" si="180"/>
        <v>10036.201658440506</v>
      </c>
      <c r="FI22" s="1">
        <f t="shared" si="181"/>
        <v>0</v>
      </c>
      <c r="FJ22" s="1">
        <f t="shared" si="182"/>
        <v>14761.112165588282</v>
      </c>
      <c r="FL22" s="1">
        <f t="shared" si="164"/>
        <v>24797.313824028788</v>
      </c>
      <c r="FM22" s="1">
        <f t="shared" si="102"/>
        <v>0</v>
      </c>
      <c r="FN22" s="1">
        <f t="shared" si="165"/>
        <v>-19.622495904544849</v>
      </c>
      <c r="FO22" s="1">
        <f t="shared" si="166"/>
        <v>24777.691328124245</v>
      </c>
      <c r="FP22" s="21">
        <f t="shared" si="167"/>
        <v>2.4777691328124245</v>
      </c>
    </row>
    <row r="23" spans="1:172" ht="15" customHeight="1" x14ac:dyDescent="0.25">
      <c r="A23" s="1">
        <f>'BTEvent-Driven Loop'!A22</f>
        <v>19</v>
      </c>
      <c r="C23" s="1">
        <f>'BTEvent-Driven Loop'!C22</f>
        <v>0</v>
      </c>
      <c r="D23" s="1">
        <f>'BTEvent-Driven Loop'!D22</f>
        <v>0</v>
      </c>
      <c r="E23" s="1">
        <f>'BTEvent-Driven Loop'!E22</f>
        <v>0</v>
      </c>
      <c r="F23" s="1">
        <f>'BTEvent-Driven Loop'!F22</f>
        <v>0</v>
      </c>
      <c r="H23" s="1">
        <f>'BTEvent-Driven Loop'!H22</f>
        <v>299.03791629461455</v>
      </c>
      <c r="I23" s="1">
        <f>'BTEvent-Driven Loop'!I22</f>
        <v>1617.3172963341153</v>
      </c>
      <c r="J23" s="1">
        <f>'BTEvent-Driven Loop'!J22</f>
        <v>3331.5386276834288</v>
      </c>
      <c r="K23" s="1">
        <f>'BTEvent-Driven Loop'!K22</f>
        <v>35063.907079283948</v>
      </c>
      <c r="L23" s="1"/>
      <c r="M23" s="1">
        <f>'BTEvent-Driven Loop'!M22</f>
        <v>311.49782947355681</v>
      </c>
      <c r="N23" s="1">
        <f>'BTEvent-Driven Loop'!N22</f>
        <v>1411.1886213111397</v>
      </c>
      <c r="O23" s="1">
        <f>'BTEvent-Driven Loop'!O22</f>
        <v>3797.9540355591093</v>
      </c>
      <c r="P23" s="1">
        <f>'BTEvent-Driven Loop'!P22</f>
        <v>39739.094689855134</v>
      </c>
      <c r="R23" s="2">
        <f t="shared" si="103"/>
        <v>0</v>
      </c>
      <c r="S23" s="2">
        <f t="shared" si="103"/>
        <v>-0.10999999999999999</v>
      </c>
      <c r="T23" s="2">
        <f t="shared" si="103"/>
        <v>0.14000000000000012</v>
      </c>
      <c r="U23" s="2">
        <f t="shared" si="103"/>
        <v>0.18999999999999995</v>
      </c>
      <c r="W23" s="2">
        <f t="shared" si="104"/>
        <v>-3.9999999999999925E-2</v>
      </c>
      <c r="X23" s="2">
        <f t="shared" si="104"/>
        <v>2.0000000000000018E-2</v>
      </c>
      <c r="Y23" s="2">
        <f t="shared" si="104"/>
        <v>0</v>
      </c>
      <c r="Z23" s="2">
        <f t="shared" si="104"/>
        <v>5.0000000000000044E-2</v>
      </c>
      <c r="AB23" s="1">
        <f t="shared" si="105"/>
        <v>0</v>
      </c>
      <c r="AC23" s="3">
        <f t="shared" si="44"/>
        <v>0</v>
      </c>
      <c r="AE23" s="2">
        <f t="shared" si="45"/>
        <v>0</v>
      </c>
      <c r="AF23" s="2">
        <f t="shared" si="46"/>
        <v>0</v>
      </c>
      <c r="AG23" s="2">
        <f t="shared" si="47"/>
        <v>0</v>
      </c>
      <c r="AH23" s="2">
        <f t="shared" si="48"/>
        <v>0</v>
      </c>
      <c r="AJ23" s="1">
        <f t="shared" si="106"/>
        <v>0</v>
      </c>
      <c r="AK23" s="1">
        <f t="shared" si="107"/>
        <v>10036.201658440506</v>
      </c>
      <c r="AL23" s="1">
        <f t="shared" si="108"/>
        <v>0</v>
      </c>
      <c r="AM23" s="1">
        <f t="shared" si="109"/>
        <v>14761.112165588282</v>
      </c>
      <c r="AO23" s="1">
        <f t="shared" si="110"/>
        <v>24797.313824028788</v>
      </c>
      <c r="AP23" s="1">
        <f t="shared" si="111"/>
        <v>0</v>
      </c>
      <c r="AQ23" s="1">
        <f t="shared" si="112"/>
        <v>24797.313824028788</v>
      </c>
      <c r="AS23" s="1">
        <f t="shared" si="113"/>
        <v>24777.691328124245</v>
      </c>
      <c r="AU23" s="1">
        <f t="shared" si="114"/>
        <v>0</v>
      </c>
      <c r="AV23" s="1">
        <f t="shared" si="115"/>
        <v>0</v>
      </c>
      <c r="AW23" s="1">
        <f t="shared" si="116"/>
        <v>0</v>
      </c>
      <c r="AX23" s="1">
        <f t="shared" si="117"/>
        <v>0</v>
      </c>
      <c r="AZ23" s="43">
        <f t="shared" si="50"/>
        <v>0</v>
      </c>
      <c r="BA23" s="43">
        <f t="shared" si="51"/>
        <v>24777.691328124245</v>
      </c>
      <c r="BB23" s="1">
        <f t="shared" si="118"/>
        <v>24777.691328124245</v>
      </c>
      <c r="BC23" s="1"/>
      <c r="BD23" s="1">
        <f t="shared" si="52"/>
        <v>0</v>
      </c>
      <c r="BE23" s="1">
        <f t="shared" si="53"/>
        <v>0</v>
      </c>
      <c r="BF23" s="1">
        <f t="shared" si="54"/>
        <v>0</v>
      </c>
      <c r="BG23" s="1">
        <f t="shared" si="55"/>
        <v>0</v>
      </c>
      <c r="BH23" s="1"/>
      <c r="BI23" s="1">
        <f t="shared" si="56"/>
        <v>0</v>
      </c>
      <c r="BJ23" s="1">
        <f t="shared" si="57"/>
        <v>10036.201658440506</v>
      </c>
      <c r="BK23" s="1">
        <f t="shared" si="58"/>
        <v>0</v>
      </c>
      <c r="BL23" s="1">
        <f t="shared" si="59"/>
        <v>14761.112165588282</v>
      </c>
      <c r="BM23" s="1"/>
      <c r="BN23" s="43">
        <f t="shared" si="119"/>
        <v>0</v>
      </c>
      <c r="BO23" s="43">
        <f t="shared" si="120"/>
        <v>0</v>
      </c>
      <c r="BP23" s="43">
        <f t="shared" si="121"/>
        <v>0</v>
      </c>
      <c r="BQ23" s="43">
        <f t="shared" si="122"/>
        <v>0</v>
      </c>
      <c r="BR23" s="1"/>
      <c r="BS23" s="1">
        <f t="shared" si="123"/>
        <v>0</v>
      </c>
      <c r="BT23" s="1">
        <f t="shared" si="124"/>
        <v>0</v>
      </c>
      <c r="BU23" s="1">
        <f t="shared" si="125"/>
        <v>0</v>
      </c>
      <c r="BV23" s="1">
        <f t="shared" si="126"/>
        <v>0</v>
      </c>
      <c r="BW23" s="1"/>
      <c r="BX23" s="1">
        <f t="shared" si="127"/>
        <v>0</v>
      </c>
      <c r="BY23" s="1">
        <f t="shared" si="128"/>
        <v>0</v>
      </c>
      <c r="BZ23" s="1">
        <f t="shared" si="129"/>
        <v>0</v>
      </c>
      <c r="CA23" s="1">
        <f t="shared" si="130"/>
        <v>0</v>
      </c>
      <c r="CB23" s="1"/>
      <c r="CC23" s="1">
        <f t="shared" si="173"/>
        <v>0</v>
      </c>
      <c r="CD23" s="1">
        <f t="shared" si="174"/>
        <v>0</v>
      </c>
      <c r="CE23" s="1">
        <f t="shared" si="175"/>
        <v>0</v>
      </c>
      <c r="CF23" s="1">
        <f t="shared" si="176"/>
        <v>0</v>
      </c>
      <c r="CG23" s="1"/>
      <c r="CH23" s="2">
        <f t="shared" si="134"/>
        <v>0</v>
      </c>
      <c r="CI23" s="2">
        <f t="shared" si="135"/>
        <v>-0.10999999999999999</v>
      </c>
      <c r="CJ23" s="2">
        <f t="shared" si="136"/>
        <v>0.14000000000000012</v>
      </c>
      <c r="CK23" s="2">
        <f t="shared" si="137"/>
        <v>0.18999999999999995</v>
      </c>
      <c r="CL23" s="1"/>
      <c r="CM23" s="1">
        <f t="shared" si="68"/>
        <v>-3.9999999999999925E-2</v>
      </c>
      <c r="CN23" s="1">
        <f t="shared" si="69"/>
        <v>2.0000000000000018E-2</v>
      </c>
      <c r="CO23" s="1">
        <f t="shared" si="70"/>
        <v>0</v>
      </c>
      <c r="CP23" s="1">
        <f t="shared" si="71"/>
        <v>5.0000000000000044E-2</v>
      </c>
      <c r="CQ23" s="1"/>
      <c r="CR23" s="2">
        <f t="shared" si="138"/>
        <v>3.9999999999999925E-2</v>
      </c>
      <c r="CS23" s="2">
        <f t="shared" si="177"/>
        <v>-0.13</v>
      </c>
      <c r="CT23" s="2">
        <f t="shared" si="178"/>
        <v>0.14000000000000012</v>
      </c>
      <c r="CU23" s="2">
        <f t="shared" si="179"/>
        <v>0.1399999999999999</v>
      </c>
      <c r="CV23" s="1"/>
      <c r="CW23" s="1">
        <f t="shared" si="73"/>
        <v>0</v>
      </c>
      <c r="CX23" s="1">
        <f t="shared" si="74"/>
        <v>0</v>
      </c>
      <c r="CY23" s="1">
        <f t="shared" si="75"/>
        <v>0</v>
      </c>
      <c r="CZ23" s="1">
        <f t="shared" si="76"/>
        <v>0</v>
      </c>
      <c r="DA23" s="1"/>
      <c r="DB23" s="1">
        <f t="shared" si="77"/>
        <v>0</v>
      </c>
      <c r="DC23" s="1">
        <f t="shared" si="78"/>
        <v>0</v>
      </c>
      <c r="DD23" s="1">
        <f t="shared" si="79"/>
        <v>0</v>
      </c>
      <c r="DE23" s="1">
        <f t="shared" si="80"/>
        <v>0</v>
      </c>
      <c r="DG23" s="2">
        <f t="shared" si="81"/>
        <v>0</v>
      </c>
      <c r="DH23" s="2">
        <f t="shared" si="82"/>
        <v>-0.10999999999999999</v>
      </c>
      <c r="DI23" s="2">
        <f t="shared" si="83"/>
        <v>0.14000000000000012</v>
      </c>
      <c r="DJ23" s="2">
        <f t="shared" si="84"/>
        <v>0.18999999999999995</v>
      </c>
      <c r="DL23" s="1">
        <f t="shared" si="139"/>
        <v>0</v>
      </c>
      <c r="DM23" s="1">
        <f t="shared" si="140"/>
        <v>0</v>
      </c>
      <c r="DN23" s="1">
        <f t="shared" si="141"/>
        <v>0</v>
      </c>
      <c r="DO23" s="1">
        <f t="shared" si="142"/>
        <v>0</v>
      </c>
      <c r="DQ23" s="1">
        <f t="shared" si="86"/>
        <v>0</v>
      </c>
      <c r="DR23" s="1">
        <f t="shared" si="87"/>
        <v>10036.201658440506</v>
      </c>
      <c r="DS23" s="1">
        <f t="shared" si="88"/>
        <v>0</v>
      </c>
      <c r="DT23" s="1">
        <f t="shared" si="89"/>
        <v>14761.112165588282</v>
      </c>
      <c r="DV23" s="2">
        <f t="shared" si="90"/>
        <v>-3.9999999999999925E-2</v>
      </c>
      <c r="DW23" s="2">
        <f t="shared" si="91"/>
        <v>2.0000000000000018E-2</v>
      </c>
      <c r="DX23" s="2">
        <f t="shared" si="92"/>
        <v>0</v>
      </c>
      <c r="DY23" s="2">
        <f t="shared" si="93"/>
        <v>5.0000000000000044E-2</v>
      </c>
      <c r="EA23" s="1">
        <f t="shared" si="143"/>
        <v>0</v>
      </c>
      <c r="EB23" s="1">
        <f t="shared" si="144"/>
        <v>10236.925691609316</v>
      </c>
      <c r="EC23" s="1">
        <f t="shared" si="145"/>
        <v>0</v>
      </c>
      <c r="ED23" s="1">
        <f t="shared" si="146"/>
        <v>15499.167773867697</v>
      </c>
      <c r="EF23" s="1">
        <f t="shared" si="147"/>
        <v>0</v>
      </c>
      <c r="EG23" s="1">
        <f t="shared" si="148"/>
        <v>10211.397198612785</v>
      </c>
      <c r="EH23" s="1">
        <f t="shared" si="149"/>
        <v>0</v>
      </c>
      <c r="EI23" s="1">
        <f t="shared" si="150"/>
        <v>15460.516482661045</v>
      </c>
      <c r="EK23" s="21">
        <f t="shared" si="172"/>
        <v>0</v>
      </c>
      <c r="EL23" s="21">
        <f t="shared" si="151"/>
        <v>25.528492996530986</v>
      </c>
      <c r="EM23" s="21">
        <f t="shared" si="152"/>
        <v>0</v>
      </c>
      <c r="EN23" s="21">
        <f t="shared" si="153"/>
        <v>38.651291206651877</v>
      </c>
      <c r="EP23" s="21">
        <f t="shared" si="154"/>
        <v>64.179784203182862</v>
      </c>
      <c r="ER23" s="1">
        <f t="shared" si="97"/>
        <v>0</v>
      </c>
      <c r="ES23" s="1">
        <f t="shared" si="98"/>
        <v>0</v>
      </c>
      <c r="ET23" s="1">
        <f t="shared" si="99"/>
        <v>0</v>
      </c>
      <c r="EU23" s="1">
        <f t="shared" si="100"/>
        <v>0</v>
      </c>
      <c r="EV23" s="1"/>
      <c r="EW23" s="1">
        <f t="shared" si="155"/>
        <v>0</v>
      </c>
      <c r="EX23" s="1">
        <f t="shared" si="156"/>
        <v>0</v>
      </c>
      <c r="EY23" s="1">
        <f t="shared" si="157"/>
        <v>0</v>
      </c>
      <c r="EZ23" s="1">
        <f t="shared" si="158"/>
        <v>0</v>
      </c>
      <c r="FA23" s="1"/>
      <c r="FB23" s="21">
        <f t="shared" si="159"/>
        <v>0</v>
      </c>
      <c r="FC23" s="21">
        <f t="shared" si="160"/>
        <v>25.528492996530986</v>
      </c>
      <c r="FD23" s="21">
        <f t="shared" si="161"/>
        <v>0</v>
      </c>
      <c r="FE23" s="21">
        <f t="shared" si="162"/>
        <v>38.651291206651877</v>
      </c>
      <c r="FG23" s="1">
        <f t="shared" si="163"/>
        <v>0</v>
      </c>
      <c r="FH23" s="1">
        <f t="shared" si="180"/>
        <v>0</v>
      </c>
      <c r="FI23" s="1">
        <f t="shared" si="181"/>
        <v>0</v>
      </c>
      <c r="FJ23" s="1">
        <f t="shared" si="182"/>
        <v>0</v>
      </c>
      <c r="FL23" s="1">
        <f t="shared" si="164"/>
        <v>0</v>
      </c>
      <c r="FM23" s="1">
        <f t="shared" si="102"/>
        <v>24777.691328124245</v>
      </c>
      <c r="FN23" s="1">
        <f t="shared" si="165"/>
        <v>-64.179784203182862</v>
      </c>
      <c r="FO23" s="1">
        <f t="shared" si="166"/>
        <v>24713.511543921064</v>
      </c>
      <c r="FP23" s="21">
        <f t="shared" si="167"/>
        <v>2.4713511543921065</v>
      </c>
    </row>
    <row r="24" spans="1:172" ht="15" customHeight="1" x14ac:dyDescent="0.25">
      <c r="A24" s="1">
        <f>'BTEvent-Driven Loop'!A23</f>
        <v>20</v>
      </c>
      <c r="C24" s="1">
        <f>'BTEvent-Driven Loop'!C23</f>
        <v>1</v>
      </c>
      <c r="D24" s="1">
        <f>'BTEvent-Driven Loop'!D23</f>
        <v>0</v>
      </c>
      <c r="E24" s="1">
        <f>'BTEvent-Driven Loop'!E23</f>
        <v>0</v>
      </c>
      <c r="F24" s="1">
        <f>'BTEvent-Driven Loop'!F23</f>
        <v>0</v>
      </c>
      <c r="H24" s="1">
        <f>'BTEvent-Driven Loop'!H23</f>
        <v>314.61280776829238</v>
      </c>
      <c r="I24" s="1">
        <f>'BTEvent-Driven Loop'!I23</f>
        <v>1411.1886213111397</v>
      </c>
      <c r="J24" s="1">
        <f>'BTEvent-Driven Loop'!J23</f>
        <v>3797.9540355591093</v>
      </c>
      <c r="K24" s="1">
        <f>'BTEvent-Driven Loop'!K23</f>
        <v>40931.267530550787</v>
      </c>
      <c r="L24" s="1"/>
      <c r="M24" s="1">
        <f>'BTEvent-Driven Loop'!M23</f>
        <v>271.00311164199439</v>
      </c>
      <c r="N24" s="1">
        <f>'BTEvent-Driven Loop'!N23</f>
        <v>1439.4123937373627</v>
      </c>
      <c r="O24" s="1">
        <f>'BTEvent-Driven Loop'!O23</f>
        <v>3532.0972530699714</v>
      </c>
      <c r="P24" s="1">
        <f>'BTEvent-Driven Loop'!P23</f>
        <v>43315.613211942102</v>
      </c>
      <c r="R24" s="2">
        <f t="shared" si="103"/>
        <v>-0.13000000000000012</v>
      </c>
      <c r="S24" s="2">
        <f t="shared" si="103"/>
        <v>2.0000000000000018E-2</v>
      </c>
      <c r="T24" s="2">
        <f t="shared" si="103"/>
        <v>-7.0000000000000062E-2</v>
      </c>
      <c r="U24" s="2">
        <f t="shared" si="103"/>
        <v>9.000000000000008E-2</v>
      </c>
      <c r="W24" s="2">
        <f t="shared" si="104"/>
        <v>1.0000000000000009E-2</v>
      </c>
      <c r="X24" s="2">
        <f t="shared" si="104"/>
        <v>0</v>
      </c>
      <c r="Y24" s="2">
        <f t="shared" si="104"/>
        <v>0</v>
      </c>
      <c r="Z24" s="2">
        <f t="shared" si="104"/>
        <v>3.0000000000000027E-2</v>
      </c>
      <c r="AB24" s="1">
        <f t="shared" si="105"/>
        <v>1</v>
      </c>
      <c r="AC24" s="3">
        <f t="shared" si="44"/>
        <v>0.8</v>
      </c>
      <c r="AE24" s="2">
        <f t="shared" si="45"/>
        <v>0.8</v>
      </c>
      <c r="AF24" s="2">
        <f t="shared" si="46"/>
        <v>0</v>
      </c>
      <c r="AG24" s="2">
        <f t="shared" si="47"/>
        <v>0</v>
      </c>
      <c r="AH24" s="2">
        <f t="shared" si="48"/>
        <v>0</v>
      </c>
      <c r="AJ24" s="1">
        <f t="shared" si="106"/>
        <v>0</v>
      </c>
      <c r="AK24" s="1">
        <f t="shared" si="107"/>
        <v>0</v>
      </c>
      <c r="AL24" s="1">
        <f t="shared" si="108"/>
        <v>0</v>
      </c>
      <c r="AM24" s="1">
        <f t="shared" si="109"/>
        <v>0</v>
      </c>
      <c r="AO24" s="1">
        <f t="shared" si="110"/>
        <v>0</v>
      </c>
      <c r="AP24" s="1">
        <f t="shared" si="111"/>
        <v>24777.691328124245</v>
      </c>
      <c r="AQ24" s="1">
        <f t="shared" si="112"/>
        <v>24777.691328124245</v>
      </c>
      <c r="AS24" s="1">
        <f t="shared" si="113"/>
        <v>24713.511543921064</v>
      </c>
      <c r="AU24" s="1">
        <f t="shared" si="114"/>
        <v>19770.809235136854</v>
      </c>
      <c r="AV24" s="1">
        <f t="shared" si="115"/>
        <v>0</v>
      </c>
      <c r="AW24" s="1">
        <f t="shared" si="116"/>
        <v>0</v>
      </c>
      <c r="AX24" s="1">
        <f t="shared" si="117"/>
        <v>0</v>
      </c>
      <c r="AZ24" s="43">
        <f t="shared" si="50"/>
        <v>19770.809235136854</v>
      </c>
      <c r="BA24" s="43">
        <f t="shared" si="51"/>
        <v>4942.7023087842099</v>
      </c>
      <c r="BB24" s="1">
        <f t="shared" si="118"/>
        <v>24713.511543921064</v>
      </c>
      <c r="BC24" s="1"/>
      <c r="BD24" s="1">
        <f t="shared" si="52"/>
        <v>19770.809235136854</v>
      </c>
      <c r="BE24" s="1">
        <f t="shared" si="53"/>
        <v>0</v>
      </c>
      <c r="BF24" s="1">
        <f t="shared" si="54"/>
        <v>0</v>
      </c>
      <c r="BG24" s="1">
        <f t="shared" si="55"/>
        <v>0</v>
      </c>
      <c r="BH24" s="1"/>
      <c r="BI24" s="1">
        <f t="shared" si="56"/>
        <v>0</v>
      </c>
      <c r="BJ24" s="1">
        <f t="shared" si="57"/>
        <v>0</v>
      </c>
      <c r="BK24" s="1">
        <f t="shared" si="58"/>
        <v>0</v>
      </c>
      <c r="BL24" s="1">
        <f t="shared" si="59"/>
        <v>0</v>
      </c>
      <c r="BM24" s="1"/>
      <c r="BN24" s="43">
        <f t="shared" si="119"/>
        <v>0</v>
      </c>
      <c r="BO24" s="43">
        <f t="shared" si="120"/>
        <v>0</v>
      </c>
      <c r="BP24" s="43">
        <f t="shared" si="121"/>
        <v>0</v>
      </c>
      <c r="BQ24" s="43">
        <f t="shared" si="122"/>
        <v>0</v>
      </c>
      <c r="BR24" s="1"/>
      <c r="BS24" s="1">
        <f t="shared" si="123"/>
        <v>19770.809235136854</v>
      </c>
      <c r="BT24" s="1">
        <f t="shared" si="124"/>
        <v>0</v>
      </c>
      <c r="BU24" s="1">
        <f t="shared" si="125"/>
        <v>0</v>
      </c>
      <c r="BV24" s="1">
        <f t="shared" si="126"/>
        <v>0</v>
      </c>
      <c r="BW24" s="1"/>
      <c r="BX24" s="1">
        <f t="shared" si="127"/>
        <v>19741.197438978386</v>
      </c>
      <c r="BY24" s="1">
        <f t="shared" si="128"/>
        <v>0</v>
      </c>
      <c r="BZ24" s="1">
        <f t="shared" si="129"/>
        <v>0</v>
      </c>
      <c r="CA24" s="1">
        <f t="shared" si="130"/>
        <v>0</v>
      </c>
      <c r="CB24" s="1"/>
      <c r="CC24" s="1">
        <f t="shared" si="173"/>
        <v>29.611796158467769</v>
      </c>
      <c r="CD24" s="1">
        <f t="shared" si="174"/>
        <v>0</v>
      </c>
      <c r="CE24" s="1">
        <f t="shared" si="175"/>
        <v>0</v>
      </c>
      <c r="CF24" s="1">
        <f t="shared" si="176"/>
        <v>0</v>
      </c>
      <c r="CG24" s="1"/>
      <c r="CH24" s="2">
        <f t="shared" si="134"/>
        <v>-0.13000000000000012</v>
      </c>
      <c r="CI24" s="2">
        <f t="shared" si="135"/>
        <v>2.0000000000000018E-2</v>
      </c>
      <c r="CJ24" s="2">
        <f t="shared" si="136"/>
        <v>-7.0000000000000062E-2</v>
      </c>
      <c r="CK24" s="2">
        <f t="shared" si="137"/>
        <v>9.000000000000008E-2</v>
      </c>
      <c r="CL24" s="1"/>
      <c r="CM24" s="1">
        <f t="shared" si="68"/>
        <v>1.0000000000000009E-2</v>
      </c>
      <c r="CN24" s="1">
        <f t="shared" si="69"/>
        <v>0</v>
      </c>
      <c r="CO24" s="1">
        <f t="shared" si="70"/>
        <v>0</v>
      </c>
      <c r="CP24" s="1">
        <f t="shared" si="71"/>
        <v>3.0000000000000027E-2</v>
      </c>
      <c r="CQ24" s="1"/>
      <c r="CR24" s="2">
        <f t="shared" si="138"/>
        <v>-0.14000000000000012</v>
      </c>
      <c r="CS24" s="2">
        <f t="shared" si="177"/>
        <v>2.0000000000000018E-2</v>
      </c>
      <c r="CT24" s="2">
        <f t="shared" si="178"/>
        <v>-7.0000000000000062E-2</v>
      </c>
      <c r="CU24" s="2">
        <f t="shared" si="179"/>
        <v>6.0000000000000053E-2</v>
      </c>
      <c r="CV24" s="1"/>
      <c r="CW24" s="1">
        <f t="shared" si="73"/>
        <v>16977.42979752141</v>
      </c>
      <c r="CX24" s="1">
        <f t="shared" si="74"/>
        <v>0</v>
      </c>
      <c r="CY24" s="1">
        <f t="shared" si="75"/>
        <v>0</v>
      </c>
      <c r="CZ24" s="1">
        <f t="shared" si="76"/>
        <v>0</v>
      </c>
      <c r="DA24" s="1"/>
      <c r="DB24" s="1">
        <f t="shared" si="77"/>
        <v>0</v>
      </c>
      <c r="DC24" s="1">
        <f t="shared" si="78"/>
        <v>0</v>
      </c>
      <c r="DD24" s="1">
        <f t="shared" si="79"/>
        <v>0</v>
      </c>
      <c r="DE24" s="1">
        <f t="shared" si="80"/>
        <v>0</v>
      </c>
      <c r="DG24" s="2">
        <f t="shared" si="81"/>
        <v>-0.13000000000000012</v>
      </c>
      <c r="DH24" s="2">
        <f t="shared" si="82"/>
        <v>2.0000000000000018E-2</v>
      </c>
      <c r="DI24" s="2">
        <f t="shared" si="83"/>
        <v>-7.0000000000000062E-2</v>
      </c>
      <c r="DJ24" s="2">
        <f t="shared" si="84"/>
        <v>9.000000000000008E-2</v>
      </c>
      <c r="DL24" s="1">
        <f t="shared" si="139"/>
        <v>0</v>
      </c>
      <c r="DM24" s="1">
        <f t="shared" si="140"/>
        <v>0</v>
      </c>
      <c r="DN24" s="1">
        <f t="shared" si="141"/>
        <v>0</v>
      </c>
      <c r="DO24" s="1">
        <f t="shared" si="142"/>
        <v>0</v>
      </c>
      <c r="DQ24" s="1">
        <f t="shared" si="86"/>
        <v>0</v>
      </c>
      <c r="DR24" s="1">
        <f t="shared" si="87"/>
        <v>0</v>
      </c>
      <c r="DS24" s="1">
        <f t="shared" si="88"/>
        <v>0</v>
      </c>
      <c r="DT24" s="1">
        <f t="shared" si="89"/>
        <v>0</v>
      </c>
      <c r="DV24" s="2">
        <f t="shared" si="90"/>
        <v>1.0000000000000009E-2</v>
      </c>
      <c r="DW24" s="2">
        <f t="shared" si="91"/>
        <v>0</v>
      </c>
      <c r="DX24" s="2">
        <f t="shared" si="92"/>
        <v>0</v>
      </c>
      <c r="DY24" s="2">
        <f t="shared" si="93"/>
        <v>3.0000000000000027E-2</v>
      </c>
      <c r="EA24" s="1">
        <f t="shared" si="143"/>
        <v>0</v>
      </c>
      <c r="EB24" s="1">
        <f t="shared" si="144"/>
        <v>0</v>
      </c>
      <c r="EC24" s="1">
        <f t="shared" si="145"/>
        <v>0</v>
      </c>
      <c r="ED24" s="1">
        <f t="shared" si="146"/>
        <v>0</v>
      </c>
      <c r="EF24" s="1">
        <f t="shared" si="147"/>
        <v>0</v>
      </c>
      <c r="EG24" s="1">
        <f t="shared" si="148"/>
        <v>0</v>
      </c>
      <c r="EH24" s="1">
        <f t="shared" si="149"/>
        <v>0</v>
      </c>
      <c r="EI24" s="1">
        <f t="shared" si="150"/>
        <v>0</v>
      </c>
      <c r="EK24" s="21">
        <f t="shared" si="172"/>
        <v>0</v>
      </c>
      <c r="EL24" s="21">
        <f t="shared" si="151"/>
        <v>0</v>
      </c>
      <c r="EM24" s="21">
        <f t="shared" si="152"/>
        <v>0</v>
      </c>
      <c r="EN24" s="21">
        <f t="shared" si="153"/>
        <v>0</v>
      </c>
      <c r="EP24" s="21">
        <f t="shared" si="154"/>
        <v>0</v>
      </c>
      <c r="ER24" s="1">
        <f t="shared" si="97"/>
        <v>16977.42979752141</v>
      </c>
      <c r="ES24" s="1">
        <f t="shared" si="98"/>
        <v>0</v>
      </c>
      <c r="ET24" s="1">
        <f t="shared" si="99"/>
        <v>0</v>
      </c>
      <c r="EU24" s="1">
        <f t="shared" si="100"/>
        <v>0</v>
      </c>
      <c r="EV24" s="1"/>
      <c r="EW24" s="1">
        <f t="shared" si="155"/>
        <v>0</v>
      </c>
      <c r="EX24" s="1">
        <f t="shared" si="156"/>
        <v>0</v>
      </c>
      <c r="EY24" s="1">
        <f t="shared" si="157"/>
        <v>0</v>
      </c>
      <c r="EZ24" s="1">
        <f t="shared" si="158"/>
        <v>0</v>
      </c>
      <c r="FA24" s="1"/>
      <c r="FB24" s="21">
        <f t="shared" si="159"/>
        <v>0</v>
      </c>
      <c r="FC24" s="21">
        <f t="shared" si="160"/>
        <v>0</v>
      </c>
      <c r="FD24" s="21">
        <f t="shared" si="161"/>
        <v>0</v>
      </c>
      <c r="FE24" s="21">
        <f t="shared" si="162"/>
        <v>0</v>
      </c>
      <c r="FG24" s="1">
        <f t="shared" si="163"/>
        <v>16977.42979752141</v>
      </c>
      <c r="FH24" s="1">
        <f t="shared" si="180"/>
        <v>0</v>
      </c>
      <c r="FI24" s="1">
        <f t="shared" si="181"/>
        <v>0</v>
      </c>
      <c r="FJ24" s="1">
        <f t="shared" si="182"/>
        <v>0</v>
      </c>
      <c r="FL24" s="1">
        <f t="shared" si="164"/>
        <v>16977.42979752141</v>
      </c>
      <c r="FM24" s="1">
        <f t="shared" si="102"/>
        <v>4942.7023087842099</v>
      </c>
      <c r="FN24" s="1">
        <f t="shared" si="165"/>
        <v>0</v>
      </c>
      <c r="FO24" s="1">
        <f t="shared" si="166"/>
        <v>21920.13210630562</v>
      </c>
      <c r="FP24" s="21">
        <f t="shared" si="167"/>
        <v>2.1920132106305621</v>
      </c>
    </row>
    <row r="25" spans="1:172" ht="15" customHeight="1" x14ac:dyDescent="0.25">
      <c r="A25" s="1">
        <f>'BTEvent-Driven Loop'!A24</f>
        <v>21</v>
      </c>
      <c r="C25" s="1">
        <f>'BTEvent-Driven Loop'!C24</f>
        <v>0</v>
      </c>
      <c r="D25" s="1">
        <f>'BTEvent-Driven Loop'!D24</f>
        <v>0</v>
      </c>
      <c r="E25" s="1">
        <f>'BTEvent-Driven Loop'!E24</f>
        <v>1</v>
      </c>
      <c r="F25" s="1">
        <f>'BTEvent-Driven Loop'!F24</f>
        <v>0</v>
      </c>
      <c r="H25" s="1">
        <f>'BTEvent-Driven Loop'!H24</f>
        <v>284.5532672240941</v>
      </c>
      <c r="I25" s="1">
        <f>'BTEvent-Driven Loop'!I24</f>
        <v>1439.4123937373627</v>
      </c>
      <c r="J25" s="1">
        <f>'BTEvent-Driven Loop'!J24</f>
        <v>3673.3811431927702</v>
      </c>
      <c r="K25" s="1">
        <f>'BTEvent-Driven Loop'!K24</f>
        <v>43315.613211942102</v>
      </c>
      <c r="L25" s="1"/>
      <c r="M25" s="1">
        <f>'BTEvent-Driven Loop'!M24</f>
        <v>284.5532672240941</v>
      </c>
      <c r="N25" s="1">
        <f>'BTEvent-Driven Loop'!N24</f>
        <v>1324.2594022383737</v>
      </c>
      <c r="O25" s="1">
        <f>'BTEvent-Driven Loop'!O24</f>
        <v>3849.9860058462691</v>
      </c>
      <c r="P25" s="1">
        <f>'BTEvent-Driven Loop'!P24</f>
        <v>54144.516514927629</v>
      </c>
      <c r="R25" s="2">
        <f t="shared" si="103"/>
        <v>5.0000000000000044E-2</v>
      </c>
      <c r="S25" s="2">
        <f t="shared" si="103"/>
        <v>-7.999999999999996E-2</v>
      </c>
      <c r="T25" s="2">
        <f t="shared" si="103"/>
        <v>9.000000000000008E-2</v>
      </c>
      <c r="U25" s="2">
        <f t="shared" si="103"/>
        <v>0.25</v>
      </c>
      <c r="W25" s="2">
        <f t="shared" si="104"/>
        <v>5.0000000000000044E-2</v>
      </c>
      <c r="X25" s="2">
        <f t="shared" si="104"/>
        <v>0</v>
      </c>
      <c r="Y25" s="2">
        <f t="shared" si="104"/>
        <v>4.0000000000000036E-2</v>
      </c>
      <c r="Z25" s="2">
        <f t="shared" si="104"/>
        <v>0</v>
      </c>
      <c r="AB25" s="1">
        <f t="shared" si="105"/>
        <v>1</v>
      </c>
      <c r="AC25" s="3">
        <f t="shared" si="44"/>
        <v>0.8</v>
      </c>
      <c r="AE25" s="2">
        <f t="shared" si="45"/>
        <v>0</v>
      </c>
      <c r="AF25" s="2">
        <f t="shared" si="46"/>
        <v>0</v>
      </c>
      <c r="AG25" s="2">
        <f t="shared" si="47"/>
        <v>0.8</v>
      </c>
      <c r="AH25" s="2">
        <f t="shared" si="48"/>
        <v>0</v>
      </c>
      <c r="AJ25" s="1">
        <f t="shared" si="106"/>
        <v>16977.42979752141</v>
      </c>
      <c r="AK25" s="1">
        <f t="shared" si="107"/>
        <v>0</v>
      </c>
      <c r="AL25" s="1">
        <f t="shared" si="108"/>
        <v>0</v>
      </c>
      <c r="AM25" s="1">
        <f t="shared" si="109"/>
        <v>0</v>
      </c>
      <c r="AO25" s="1">
        <f t="shared" si="110"/>
        <v>16977.42979752141</v>
      </c>
      <c r="AP25" s="1">
        <f t="shared" si="111"/>
        <v>4942.7023087842099</v>
      </c>
      <c r="AQ25" s="1">
        <f t="shared" si="112"/>
        <v>21920.13210630562</v>
      </c>
      <c r="AS25" s="1">
        <f t="shared" si="113"/>
        <v>21920.13210630562</v>
      </c>
      <c r="AU25" s="1">
        <f t="shared" si="114"/>
        <v>0</v>
      </c>
      <c r="AV25" s="1">
        <f t="shared" si="115"/>
        <v>0</v>
      </c>
      <c r="AW25" s="1">
        <f t="shared" si="116"/>
        <v>17536.105685044498</v>
      </c>
      <c r="AX25" s="1">
        <f t="shared" si="117"/>
        <v>0</v>
      </c>
      <c r="AZ25" s="43">
        <f t="shared" si="50"/>
        <v>17536.105685044498</v>
      </c>
      <c r="BA25" s="43">
        <f t="shared" si="51"/>
        <v>4384.0264212611219</v>
      </c>
      <c r="BB25" s="1">
        <f t="shared" si="118"/>
        <v>21920.13210630562</v>
      </c>
      <c r="BC25" s="1"/>
      <c r="BD25" s="1">
        <f t="shared" si="52"/>
        <v>0</v>
      </c>
      <c r="BE25" s="1">
        <f t="shared" si="53"/>
        <v>0</v>
      </c>
      <c r="BF25" s="1">
        <f t="shared" si="54"/>
        <v>17536.105685044498</v>
      </c>
      <c r="BG25" s="1">
        <f t="shared" si="55"/>
        <v>0</v>
      </c>
      <c r="BH25" s="1"/>
      <c r="BI25" s="1">
        <f t="shared" si="56"/>
        <v>16977.42979752141</v>
      </c>
      <c r="BJ25" s="1">
        <f t="shared" si="57"/>
        <v>0</v>
      </c>
      <c r="BK25" s="1">
        <f t="shared" si="58"/>
        <v>0</v>
      </c>
      <c r="BL25" s="1">
        <f t="shared" si="59"/>
        <v>0</v>
      </c>
      <c r="BM25" s="1"/>
      <c r="BN25" s="43">
        <f t="shared" si="119"/>
        <v>0</v>
      </c>
      <c r="BO25" s="43">
        <f t="shared" si="120"/>
        <v>0</v>
      </c>
      <c r="BP25" s="43">
        <f t="shared" si="121"/>
        <v>0</v>
      </c>
      <c r="BQ25" s="43">
        <f t="shared" si="122"/>
        <v>0</v>
      </c>
      <c r="BR25" s="1"/>
      <c r="BS25" s="1">
        <f t="shared" si="123"/>
        <v>0</v>
      </c>
      <c r="BT25" s="1">
        <f t="shared" si="124"/>
        <v>0</v>
      </c>
      <c r="BU25" s="1">
        <f t="shared" si="125"/>
        <v>17536.105685044498</v>
      </c>
      <c r="BV25" s="1">
        <f t="shared" si="126"/>
        <v>0</v>
      </c>
      <c r="BW25" s="1"/>
      <c r="BX25" s="1">
        <f t="shared" si="127"/>
        <v>0</v>
      </c>
      <c r="BY25" s="1">
        <f t="shared" si="128"/>
        <v>0</v>
      </c>
      <c r="BZ25" s="1">
        <f t="shared" si="129"/>
        <v>17509.840923659009</v>
      </c>
      <c r="CA25" s="1">
        <f t="shared" si="130"/>
        <v>0</v>
      </c>
      <c r="CB25" s="1"/>
      <c r="CC25" s="1">
        <f t="shared" si="173"/>
        <v>0</v>
      </c>
      <c r="CD25" s="1">
        <f t="shared" si="174"/>
        <v>0</v>
      </c>
      <c r="CE25" s="1">
        <f t="shared" si="175"/>
        <v>26.264761385489692</v>
      </c>
      <c r="CF25" s="1">
        <f t="shared" si="176"/>
        <v>0</v>
      </c>
      <c r="CG25" s="1"/>
      <c r="CH25" s="2">
        <f t="shared" si="134"/>
        <v>5.0000000000000044E-2</v>
      </c>
      <c r="CI25" s="2">
        <f t="shared" si="135"/>
        <v>-7.999999999999996E-2</v>
      </c>
      <c r="CJ25" s="2">
        <f t="shared" si="136"/>
        <v>9.000000000000008E-2</v>
      </c>
      <c r="CK25" s="2">
        <f t="shared" si="137"/>
        <v>0.25</v>
      </c>
      <c r="CL25" s="1"/>
      <c r="CM25" s="1">
        <f t="shared" si="68"/>
        <v>5.0000000000000044E-2</v>
      </c>
      <c r="CN25" s="1">
        <f t="shared" si="69"/>
        <v>0</v>
      </c>
      <c r="CO25" s="1">
        <f t="shared" si="70"/>
        <v>4.0000000000000036E-2</v>
      </c>
      <c r="CP25" s="1">
        <f t="shared" si="71"/>
        <v>0</v>
      </c>
      <c r="CQ25" s="1"/>
      <c r="CR25" s="2">
        <f t="shared" si="138"/>
        <v>0</v>
      </c>
      <c r="CS25" s="2">
        <f t="shared" si="177"/>
        <v>-7.999999999999996E-2</v>
      </c>
      <c r="CT25" s="2">
        <f t="shared" si="178"/>
        <v>5.0000000000000044E-2</v>
      </c>
      <c r="CU25" s="2">
        <f t="shared" si="179"/>
        <v>0.25</v>
      </c>
      <c r="CV25" s="1"/>
      <c r="CW25" s="1">
        <f t="shared" si="73"/>
        <v>0</v>
      </c>
      <c r="CX25" s="1">
        <f t="shared" si="74"/>
        <v>0</v>
      </c>
      <c r="CY25" s="1">
        <f t="shared" si="75"/>
        <v>18385.332969841958</v>
      </c>
      <c r="CZ25" s="1">
        <f t="shared" si="76"/>
        <v>0</v>
      </c>
      <c r="DA25" s="1"/>
      <c r="DB25" s="1">
        <f t="shared" si="77"/>
        <v>0</v>
      </c>
      <c r="DC25" s="1">
        <f t="shared" si="78"/>
        <v>0</v>
      </c>
      <c r="DD25" s="1">
        <f t="shared" si="79"/>
        <v>0</v>
      </c>
      <c r="DE25" s="1">
        <f t="shared" si="80"/>
        <v>0</v>
      </c>
      <c r="DG25" s="2">
        <f t="shared" si="81"/>
        <v>5.0000000000000044E-2</v>
      </c>
      <c r="DH25" s="2">
        <f t="shared" si="82"/>
        <v>-7.999999999999996E-2</v>
      </c>
      <c r="DI25" s="2">
        <f t="shared" si="83"/>
        <v>9.000000000000008E-2</v>
      </c>
      <c r="DJ25" s="2">
        <f t="shared" si="84"/>
        <v>0.25</v>
      </c>
      <c r="DL25" s="1">
        <f t="shared" si="139"/>
        <v>0</v>
      </c>
      <c r="DM25" s="1">
        <f t="shared" si="140"/>
        <v>0</v>
      </c>
      <c r="DN25" s="1">
        <f t="shared" si="141"/>
        <v>0</v>
      </c>
      <c r="DO25" s="1">
        <f t="shared" si="142"/>
        <v>0</v>
      </c>
      <c r="DQ25" s="1">
        <f t="shared" si="86"/>
        <v>16977.42979752141</v>
      </c>
      <c r="DR25" s="1">
        <f t="shared" si="87"/>
        <v>0</v>
      </c>
      <c r="DS25" s="1">
        <f t="shared" si="88"/>
        <v>0</v>
      </c>
      <c r="DT25" s="1">
        <f t="shared" si="89"/>
        <v>0</v>
      </c>
      <c r="DV25" s="2">
        <f t="shared" si="90"/>
        <v>5.0000000000000044E-2</v>
      </c>
      <c r="DW25" s="2">
        <f t="shared" si="91"/>
        <v>0</v>
      </c>
      <c r="DX25" s="2">
        <f t="shared" si="92"/>
        <v>4.0000000000000036E-2</v>
      </c>
      <c r="DY25" s="2">
        <f t="shared" si="93"/>
        <v>0</v>
      </c>
      <c r="EA25" s="1">
        <f t="shared" si="143"/>
        <v>17826.30128739748</v>
      </c>
      <c r="EB25" s="1">
        <f t="shared" si="144"/>
        <v>0</v>
      </c>
      <c r="EC25" s="1">
        <f t="shared" si="145"/>
        <v>0</v>
      </c>
      <c r="ED25" s="1">
        <f t="shared" si="146"/>
        <v>0</v>
      </c>
      <c r="EF25" s="1">
        <f t="shared" si="147"/>
        <v>17781.846670720679</v>
      </c>
      <c r="EG25" s="1">
        <f t="shared" si="148"/>
        <v>0</v>
      </c>
      <c r="EH25" s="1">
        <f t="shared" si="149"/>
        <v>0</v>
      </c>
      <c r="EI25" s="1">
        <f t="shared" si="150"/>
        <v>0</v>
      </c>
      <c r="EK25" s="21">
        <f t="shared" si="172"/>
        <v>44.454616676801379</v>
      </c>
      <c r="EL25" s="21">
        <f t="shared" si="151"/>
        <v>0</v>
      </c>
      <c r="EM25" s="21">
        <f t="shared" si="152"/>
        <v>0</v>
      </c>
      <c r="EN25" s="21">
        <f t="shared" si="153"/>
        <v>0</v>
      </c>
      <c r="EP25" s="21">
        <f t="shared" si="154"/>
        <v>44.454616676801379</v>
      </c>
      <c r="ER25" s="1">
        <f t="shared" si="97"/>
        <v>0</v>
      </c>
      <c r="ES25" s="1">
        <f t="shared" si="98"/>
        <v>0</v>
      </c>
      <c r="ET25" s="1">
        <f t="shared" si="99"/>
        <v>18385.332969841958</v>
      </c>
      <c r="EU25" s="1">
        <f t="shared" si="100"/>
        <v>0</v>
      </c>
      <c r="EV25" s="1"/>
      <c r="EW25" s="1">
        <f t="shared" si="155"/>
        <v>0</v>
      </c>
      <c r="EX25" s="1">
        <f t="shared" si="156"/>
        <v>0</v>
      </c>
      <c r="EY25" s="1">
        <f t="shared" si="157"/>
        <v>0</v>
      </c>
      <c r="EZ25" s="1">
        <f t="shared" si="158"/>
        <v>0</v>
      </c>
      <c r="FA25" s="1"/>
      <c r="FB25" s="21">
        <f t="shared" si="159"/>
        <v>44.454616676801379</v>
      </c>
      <c r="FC25" s="21">
        <f t="shared" si="160"/>
        <v>0</v>
      </c>
      <c r="FD25" s="21">
        <f t="shared" si="161"/>
        <v>0</v>
      </c>
      <c r="FE25" s="21">
        <f t="shared" si="162"/>
        <v>0</v>
      </c>
      <c r="FG25" s="1">
        <f t="shared" si="163"/>
        <v>0</v>
      </c>
      <c r="FH25" s="1">
        <f t="shared" si="180"/>
        <v>0</v>
      </c>
      <c r="FI25" s="1">
        <f t="shared" si="181"/>
        <v>18385.332969841958</v>
      </c>
      <c r="FJ25" s="1">
        <f t="shared" si="182"/>
        <v>0</v>
      </c>
      <c r="FL25" s="1">
        <f t="shared" si="164"/>
        <v>18385.332969841958</v>
      </c>
      <c r="FM25" s="1">
        <f t="shared" si="102"/>
        <v>4384.0264212611219</v>
      </c>
      <c r="FN25" s="1">
        <f t="shared" si="165"/>
        <v>-44.454616676801379</v>
      </c>
      <c r="FO25" s="1">
        <f t="shared" si="166"/>
        <v>22724.904774426279</v>
      </c>
      <c r="FP25" s="21">
        <f t="shared" si="167"/>
        <v>2.272490477442628</v>
      </c>
    </row>
    <row r="26" spans="1:172" ht="15" customHeight="1" x14ac:dyDescent="0.25">
      <c r="A26" s="1">
        <f>'BTEvent-Driven Loop'!A25</f>
        <v>22</v>
      </c>
      <c r="C26" s="1">
        <f>'BTEvent-Driven Loop'!C25</f>
        <v>1</v>
      </c>
      <c r="D26" s="1">
        <f>'BTEvent-Driven Loop'!D25</f>
        <v>0</v>
      </c>
      <c r="E26" s="1">
        <f>'BTEvent-Driven Loop'!E25</f>
        <v>1</v>
      </c>
      <c r="F26" s="1">
        <f>'BTEvent-Driven Loop'!F25</f>
        <v>1</v>
      </c>
      <c r="H26" s="1">
        <f>'BTEvent-Driven Loop'!H25</f>
        <v>295.9353979130579</v>
      </c>
      <c r="I26" s="1">
        <f>'BTEvent-Driven Loop'!I25</f>
        <v>1377.2297783279087</v>
      </c>
      <c r="J26" s="1">
        <f>'BTEvent-Driven Loop'!J25</f>
        <v>3849.9860058462691</v>
      </c>
      <c r="K26" s="1">
        <f>'BTEvent-Driven Loop'!K25</f>
        <v>54144.516514927629</v>
      </c>
      <c r="L26" s="1"/>
      <c r="M26" s="1">
        <f>'BTEvent-Driven Loop'!M25</f>
        <v>287.39879989633505</v>
      </c>
      <c r="N26" s="1">
        <f>'BTEvent-Driven Loop'!N25</f>
        <v>1642.0816587755833</v>
      </c>
      <c r="O26" s="1">
        <f>'BTEvent-Driven Loop'!O25</f>
        <v>3387.987685144717</v>
      </c>
      <c r="P26" s="1">
        <f>'BTEvent-Driven Loop'!P25</f>
        <v>47647.174533136313</v>
      </c>
      <c r="R26" s="2">
        <f t="shared" si="103"/>
        <v>1.0000000000000009E-2</v>
      </c>
      <c r="S26" s="2">
        <f t="shared" si="103"/>
        <v>0.24</v>
      </c>
      <c r="T26" s="2">
        <f t="shared" si="103"/>
        <v>-0.12</v>
      </c>
      <c r="U26" s="2">
        <f t="shared" si="103"/>
        <v>-0.12</v>
      </c>
      <c r="W26" s="2">
        <f t="shared" si="104"/>
        <v>4.0000000000000036E-2</v>
      </c>
      <c r="X26" s="2">
        <f t="shared" si="104"/>
        <v>4.0000000000000036E-2</v>
      </c>
      <c r="Y26" s="2">
        <f t="shared" si="104"/>
        <v>0</v>
      </c>
      <c r="Z26" s="2">
        <f t="shared" si="104"/>
        <v>0</v>
      </c>
      <c r="AB26" s="1">
        <f t="shared" si="105"/>
        <v>3</v>
      </c>
      <c r="AC26" s="3">
        <f t="shared" si="44"/>
        <v>0.33333333333333331</v>
      </c>
      <c r="AE26" s="2">
        <f t="shared" si="45"/>
        <v>0.33333333333333331</v>
      </c>
      <c r="AF26" s="2">
        <f t="shared" si="46"/>
        <v>0</v>
      </c>
      <c r="AG26" s="2">
        <f t="shared" si="47"/>
        <v>0.33333333333333331</v>
      </c>
      <c r="AH26" s="2">
        <f t="shared" si="48"/>
        <v>0.33333333333333331</v>
      </c>
      <c r="AJ26" s="1">
        <f t="shared" si="106"/>
        <v>0</v>
      </c>
      <c r="AK26" s="1">
        <f t="shared" si="107"/>
        <v>0</v>
      </c>
      <c r="AL26" s="1">
        <f t="shared" si="108"/>
        <v>18385.332969841958</v>
      </c>
      <c r="AM26" s="1">
        <f t="shared" si="109"/>
        <v>0</v>
      </c>
      <c r="AO26" s="1">
        <f t="shared" si="110"/>
        <v>18385.332969841958</v>
      </c>
      <c r="AP26" s="1">
        <f t="shared" si="111"/>
        <v>4384.0264212611219</v>
      </c>
      <c r="AQ26" s="1">
        <f t="shared" si="112"/>
        <v>22769.35939110308</v>
      </c>
      <c r="AS26" s="1">
        <f t="shared" si="113"/>
        <v>22724.904774426279</v>
      </c>
      <c r="AU26" s="1">
        <f t="shared" si="114"/>
        <v>7574.968258142093</v>
      </c>
      <c r="AV26" s="1">
        <f t="shared" si="115"/>
        <v>0</v>
      </c>
      <c r="AW26" s="1">
        <f t="shared" si="116"/>
        <v>7574.968258142093</v>
      </c>
      <c r="AX26" s="1">
        <f t="shared" si="117"/>
        <v>7574.968258142093</v>
      </c>
      <c r="AZ26" s="43">
        <f t="shared" si="50"/>
        <v>22724.904774426279</v>
      </c>
      <c r="BA26" s="43">
        <f t="shared" si="51"/>
        <v>0</v>
      </c>
      <c r="BB26" s="1">
        <f t="shared" si="118"/>
        <v>22724.904774426279</v>
      </c>
      <c r="BC26" s="1"/>
      <c r="BD26" s="1">
        <f t="shared" si="52"/>
        <v>7574.968258142093</v>
      </c>
      <c r="BE26" s="1">
        <f t="shared" si="53"/>
        <v>0</v>
      </c>
      <c r="BF26" s="1">
        <f t="shared" si="54"/>
        <v>0</v>
      </c>
      <c r="BG26" s="1">
        <f t="shared" si="55"/>
        <v>7574.968258142093</v>
      </c>
      <c r="BH26" s="1"/>
      <c r="BI26" s="1">
        <f t="shared" si="56"/>
        <v>0</v>
      </c>
      <c r="BJ26" s="1">
        <f t="shared" si="57"/>
        <v>0</v>
      </c>
      <c r="BK26" s="1">
        <f t="shared" si="58"/>
        <v>10810.364711699865</v>
      </c>
      <c r="BL26" s="1">
        <f t="shared" si="59"/>
        <v>0</v>
      </c>
      <c r="BM26" s="1"/>
      <c r="BN26" s="43">
        <f t="shared" si="119"/>
        <v>0</v>
      </c>
      <c r="BO26" s="43">
        <f t="shared" si="120"/>
        <v>0</v>
      </c>
      <c r="BP26" s="43">
        <f t="shared" si="121"/>
        <v>7574.968258142093</v>
      </c>
      <c r="BQ26" s="43">
        <f t="shared" si="122"/>
        <v>0</v>
      </c>
      <c r="BR26" s="1"/>
      <c r="BS26" s="1">
        <f t="shared" si="123"/>
        <v>7574.968258142093</v>
      </c>
      <c r="BT26" s="1">
        <f t="shared" si="124"/>
        <v>0</v>
      </c>
      <c r="BU26" s="1">
        <f t="shared" si="125"/>
        <v>0</v>
      </c>
      <c r="BV26" s="1">
        <f t="shared" si="126"/>
        <v>7574.968258142093</v>
      </c>
      <c r="BW26" s="1"/>
      <c r="BX26" s="1">
        <f t="shared" si="127"/>
        <v>7563.622823906233</v>
      </c>
      <c r="BY26" s="1">
        <f t="shared" si="128"/>
        <v>0</v>
      </c>
      <c r="BZ26" s="1">
        <f t="shared" si="129"/>
        <v>0</v>
      </c>
      <c r="CA26" s="1">
        <f t="shared" si="130"/>
        <v>7563.622823906233</v>
      </c>
      <c r="CB26" s="1"/>
      <c r="CC26" s="1">
        <f t="shared" si="173"/>
        <v>11.345434235860012</v>
      </c>
      <c r="CD26" s="1">
        <f t="shared" si="174"/>
        <v>0</v>
      </c>
      <c r="CE26" s="1">
        <f t="shared" si="175"/>
        <v>0</v>
      </c>
      <c r="CF26" s="1">
        <f t="shared" si="176"/>
        <v>11.345434235860012</v>
      </c>
      <c r="CG26" s="1"/>
      <c r="CH26" s="2">
        <f t="shared" si="134"/>
        <v>1.0000000000000009E-2</v>
      </c>
      <c r="CI26" s="2">
        <f t="shared" si="135"/>
        <v>0.24</v>
      </c>
      <c r="CJ26" s="2">
        <f t="shared" si="136"/>
        <v>-0.12</v>
      </c>
      <c r="CK26" s="2">
        <f t="shared" si="137"/>
        <v>-0.12</v>
      </c>
      <c r="CL26" s="1"/>
      <c r="CM26" s="1">
        <f t="shared" si="68"/>
        <v>4.0000000000000036E-2</v>
      </c>
      <c r="CN26" s="1">
        <f t="shared" si="69"/>
        <v>4.0000000000000036E-2</v>
      </c>
      <c r="CO26" s="1">
        <f t="shared" si="70"/>
        <v>0</v>
      </c>
      <c r="CP26" s="1">
        <f t="shared" si="71"/>
        <v>0</v>
      </c>
      <c r="CQ26" s="1"/>
      <c r="CR26" s="2">
        <f t="shared" si="138"/>
        <v>-3.0000000000000027E-2</v>
      </c>
      <c r="CS26" s="2">
        <f t="shared" si="177"/>
        <v>0.19999999999999996</v>
      </c>
      <c r="CT26" s="2">
        <f t="shared" si="178"/>
        <v>-0.12</v>
      </c>
      <c r="CU26" s="2">
        <f t="shared" si="179"/>
        <v>-0.12</v>
      </c>
      <c r="CV26" s="1"/>
      <c r="CW26" s="1">
        <f t="shared" si="73"/>
        <v>7336.7141391890455</v>
      </c>
      <c r="CX26" s="1">
        <f t="shared" si="74"/>
        <v>0</v>
      </c>
      <c r="CY26" s="1">
        <f t="shared" si="75"/>
        <v>0</v>
      </c>
      <c r="CZ26" s="1">
        <f t="shared" si="76"/>
        <v>6655.9880850374848</v>
      </c>
      <c r="DA26" s="1"/>
      <c r="DB26" s="1">
        <f t="shared" si="77"/>
        <v>0</v>
      </c>
      <c r="DC26" s="1">
        <f t="shared" si="78"/>
        <v>0</v>
      </c>
      <c r="DD26" s="1">
        <f t="shared" si="79"/>
        <v>7574.968258142093</v>
      </c>
      <c r="DE26" s="1">
        <f t="shared" si="80"/>
        <v>0</v>
      </c>
      <c r="DG26" s="2">
        <f t="shared" si="81"/>
        <v>1.0000000000000009E-2</v>
      </c>
      <c r="DH26" s="2">
        <f t="shared" si="82"/>
        <v>0.24</v>
      </c>
      <c r="DI26" s="2">
        <f t="shared" si="83"/>
        <v>-0.12</v>
      </c>
      <c r="DJ26" s="2">
        <f t="shared" si="84"/>
        <v>-0.12</v>
      </c>
      <c r="DL26" s="1">
        <f t="shared" si="139"/>
        <v>0</v>
      </c>
      <c r="DM26" s="1">
        <f t="shared" si="140"/>
        <v>0</v>
      </c>
      <c r="DN26" s="1">
        <f t="shared" si="141"/>
        <v>6665.9720671650421</v>
      </c>
      <c r="DO26" s="1">
        <f t="shared" si="142"/>
        <v>0</v>
      </c>
      <c r="DQ26" s="1">
        <f t="shared" si="86"/>
        <v>0</v>
      </c>
      <c r="DR26" s="1">
        <f t="shared" si="87"/>
        <v>0</v>
      </c>
      <c r="DS26" s="1">
        <f t="shared" si="88"/>
        <v>10810.364711699865</v>
      </c>
      <c r="DT26" s="1">
        <f t="shared" si="89"/>
        <v>0</v>
      </c>
      <c r="DV26" s="2">
        <f t="shared" si="90"/>
        <v>4.0000000000000036E-2</v>
      </c>
      <c r="DW26" s="2">
        <f t="shared" si="91"/>
        <v>4.0000000000000036E-2</v>
      </c>
      <c r="DX26" s="2">
        <f t="shared" si="92"/>
        <v>0</v>
      </c>
      <c r="DY26" s="2">
        <f t="shared" si="93"/>
        <v>0</v>
      </c>
      <c r="EA26" s="1">
        <f t="shared" si="143"/>
        <v>0</v>
      </c>
      <c r="EB26" s="1">
        <f t="shared" si="144"/>
        <v>0</v>
      </c>
      <c r="EC26" s="1">
        <f t="shared" si="145"/>
        <v>10810.364711699865</v>
      </c>
      <c r="ED26" s="1">
        <f t="shared" si="146"/>
        <v>0</v>
      </c>
      <c r="EF26" s="1">
        <f t="shared" si="147"/>
        <v>0</v>
      </c>
      <c r="EG26" s="1">
        <f t="shared" si="148"/>
        <v>0</v>
      </c>
      <c r="EH26" s="1">
        <f t="shared" si="149"/>
        <v>10783.406196209342</v>
      </c>
      <c r="EI26" s="1">
        <f t="shared" si="150"/>
        <v>0</v>
      </c>
      <c r="EK26" s="21">
        <f t="shared" si="172"/>
        <v>0</v>
      </c>
      <c r="EL26" s="21">
        <f t="shared" si="151"/>
        <v>0</v>
      </c>
      <c r="EM26" s="21">
        <f t="shared" si="152"/>
        <v>26.958515490523496</v>
      </c>
      <c r="EN26" s="21">
        <f t="shared" si="153"/>
        <v>0</v>
      </c>
      <c r="EP26" s="21">
        <f t="shared" si="154"/>
        <v>26.958515490523496</v>
      </c>
      <c r="ER26" s="1">
        <f t="shared" si="97"/>
        <v>7336.7141391890455</v>
      </c>
      <c r="ES26" s="1">
        <f t="shared" si="98"/>
        <v>0</v>
      </c>
      <c r="ET26" s="1">
        <f t="shared" si="99"/>
        <v>0</v>
      </c>
      <c r="EU26" s="1">
        <f t="shared" si="100"/>
        <v>6655.9880850374848</v>
      </c>
      <c r="EV26" s="1"/>
      <c r="EW26" s="1">
        <f t="shared" si="155"/>
        <v>0</v>
      </c>
      <c r="EX26" s="1">
        <f t="shared" si="156"/>
        <v>0</v>
      </c>
      <c r="EY26" s="1">
        <f t="shared" si="157"/>
        <v>6665.9720671650421</v>
      </c>
      <c r="EZ26" s="1">
        <f t="shared" si="158"/>
        <v>0</v>
      </c>
      <c r="FA26" s="1"/>
      <c r="FB26" s="21">
        <f t="shared" si="159"/>
        <v>0</v>
      </c>
      <c r="FC26" s="21">
        <f t="shared" si="160"/>
        <v>0</v>
      </c>
      <c r="FD26" s="21">
        <f t="shared" si="161"/>
        <v>26.958515490523496</v>
      </c>
      <c r="FE26" s="21">
        <f t="shared" si="162"/>
        <v>0</v>
      </c>
      <c r="FG26" s="1">
        <f t="shared" si="163"/>
        <v>7336.7141391890455</v>
      </c>
      <c r="FH26" s="1">
        <f t="shared" si="180"/>
        <v>0</v>
      </c>
      <c r="FI26" s="1">
        <f t="shared" si="181"/>
        <v>6665.9720671650421</v>
      </c>
      <c r="FJ26" s="1">
        <f t="shared" si="182"/>
        <v>6655.9880850374848</v>
      </c>
      <c r="FL26" s="1">
        <f t="shared" si="164"/>
        <v>20658.674291391573</v>
      </c>
      <c r="FM26" s="1">
        <f t="shared" si="102"/>
        <v>0</v>
      </c>
      <c r="FN26" s="1">
        <f t="shared" si="165"/>
        <v>-26.958515490523496</v>
      </c>
      <c r="FO26" s="1">
        <f t="shared" si="166"/>
        <v>20631.715775901052</v>
      </c>
      <c r="FP26" s="21">
        <f t="shared" si="167"/>
        <v>2.0631715775901052</v>
      </c>
    </row>
    <row r="27" spans="1:172" ht="15" customHeight="1" x14ac:dyDescent="0.25">
      <c r="A27" s="1">
        <f>'BTEvent-Driven Loop'!A26</f>
        <v>23</v>
      </c>
      <c r="C27" s="1">
        <f>'BTEvent-Driven Loop'!C26</f>
        <v>0</v>
      </c>
      <c r="D27" s="1">
        <f>'BTEvent-Driven Loop'!D26</f>
        <v>1</v>
      </c>
      <c r="E27" s="1">
        <f>'BTEvent-Driven Loop'!E26</f>
        <v>0</v>
      </c>
      <c r="F27" s="1">
        <f>'BTEvent-Driven Loop'!F26</f>
        <v>1</v>
      </c>
      <c r="H27" s="1">
        <f>'BTEvent-Driven Loop'!H26</f>
        <v>281.65082389840836</v>
      </c>
      <c r="I27" s="1">
        <f>'BTEvent-Driven Loop'!I26</f>
        <v>1724.1857417143624</v>
      </c>
      <c r="J27" s="1">
        <f>'BTEvent-Driven Loop'!J26</f>
        <v>3455.7474388476116</v>
      </c>
      <c r="K27" s="1">
        <f>'BTEvent-Driven Loop'!K26</f>
        <v>49553.06151446177</v>
      </c>
      <c r="L27" s="1"/>
      <c r="M27" s="1">
        <f>'BTEvent-Driven Loop'!M26</f>
        <v>298.89475189218848</v>
      </c>
      <c r="N27" s="1">
        <f>'BTEvent-Driven Loop'!N26</f>
        <v>1395.7694099592456</v>
      </c>
      <c r="O27" s="1">
        <f>'BTEvent-Driven Loop'!O26</f>
        <v>3557.3870694019529</v>
      </c>
      <c r="P27" s="1">
        <f>'BTEvent-Driven Loop'!P26</f>
        <v>58129.552930426304</v>
      </c>
      <c r="R27" s="2">
        <f t="shared" si="103"/>
        <v>4.0000000000000036E-2</v>
      </c>
      <c r="S27" s="2">
        <f t="shared" si="103"/>
        <v>-0.15000000000000002</v>
      </c>
      <c r="T27" s="2">
        <f t="shared" si="103"/>
        <v>5.0000000000000044E-2</v>
      </c>
      <c r="U27" s="2">
        <f t="shared" si="103"/>
        <v>0.21999999999999997</v>
      </c>
      <c r="W27" s="2">
        <f t="shared" si="104"/>
        <v>-1.9999999999999907E-2</v>
      </c>
      <c r="X27" s="2">
        <f t="shared" si="104"/>
        <v>5.0000000000000044E-2</v>
      </c>
      <c r="Y27" s="2">
        <f t="shared" si="104"/>
        <v>2.0000000000000018E-2</v>
      </c>
      <c r="Z27" s="2">
        <f t="shared" si="104"/>
        <v>4.0000000000000036E-2</v>
      </c>
      <c r="AB27" s="1">
        <f t="shared" si="105"/>
        <v>2</v>
      </c>
      <c r="AC27" s="3">
        <f t="shared" si="44"/>
        <v>0.5</v>
      </c>
      <c r="AE27" s="2">
        <f t="shared" si="45"/>
        <v>0</v>
      </c>
      <c r="AF27" s="2">
        <f t="shared" si="46"/>
        <v>0.5</v>
      </c>
      <c r="AG27" s="2">
        <f t="shared" si="47"/>
        <v>0</v>
      </c>
      <c r="AH27" s="2">
        <f t="shared" si="48"/>
        <v>0.5</v>
      </c>
      <c r="AJ27" s="1">
        <f t="shared" si="106"/>
        <v>7336.7141391890455</v>
      </c>
      <c r="AK27" s="1">
        <f t="shared" si="107"/>
        <v>0</v>
      </c>
      <c r="AL27" s="1">
        <f t="shared" si="108"/>
        <v>6665.9720671650421</v>
      </c>
      <c r="AM27" s="1">
        <f t="shared" si="109"/>
        <v>6655.9880850374848</v>
      </c>
      <c r="AO27" s="1">
        <f t="shared" si="110"/>
        <v>20658.674291391573</v>
      </c>
      <c r="AP27" s="1">
        <f t="shared" si="111"/>
        <v>0</v>
      </c>
      <c r="AQ27" s="1">
        <f t="shared" si="112"/>
        <v>20658.674291391573</v>
      </c>
      <c r="AS27" s="1">
        <f t="shared" si="113"/>
        <v>20631.715775901052</v>
      </c>
      <c r="AU27" s="1">
        <f t="shared" si="114"/>
        <v>0</v>
      </c>
      <c r="AV27" s="1">
        <f t="shared" si="115"/>
        <v>10315.857887950526</v>
      </c>
      <c r="AW27" s="1">
        <f t="shared" si="116"/>
        <v>0</v>
      </c>
      <c r="AX27" s="1">
        <f t="shared" si="117"/>
        <v>10315.857887950526</v>
      </c>
      <c r="AZ27" s="43">
        <f t="shared" si="50"/>
        <v>20631.715775901052</v>
      </c>
      <c r="BA27" s="43">
        <f t="shared" si="51"/>
        <v>0</v>
      </c>
      <c r="BB27" s="1">
        <f t="shared" si="118"/>
        <v>20631.715775901052</v>
      </c>
      <c r="BC27" s="1"/>
      <c r="BD27" s="1">
        <f t="shared" si="52"/>
        <v>0</v>
      </c>
      <c r="BE27" s="1">
        <f t="shared" si="53"/>
        <v>10315.857887950526</v>
      </c>
      <c r="BF27" s="1">
        <f t="shared" si="54"/>
        <v>0</v>
      </c>
      <c r="BG27" s="1">
        <f t="shared" si="55"/>
        <v>3659.869802913041</v>
      </c>
      <c r="BH27" s="1"/>
      <c r="BI27" s="1">
        <f t="shared" si="56"/>
        <v>7336.7141391890455</v>
      </c>
      <c r="BJ27" s="1">
        <f t="shared" si="57"/>
        <v>0</v>
      </c>
      <c r="BK27" s="1">
        <f t="shared" si="58"/>
        <v>6665.9720671650421</v>
      </c>
      <c r="BL27" s="1">
        <f t="shared" si="59"/>
        <v>0</v>
      </c>
      <c r="BM27" s="1"/>
      <c r="BN27" s="43">
        <f t="shared" si="119"/>
        <v>0</v>
      </c>
      <c r="BO27" s="43">
        <f t="shared" si="120"/>
        <v>0</v>
      </c>
      <c r="BP27" s="43">
        <f t="shared" si="121"/>
        <v>0</v>
      </c>
      <c r="BQ27" s="43">
        <f t="shared" si="122"/>
        <v>6655.9880850374848</v>
      </c>
      <c r="BR27" s="1"/>
      <c r="BS27" s="1">
        <f t="shared" si="123"/>
        <v>0</v>
      </c>
      <c r="BT27" s="1">
        <f t="shared" si="124"/>
        <v>10315.857887950526</v>
      </c>
      <c r="BU27" s="1">
        <f t="shared" si="125"/>
        <v>0</v>
      </c>
      <c r="BV27" s="1">
        <f t="shared" si="126"/>
        <v>3659.869802913041</v>
      </c>
      <c r="BW27" s="1"/>
      <c r="BX27" s="1">
        <f t="shared" si="127"/>
        <v>0</v>
      </c>
      <c r="BY27" s="1">
        <f t="shared" si="128"/>
        <v>10300.407277034972</v>
      </c>
      <c r="BZ27" s="1">
        <f t="shared" si="129"/>
        <v>0</v>
      </c>
      <c r="CA27" s="1">
        <f t="shared" si="130"/>
        <v>3654.3882205821674</v>
      </c>
      <c r="CB27" s="1"/>
      <c r="CC27" s="1">
        <f t="shared" si="173"/>
        <v>0</v>
      </c>
      <c r="CD27" s="1">
        <f t="shared" si="174"/>
        <v>15.450610915553625</v>
      </c>
      <c r="CE27" s="1">
        <f t="shared" si="175"/>
        <v>0</v>
      </c>
      <c r="CF27" s="1">
        <f t="shared" si="176"/>
        <v>5.4815823308736071</v>
      </c>
      <c r="CG27" s="1"/>
      <c r="CH27" s="2">
        <f t="shared" si="134"/>
        <v>4.0000000000000036E-2</v>
      </c>
      <c r="CI27" s="2">
        <f t="shared" si="135"/>
        <v>-0.15000000000000002</v>
      </c>
      <c r="CJ27" s="2">
        <f t="shared" si="136"/>
        <v>5.0000000000000044E-2</v>
      </c>
      <c r="CK27" s="2">
        <f t="shared" si="137"/>
        <v>0.21999999999999997</v>
      </c>
      <c r="CL27" s="1"/>
      <c r="CM27" s="1">
        <f t="shared" si="68"/>
        <v>-1.9999999999999907E-2</v>
      </c>
      <c r="CN27" s="1">
        <f t="shared" si="69"/>
        <v>5.0000000000000044E-2</v>
      </c>
      <c r="CO27" s="1">
        <f t="shared" si="70"/>
        <v>2.0000000000000018E-2</v>
      </c>
      <c r="CP27" s="1">
        <f t="shared" si="71"/>
        <v>4.0000000000000036E-2</v>
      </c>
      <c r="CQ27" s="1"/>
      <c r="CR27" s="2">
        <f t="shared" si="138"/>
        <v>5.9999999999999942E-2</v>
      </c>
      <c r="CS27" s="2">
        <f t="shared" si="177"/>
        <v>-0.20000000000000007</v>
      </c>
      <c r="CT27" s="2">
        <f t="shared" si="178"/>
        <v>3.0000000000000027E-2</v>
      </c>
      <c r="CU27" s="2">
        <f t="shared" si="179"/>
        <v>0.17999999999999994</v>
      </c>
      <c r="CV27" s="1"/>
      <c r="CW27" s="1">
        <f t="shared" si="73"/>
        <v>0</v>
      </c>
      <c r="CX27" s="1">
        <f t="shared" si="74"/>
        <v>8240.3258216279773</v>
      </c>
      <c r="CY27" s="1">
        <f t="shared" si="75"/>
        <v>0</v>
      </c>
      <c r="CZ27" s="1">
        <f t="shared" si="76"/>
        <v>4312.1781002869575</v>
      </c>
      <c r="DA27" s="1"/>
      <c r="DB27" s="1">
        <f t="shared" si="77"/>
        <v>0</v>
      </c>
      <c r="DC27" s="1">
        <f t="shared" si="78"/>
        <v>0</v>
      </c>
      <c r="DD27" s="1">
        <f t="shared" si="79"/>
        <v>0</v>
      </c>
      <c r="DE27" s="1">
        <f t="shared" si="80"/>
        <v>6655.9880850374848</v>
      </c>
      <c r="DG27" s="2">
        <f t="shared" si="81"/>
        <v>4.0000000000000036E-2</v>
      </c>
      <c r="DH27" s="2">
        <f t="shared" si="82"/>
        <v>-0.15000000000000002</v>
      </c>
      <c r="DI27" s="2">
        <f t="shared" si="83"/>
        <v>5.0000000000000044E-2</v>
      </c>
      <c r="DJ27" s="2">
        <f t="shared" si="84"/>
        <v>0.21999999999999997</v>
      </c>
      <c r="DL27" s="1">
        <f t="shared" si="139"/>
        <v>0</v>
      </c>
      <c r="DM27" s="1">
        <f t="shared" si="140"/>
        <v>0</v>
      </c>
      <c r="DN27" s="1">
        <f t="shared" si="141"/>
        <v>0</v>
      </c>
      <c r="DO27" s="1">
        <f t="shared" si="142"/>
        <v>8120.3054637457317</v>
      </c>
      <c r="DQ27" s="1">
        <f t="shared" si="86"/>
        <v>7336.7141391890455</v>
      </c>
      <c r="DR27" s="1">
        <f t="shared" si="87"/>
        <v>0</v>
      </c>
      <c r="DS27" s="1">
        <f t="shared" si="88"/>
        <v>6665.9720671650421</v>
      </c>
      <c r="DT27" s="1">
        <f t="shared" si="89"/>
        <v>0</v>
      </c>
      <c r="DV27" s="2">
        <f t="shared" si="90"/>
        <v>-1.9999999999999907E-2</v>
      </c>
      <c r="DW27" s="2">
        <f t="shared" si="91"/>
        <v>5.0000000000000044E-2</v>
      </c>
      <c r="DX27" s="2">
        <f t="shared" si="92"/>
        <v>2.0000000000000018E-2</v>
      </c>
      <c r="DY27" s="2">
        <f t="shared" si="93"/>
        <v>4.0000000000000036E-2</v>
      </c>
      <c r="EA27" s="1">
        <f t="shared" si="143"/>
        <v>7189.9798564052653</v>
      </c>
      <c r="EB27" s="1">
        <f t="shared" si="144"/>
        <v>0</v>
      </c>
      <c r="EC27" s="1">
        <f t="shared" si="145"/>
        <v>6799.2915085083432</v>
      </c>
      <c r="ED27" s="1">
        <f t="shared" si="146"/>
        <v>0</v>
      </c>
      <c r="EF27" s="1">
        <f t="shared" si="147"/>
        <v>7172.0497320750783</v>
      </c>
      <c r="EG27" s="1">
        <f t="shared" si="148"/>
        <v>0</v>
      </c>
      <c r="EH27" s="1">
        <f t="shared" si="149"/>
        <v>6782.3356693350061</v>
      </c>
      <c r="EI27" s="1">
        <f t="shared" si="150"/>
        <v>0</v>
      </c>
      <c r="EK27" s="21">
        <f t="shared" si="172"/>
        <v>17.930124330187027</v>
      </c>
      <c r="EL27" s="21">
        <f t="shared" si="151"/>
        <v>0</v>
      </c>
      <c r="EM27" s="21">
        <f t="shared" si="152"/>
        <v>16.955839173337154</v>
      </c>
      <c r="EN27" s="21">
        <f t="shared" si="153"/>
        <v>0</v>
      </c>
      <c r="EP27" s="21">
        <f t="shared" si="154"/>
        <v>34.885963503524181</v>
      </c>
      <c r="ER27" s="1">
        <f t="shared" si="97"/>
        <v>0</v>
      </c>
      <c r="ES27" s="1">
        <f t="shared" si="98"/>
        <v>8240.3258216279773</v>
      </c>
      <c r="ET27" s="1">
        <f t="shared" si="99"/>
        <v>0</v>
      </c>
      <c r="EU27" s="1">
        <f t="shared" si="100"/>
        <v>4312.1781002869575</v>
      </c>
      <c r="EV27" s="1"/>
      <c r="EW27" s="1">
        <f t="shared" si="155"/>
        <v>0</v>
      </c>
      <c r="EX27" s="1">
        <f t="shared" si="156"/>
        <v>0</v>
      </c>
      <c r="EY27" s="1">
        <f t="shared" si="157"/>
        <v>0</v>
      </c>
      <c r="EZ27" s="1">
        <f t="shared" si="158"/>
        <v>8120.3054637457317</v>
      </c>
      <c r="FA27" s="1"/>
      <c r="FB27" s="21">
        <f t="shared" si="159"/>
        <v>17.930124330187027</v>
      </c>
      <c r="FC27" s="21">
        <f t="shared" si="160"/>
        <v>0</v>
      </c>
      <c r="FD27" s="21">
        <f t="shared" si="161"/>
        <v>16.955839173337154</v>
      </c>
      <c r="FE27" s="21">
        <f t="shared" si="162"/>
        <v>0</v>
      </c>
      <c r="FG27" s="1">
        <f t="shared" si="163"/>
        <v>0</v>
      </c>
      <c r="FH27" s="1">
        <f t="shared" si="180"/>
        <v>8240.3258216279773</v>
      </c>
      <c r="FI27" s="1">
        <f t="shared" si="181"/>
        <v>0</v>
      </c>
      <c r="FJ27" s="1">
        <f t="shared" si="182"/>
        <v>12432.483564032689</v>
      </c>
      <c r="FL27" s="1">
        <f t="shared" si="164"/>
        <v>20672.809385660665</v>
      </c>
      <c r="FM27" s="1">
        <f t="shared" si="102"/>
        <v>0</v>
      </c>
      <c r="FN27" s="1">
        <f t="shared" si="165"/>
        <v>-34.885963503524181</v>
      </c>
      <c r="FO27" s="1">
        <f t="shared" si="166"/>
        <v>20637.923422157139</v>
      </c>
      <c r="FP27" s="21">
        <f t="shared" si="167"/>
        <v>2.0637923422157138</v>
      </c>
    </row>
    <row r="28" spans="1:172" ht="15" customHeight="1" x14ac:dyDescent="0.25">
      <c r="A28" s="1">
        <f>'BTEvent-Driven Loop'!A27</f>
        <v>24</v>
      </c>
      <c r="C28" s="1">
        <f>'BTEvent-Driven Loop'!C27</f>
        <v>0</v>
      </c>
      <c r="D28" s="1">
        <f>'BTEvent-Driven Loop'!D27</f>
        <v>0</v>
      </c>
      <c r="E28" s="1">
        <f>'BTEvent-Driven Loop'!E27</f>
        <v>0</v>
      </c>
      <c r="F28" s="1">
        <f>'BTEvent-Driven Loop'!F27</f>
        <v>0</v>
      </c>
      <c r="H28" s="1">
        <f>'BTEvent-Driven Loop'!H27</f>
        <v>292.9168568543447</v>
      </c>
      <c r="I28" s="1">
        <f>'BTEvent-Driven Loop'!I27</f>
        <v>1451.6001863576155</v>
      </c>
      <c r="J28" s="1">
        <f>'BTEvent-Driven Loop'!J27</f>
        <v>3415.0915866258747</v>
      </c>
      <c r="K28" s="1">
        <f>'BTEvent-Driven Loop'!K27</f>
        <v>61036.030576947618</v>
      </c>
      <c r="L28" s="1"/>
      <c r="M28" s="1">
        <f>'BTEvent-Driven Loop'!M27</f>
        <v>254.06053910836019</v>
      </c>
      <c r="N28" s="1">
        <f>'BTEvent-Driven Loop'!N27</f>
        <v>1800.5425388474268</v>
      </c>
      <c r="O28" s="1">
        <f>'BTEvent-Driven Loop'!O27</f>
        <v>4624.6031902225386</v>
      </c>
      <c r="P28" s="1">
        <f>'BTEvent-Driven Loop'!P27</f>
        <v>73824.532221641406</v>
      </c>
      <c r="R28" s="2">
        <f t="shared" si="103"/>
        <v>-0.15000000000000002</v>
      </c>
      <c r="S28" s="2">
        <f t="shared" si="103"/>
        <v>0.29000000000000004</v>
      </c>
      <c r="T28" s="2">
        <f t="shared" si="103"/>
        <v>0.30000000000000004</v>
      </c>
      <c r="U28" s="2">
        <f t="shared" si="103"/>
        <v>0.27</v>
      </c>
      <c r="W28" s="2">
        <f t="shared" si="104"/>
        <v>-2.0000000000000018E-2</v>
      </c>
      <c r="X28" s="2">
        <f t="shared" si="104"/>
        <v>4.0000000000000036E-2</v>
      </c>
      <c r="Y28" s="2">
        <f t="shared" si="104"/>
        <v>-4.0000000000000036E-2</v>
      </c>
      <c r="Z28" s="2">
        <f t="shared" si="104"/>
        <v>5.0000000000000044E-2</v>
      </c>
      <c r="AB28" s="1">
        <f t="shared" si="105"/>
        <v>0</v>
      </c>
      <c r="AC28" s="3">
        <f t="shared" si="44"/>
        <v>0</v>
      </c>
      <c r="AE28" s="2">
        <f t="shared" si="45"/>
        <v>0</v>
      </c>
      <c r="AF28" s="2">
        <f t="shared" si="46"/>
        <v>0</v>
      </c>
      <c r="AG28" s="2">
        <f t="shared" si="47"/>
        <v>0</v>
      </c>
      <c r="AH28" s="2">
        <f t="shared" si="48"/>
        <v>0</v>
      </c>
      <c r="AJ28" s="1">
        <f t="shared" si="106"/>
        <v>0</v>
      </c>
      <c r="AK28" s="1">
        <f t="shared" si="107"/>
        <v>8240.3258216279773</v>
      </c>
      <c r="AL28" s="1">
        <f t="shared" si="108"/>
        <v>0</v>
      </c>
      <c r="AM28" s="1">
        <f t="shared" si="109"/>
        <v>12432.483564032689</v>
      </c>
      <c r="AO28" s="1">
        <f t="shared" si="110"/>
        <v>20672.809385660665</v>
      </c>
      <c r="AP28" s="1">
        <f t="shared" si="111"/>
        <v>0</v>
      </c>
      <c r="AQ28" s="1">
        <f t="shared" si="112"/>
        <v>20672.809385660665</v>
      </c>
      <c r="AS28" s="1">
        <f t="shared" si="113"/>
        <v>20637.923422157139</v>
      </c>
      <c r="AU28" s="1">
        <f t="shared" si="114"/>
        <v>0</v>
      </c>
      <c r="AV28" s="1">
        <f t="shared" si="115"/>
        <v>0</v>
      </c>
      <c r="AW28" s="1">
        <f t="shared" si="116"/>
        <v>0</v>
      </c>
      <c r="AX28" s="1">
        <f t="shared" si="117"/>
        <v>0</v>
      </c>
      <c r="AZ28" s="43">
        <f t="shared" si="50"/>
        <v>0</v>
      </c>
      <c r="BA28" s="43">
        <f t="shared" si="51"/>
        <v>20637.923422157139</v>
      </c>
      <c r="BB28" s="1">
        <f t="shared" si="118"/>
        <v>20637.923422157139</v>
      </c>
      <c r="BC28" s="1"/>
      <c r="BD28" s="1">
        <f t="shared" si="52"/>
        <v>0</v>
      </c>
      <c r="BE28" s="1">
        <f t="shared" si="53"/>
        <v>0</v>
      </c>
      <c r="BF28" s="1">
        <f t="shared" si="54"/>
        <v>0</v>
      </c>
      <c r="BG28" s="1">
        <f t="shared" si="55"/>
        <v>0</v>
      </c>
      <c r="BH28" s="1"/>
      <c r="BI28" s="1">
        <f t="shared" si="56"/>
        <v>0</v>
      </c>
      <c r="BJ28" s="1">
        <f t="shared" si="57"/>
        <v>8240.3258216279773</v>
      </c>
      <c r="BK28" s="1">
        <f t="shared" si="58"/>
        <v>0</v>
      </c>
      <c r="BL28" s="1">
        <f t="shared" si="59"/>
        <v>12432.483564032689</v>
      </c>
      <c r="BM28" s="1"/>
      <c r="BN28" s="43">
        <f t="shared" si="119"/>
        <v>0</v>
      </c>
      <c r="BO28" s="43">
        <f t="shared" si="120"/>
        <v>0</v>
      </c>
      <c r="BP28" s="43">
        <f t="shared" si="121"/>
        <v>0</v>
      </c>
      <c r="BQ28" s="43">
        <f t="shared" si="122"/>
        <v>0</v>
      </c>
      <c r="BR28" s="1"/>
      <c r="BS28" s="1">
        <f t="shared" si="123"/>
        <v>0</v>
      </c>
      <c r="BT28" s="1">
        <f t="shared" si="124"/>
        <v>0</v>
      </c>
      <c r="BU28" s="1">
        <f t="shared" si="125"/>
        <v>0</v>
      </c>
      <c r="BV28" s="1">
        <f t="shared" si="126"/>
        <v>0</v>
      </c>
      <c r="BW28" s="1"/>
      <c r="BX28" s="1">
        <f t="shared" si="127"/>
        <v>0</v>
      </c>
      <c r="BY28" s="1">
        <f t="shared" si="128"/>
        <v>0</v>
      </c>
      <c r="BZ28" s="1">
        <f t="shared" si="129"/>
        <v>0</v>
      </c>
      <c r="CA28" s="1">
        <f t="shared" si="130"/>
        <v>0</v>
      </c>
      <c r="CB28" s="1"/>
      <c r="CC28" s="1">
        <f t="shared" si="173"/>
        <v>0</v>
      </c>
      <c r="CD28" s="1">
        <f t="shared" si="174"/>
        <v>0</v>
      </c>
      <c r="CE28" s="1">
        <f t="shared" si="175"/>
        <v>0</v>
      </c>
      <c r="CF28" s="1">
        <f t="shared" si="176"/>
        <v>0</v>
      </c>
      <c r="CG28" s="1"/>
      <c r="CH28" s="2">
        <f t="shared" si="134"/>
        <v>-0.15000000000000002</v>
      </c>
      <c r="CI28" s="2">
        <f t="shared" si="135"/>
        <v>0.29000000000000004</v>
      </c>
      <c r="CJ28" s="2">
        <f t="shared" si="136"/>
        <v>0.30000000000000004</v>
      </c>
      <c r="CK28" s="2">
        <f t="shared" si="137"/>
        <v>0.27</v>
      </c>
      <c r="CL28" s="1"/>
      <c r="CM28" s="1">
        <f t="shared" si="68"/>
        <v>-2.0000000000000018E-2</v>
      </c>
      <c r="CN28" s="1">
        <f t="shared" si="69"/>
        <v>4.0000000000000036E-2</v>
      </c>
      <c r="CO28" s="1">
        <f t="shared" si="70"/>
        <v>-4.0000000000000036E-2</v>
      </c>
      <c r="CP28" s="1">
        <f t="shared" si="71"/>
        <v>5.0000000000000044E-2</v>
      </c>
      <c r="CQ28" s="1"/>
      <c r="CR28" s="2">
        <f t="shared" si="138"/>
        <v>-0.13</v>
      </c>
      <c r="CS28" s="2">
        <f t="shared" si="177"/>
        <v>0.25</v>
      </c>
      <c r="CT28" s="2">
        <f t="shared" si="178"/>
        <v>0.34000000000000008</v>
      </c>
      <c r="CU28" s="2">
        <f t="shared" si="179"/>
        <v>0.21999999999999997</v>
      </c>
      <c r="CV28" s="1"/>
      <c r="CW28" s="1">
        <f t="shared" si="73"/>
        <v>0</v>
      </c>
      <c r="CX28" s="1">
        <f t="shared" si="74"/>
        <v>0</v>
      </c>
      <c r="CY28" s="1">
        <f t="shared" si="75"/>
        <v>0</v>
      </c>
      <c r="CZ28" s="1">
        <f t="shared" si="76"/>
        <v>0</v>
      </c>
      <c r="DA28" s="1"/>
      <c r="DB28" s="1">
        <f t="shared" si="77"/>
        <v>0</v>
      </c>
      <c r="DC28" s="1">
        <f t="shared" si="78"/>
        <v>0</v>
      </c>
      <c r="DD28" s="1">
        <f t="shared" si="79"/>
        <v>0</v>
      </c>
      <c r="DE28" s="1">
        <f t="shared" si="80"/>
        <v>0</v>
      </c>
      <c r="DG28" s="2">
        <f t="shared" si="81"/>
        <v>-0.15000000000000002</v>
      </c>
      <c r="DH28" s="2">
        <f t="shared" si="82"/>
        <v>0.29000000000000004</v>
      </c>
      <c r="DI28" s="2">
        <f t="shared" si="83"/>
        <v>0.30000000000000004</v>
      </c>
      <c r="DJ28" s="2">
        <f t="shared" si="84"/>
        <v>0.27</v>
      </c>
      <c r="DL28" s="1">
        <f t="shared" si="139"/>
        <v>0</v>
      </c>
      <c r="DM28" s="1">
        <f t="shared" si="140"/>
        <v>0</v>
      </c>
      <c r="DN28" s="1">
        <f t="shared" si="141"/>
        <v>0</v>
      </c>
      <c r="DO28" s="1">
        <f t="shared" si="142"/>
        <v>0</v>
      </c>
      <c r="DQ28" s="1">
        <f t="shared" si="86"/>
        <v>0</v>
      </c>
      <c r="DR28" s="1">
        <f t="shared" si="87"/>
        <v>8240.3258216279773</v>
      </c>
      <c r="DS28" s="1">
        <f t="shared" si="88"/>
        <v>0</v>
      </c>
      <c r="DT28" s="1">
        <f t="shared" si="89"/>
        <v>12432.483564032689</v>
      </c>
      <c r="DV28" s="2">
        <f t="shared" si="90"/>
        <v>-2.0000000000000018E-2</v>
      </c>
      <c r="DW28" s="2">
        <f t="shared" si="91"/>
        <v>4.0000000000000036E-2</v>
      </c>
      <c r="DX28" s="2">
        <f t="shared" si="92"/>
        <v>-4.0000000000000036E-2</v>
      </c>
      <c r="DY28" s="2">
        <f t="shared" si="93"/>
        <v>5.0000000000000044E-2</v>
      </c>
      <c r="EA28" s="1">
        <f t="shared" si="143"/>
        <v>0</v>
      </c>
      <c r="EB28" s="1">
        <f t="shared" si="144"/>
        <v>8569.9388544930971</v>
      </c>
      <c r="EC28" s="1">
        <f t="shared" si="145"/>
        <v>0</v>
      </c>
      <c r="ED28" s="1">
        <f t="shared" si="146"/>
        <v>13054.107742234324</v>
      </c>
      <c r="EF28" s="1">
        <f t="shared" si="147"/>
        <v>0</v>
      </c>
      <c r="EG28" s="1">
        <f t="shared" si="148"/>
        <v>8548.5674359033401</v>
      </c>
      <c r="EH28" s="1">
        <f t="shared" si="149"/>
        <v>0</v>
      </c>
      <c r="EI28" s="1">
        <f t="shared" si="150"/>
        <v>13021.553857590348</v>
      </c>
      <c r="EK28" s="21">
        <f t="shared" si="172"/>
        <v>0</v>
      </c>
      <c r="EL28" s="21">
        <f t="shared" si="151"/>
        <v>21.371418589757013</v>
      </c>
      <c r="EM28" s="21">
        <f t="shared" si="152"/>
        <v>0</v>
      </c>
      <c r="EN28" s="21">
        <f t="shared" si="153"/>
        <v>32.553884643975834</v>
      </c>
      <c r="EP28" s="21">
        <f t="shared" si="154"/>
        <v>53.925303233732848</v>
      </c>
      <c r="ER28" s="1">
        <f t="shared" si="97"/>
        <v>0</v>
      </c>
      <c r="ES28" s="1">
        <f t="shared" si="98"/>
        <v>0</v>
      </c>
      <c r="ET28" s="1">
        <f t="shared" si="99"/>
        <v>0</v>
      </c>
      <c r="EU28" s="1">
        <f t="shared" si="100"/>
        <v>0</v>
      </c>
      <c r="EV28" s="1"/>
      <c r="EW28" s="1">
        <f t="shared" si="155"/>
        <v>0</v>
      </c>
      <c r="EX28" s="1">
        <f t="shared" si="156"/>
        <v>0</v>
      </c>
      <c r="EY28" s="1">
        <f t="shared" si="157"/>
        <v>0</v>
      </c>
      <c r="EZ28" s="1">
        <f t="shared" si="158"/>
        <v>0</v>
      </c>
      <c r="FA28" s="1"/>
      <c r="FB28" s="21">
        <f t="shared" si="159"/>
        <v>0</v>
      </c>
      <c r="FC28" s="21">
        <f t="shared" si="160"/>
        <v>21.371418589757013</v>
      </c>
      <c r="FD28" s="21">
        <f t="shared" si="161"/>
        <v>0</v>
      </c>
      <c r="FE28" s="21">
        <f t="shared" si="162"/>
        <v>32.553884643975834</v>
      </c>
      <c r="FG28" s="1">
        <f t="shared" si="163"/>
        <v>0</v>
      </c>
      <c r="FH28" s="1">
        <f t="shared" si="180"/>
        <v>0</v>
      </c>
      <c r="FI28" s="1">
        <f t="shared" si="181"/>
        <v>0</v>
      </c>
      <c r="FJ28" s="1">
        <f t="shared" si="182"/>
        <v>0</v>
      </c>
      <c r="FL28" s="1">
        <f t="shared" si="164"/>
        <v>0</v>
      </c>
      <c r="FM28" s="1">
        <f t="shared" si="102"/>
        <v>20637.923422157139</v>
      </c>
      <c r="FN28" s="1">
        <f t="shared" si="165"/>
        <v>-53.925303233732848</v>
      </c>
      <c r="FO28" s="1">
        <f t="shared" si="166"/>
        <v>20583.998118923406</v>
      </c>
      <c r="FP28" s="21">
        <f t="shared" si="167"/>
        <v>2.0583998118923406</v>
      </c>
    </row>
    <row r="29" spans="1:172" ht="15" customHeight="1" x14ac:dyDescent="0.25">
      <c r="A29" s="1">
        <f>'BTEvent-Driven Loop'!A28</f>
        <v>25</v>
      </c>
      <c r="C29" s="1">
        <f>'BTEvent-Driven Loop'!C28</f>
        <v>1</v>
      </c>
      <c r="D29" s="1">
        <f>'BTEvent-Driven Loop'!D28</f>
        <v>0</v>
      </c>
      <c r="E29" s="1">
        <f>'BTEvent-Driven Loop'!E28</f>
        <v>0</v>
      </c>
      <c r="F29" s="1">
        <f>'BTEvent-Driven Loop'!F28</f>
        <v>0</v>
      </c>
      <c r="H29" s="1">
        <f>'BTEvent-Driven Loop'!H28</f>
        <v>246.43872293510938</v>
      </c>
      <c r="I29" s="1">
        <f>'BTEvent-Driven Loop'!I28</f>
        <v>1764.5316880704784</v>
      </c>
      <c r="J29" s="1">
        <f>'BTEvent-Driven Loop'!J28</f>
        <v>4763.3412859292148</v>
      </c>
      <c r="K29" s="1">
        <f>'BTEvent-Driven Loop'!K28</f>
        <v>74562.777543857825</v>
      </c>
      <c r="L29" s="1"/>
      <c r="M29" s="1">
        <f>'BTEvent-Driven Loop'!M28</f>
        <v>246.43872293510938</v>
      </c>
      <c r="N29" s="1">
        <f>'BTEvent-Driven Loop'!N28</f>
        <v>2160.651046616912</v>
      </c>
      <c r="O29" s="1">
        <f>'BTEvent-Driven Loop'!O28</f>
        <v>4578.3571583203129</v>
      </c>
      <c r="P29" s="1">
        <f>'BTEvent-Driven Loop'!P28</f>
        <v>70871.550932775746</v>
      </c>
      <c r="R29" s="2">
        <f t="shared" si="103"/>
        <v>-3.0000000000000027E-2</v>
      </c>
      <c r="S29" s="2">
        <f t="shared" si="103"/>
        <v>0.19999999999999996</v>
      </c>
      <c r="T29" s="2">
        <f t="shared" si="103"/>
        <v>-1.000000000000012E-2</v>
      </c>
      <c r="U29" s="2">
        <f t="shared" si="103"/>
        <v>-4.0000000000000036E-2</v>
      </c>
      <c r="W29" s="2">
        <f t="shared" si="104"/>
        <v>-3.0000000000000027E-2</v>
      </c>
      <c r="X29" s="2">
        <f t="shared" si="104"/>
        <v>-2.0000000000000018E-2</v>
      </c>
      <c r="Y29" s="2">
        <f t="shared" si="104"/>
        <v>3.0000000000000027E-2</v>
      </c>
      <c r="Z29" s="2">
        <f t="shared" si="104"/>
        <v>1.0000000000000009E-2</v>
      </c>
      <c r="AB29" s="1">
        <f t="shared" si="105"/>
        <v>1</v>
      </c>
      <c r="AC29" s="3">
        <f t="shared" si="44"/>
        <v>0.8</v>
      </c>
      <c r="AE29" s="2">
        <f t="shared" si="45"/>
        <v>0.8</v>
      </c>
      <c r="AF29" s="2">
        <f t="shared" si="46"/>
        <v>0</v>
      </c>
      <c r="AG29" s="2">
        <f t="shared" si="47"/>
        <v>0</v>
      </c>
      <c r="AH29" s="2">
        <f t="shared" si="48"/>
        <v>0</v>
      </c>
      <c r="AJ29" s="1">
        <f t="shared" si="106"/>
        <v>0</v>
      </c>
      <c r="AK29" s="1">
        <f t="shared" si="107"/>
        <v>0</v>
      </c>
      <c r="AL29" s="1">
        <f t="shared" si="108"/>
        <v>0</v>
      </c>
      <c r="AM29" s="1">
        <f t="shared" si="109"/>
        <v>0</v>
      </c>
      <c r="AO29" s="1">
        <f t="shared" si="110"/>
        <v>0</v>
      </c>
      <c r="AP29" s="1">
        <f t="shared" si="111"/>
        <v>20637.923422157139</v>
      </c>
      <c r="AQ29" s="1">
        <f t="shared" si="112"/>
        <v>20637.923422157139</v>
      </c>
      <c r="AS29" s="1">
        <f t="shared" si="113"/>
        <v>20583.998118923406</v>
      </c>
      <c r="AU29" s="1">
        <f t="shared" si="114"/>
        <v>16467.198495138724</v>
      </c>
      <c r="AV29" s="1">
        <f t="shared" si="115"/>
        <v>0</v>
      </c>
      <c r="AW29" s="1">
        <f t="shared" si="116"/>
        <v>0</v>
      </c>
      <c r="AX29" s="1">
        <f t="shared" si="117"/>
        <v>0</v>
      </c>
      <c r="AZ29" s="43">
        <f t="shared" si="50"/>
        <v>16467.198495138724</v>
      </c>
      <c r="BA29" s="43">
        <f t="shared" si="51"/>
        <v>4116.7996237846819</v>
      </c>
      <c r="BB29" s="1">
        <f t="shared" si="118"/>
        <v>20583.998118923406</v>
      </c>
      <c r="BC29" s="1"/>
      <c r="BD29" s="1">
        <f t="shared" si="52"/>
        <v>16467.198495138724</v>
      </c>
      <c r="BE29" s="1">
        <f t="shared" si="53"/>
        <v>0</v>
      </c>
      <c r="BF29" s="1">
        <f t="shared" si="54"/>
        <v>0</v>
      </c>
      <c r="BG29" s="1">
        <f t="shared" si="55"/>
        <v>0</v>
      </c>
      <c r="BH29" s="1"/>
      <c r="BI29" s="1">
        <f t="shared" si="56"/>
        <v>0</v>
      </c>
      <c r="BJ29" s="1">
        <f t="shared" si="57"/>
        <v>0</v>
      </c>
      <c r="BK29" s="1">
        <f t="shared" si="58"/>
        <v>0</v>
      </c>
      <c r="BL29" s="1">
        <f t="shared" si="59"/>
        <v>0</v>
      </c>
      <c r="BM29" s="1"/>
      <c r="BN29" s="43">
        <f t="shared" si="119"/>
        <v>0</v>
      </c>
      <c r="BO29" s="43">
        <f t="shared" si="120"/>
        <v>0</v>
      </c>
      <c r="BP29" s="43">
        <f t="shared" si="121"/>
        <v>0</v>
      </c>
      <c r="BQ29" s="43">
        <f t="shared" si="122"/>
        <v>0</v>
      </c>
      <c r="BR29" s="1"/>
      <c r="BS29" s="1">
        <f t="shared" si="123"/>
        <v>16467.198495138724</v>
      </c>
      <c r="BT29" s="1">
        <f t="shared" si="124"/>
        <v>0</v>
      </c>
      <c r="BU29" s="1">
        <f t="shared" si="125"/>
        <v>0</v>
      </c>
      <c r="BV29" s="1">
        <f t="shared" si="126"/>
        <v>0</v>
      </c>
      <c r="BW29" s="1"/>
      <c r="BX29" s="1">
        <f t="shared" si="127"/>
        <v>16442.534693099075</v>
      </c>
      <c r="BY29" s="1">
        <f t="shared" si="128"/>
        <v>0</v>
      </c>
      <c r="BZ29" s="1">
        <f t="shared" si="129"/>
        <v>0</v>
      </c>
      <c r="CA29" s="1">
        <f t="shared" si="130"/>
        <v>0</v>
      </c>
      <c r="CB29" s="1"/>
      <c r="CC29" s="1">
        <f t="shared" si="173"/>
        <v>24.663802039649454</v>
      </c>
      <c r="CD29" s="1">
        <f t="shared" si="174"/>
        <v>0</v>
      </c>
      <c r="CE29" s="1">
        <f t="shared" si="175"/>
        <v>0</v>
      </c>
      <c r="CF29" s="1">
        <f t="shared" si="176"/>
        <v>0</v>
      </c>
      <c r="CG29" s="1"/>
      <c r="CH29" s="2">
        <f t="shared" si="134"/>
        <v>-3.0000000000000027E-2</v>
      </c>
      <c r="CI29" s="2">
        <f t="shared" si="135"/>
        <v>0.19999999999999996</v>
      </c>
      <c r="CJ29" s="2">
        <f t="shared" si="136"/>
        <v>-1.000000000000012E-2</v>
      </c>
      <c r="CK29" s="2">
        <f t="shared" si="137"/>
        <v>-4.0000000000000036E-2</v>
      </c>
      <c r="CL29" s="1"/>
      <c r="CM29" s="1">
        <f t="shared" si="68"/>
        <v>-3.0000000000000027E-2</v>
      </c>
      <c r="CN29" s="1">
        <f t="shared" si="69"/>
        <v>-2.0000000000000018E-2</v>
      </c>
      <c r="CO29" s="1">
        <f t="shared" si="70"/>
        <v>3.0000000000000027E-2</v>
      </c>
      <c r="CP29" s="1">
        <f t="shared" si="71"/>
        <v>1.0000000000000009E-2</v>
      </c>
      <c r="CQ29" s="1"/>
      <c r="CR29" s="2">
        <f t="shared" si="138"/>
        <v>0</v>
      </c>
      <c r="CS29" s="2">
        <f t="shared" si="177"/>
        <v>0.21999999999999997</v>
      </c>
      <c r="CT29" s="2">
        <f t="shared" si="178"/>
        <v>-4.0000000000000147E-2</v>
      </c>
      <c r="CU29" s="2">
        <f t="shared" si="179"/>
        <v>-5.0000000000000044E-2</v>
      </c>
      <c r="CV29" s="1"/>
      <c r="CW29" s="1">
        <f t="shared" si="73"/>
        <v>16442.534693099075</v>
      </c>
      <c r="CX29" s="1">
        <f t="shared" si="74"/>
        <v>0</v>
      </c>
      <c r="CY29" s="1">
        <f t="shared" si="75"/>
        <v>0</v>
      </c>
      <c r="CZ29" s="1">
        <f t="shared" si="76"/>
        <v>0</v>
      </c>
      <c r="DA29" s="1"/>
      <c r="DB29" s="1">
        <f t="shared" si="77"/>
        <v>0</v>
      </c>
      <c r="DC29" s="1">
        <f t="shared" si="78"/>
        <v>0</v>
      </c>
      <c r="DD29" s="1">
        <f t="shared" si="79"/>
        <v>0</v>
      </c>
      <c r="DE29" s="1">
        <f t="shared" si="80"/>
        <v>0</v>
      </c>
      <c r="DG29" s="2">
        <f t="shared" si="81"/>
        <v>-3.0000000000000027E-2</v>
      </c>
      <c r="DH29" s="2">
        <f t="shared" si="82"/>
        <v>0.19999999999999996</v>
      </c>
      <c r="DI29" s="2">
        <f t="shared" si="83"/>
        <v>-1.000000000000012E-2</v>
      </c>
      <c r="DJ29" s="2">
        <f t="shared" si="84"/>
        <v>-4.0000000000000036E-2</v>
      </c>
      <c r="DL29" s="1">
        <f t="shared" si="139"/>
        <v>0</v>
      </c>
      <c r="DM29" s="1">
        <f t="shared" si="140"/>
        <v>0</v>
      </c>
      <c r="DN29" s="1">
        <f t="shared" si="141"/>
        <v>0</v>
      </c>
      <c r="DO29" s="1">
        <f t="shared" si="142"/>
        <v>0</v>
      </c>
      <c r="DQ29" s="1">
        <f t="shared" si="86"/>
        <v>0</v>
      </c>
      <c r="DR29" s="1">
        <f t="shared" si="87"/>
        <v>0</v>
      </c>
      <c r="DS29" s="1">
        <f t="shared" si="88"/>
        <v>0</v>
      </c>
      <c r="DT29" s="1">
        <f t="shared" si="89"/>
        <v>0</v>
      </c>
      <c r="DV29" s="2">
        <f t="shared" si="90"/>
        <v>-3.0000000000000027E-2</v>
      </c>
      <c r="DW29" s="2">
        <f t="shared" si="91"/>
        <v>-2.0000000000000018E-2</v>
      </c>
      <c r="DX29" s="2">
        <f t="shared" si="92"/>
        <v>3.0000000000000027E-2</v>
      </c>
      <c r="DY29" s="2">
        <f t="shared" si="93"/>
        <v>1.0000000000000009E-2</v>
      </c>
      <c r="EA29" s="1">
        <f t="shared" si="143"/>
        <v>0</v>
      </c>
      <c r="EB29" s="1">
        <f t="shared" si="144"/>
        <v>0</v>
      </c>
      <c r="EC29" s="1">
        <f t="shared" si="145"/>
        <v>0</v>
      </c>
      <c r="ED29" s="1">
        <f t="shared" si="146"/>
        <v>0</v>
      </c>
      <c r="EF29" s="1">
        <f t="shared" si="147"/>
        <v>0</v>
      </c>
      <c r="EG29" s="1">
        <f t="shared" si="148"/>
        <v>0</v>
      </c>
      <c r="EH29" s="1">
        <f t="shared" si="149"/>
        <v>0</v>
      </c>
      <c r="EI29" s="1">
        <f t="shared" si="150"/>
        <v>0</v>
      </c>
      <c r="EK29" s="21">
        <f t="shared" si="172"/>
        <v>0</v>
      </c>
      <c r="EL29" s="21">
        <f t="shared" si="151"/>
        <v>0</v>
      </c>
      <c r="EM29" s="21">
        <f t="shared" si="152"/>
        <v>0</v>
      </c>
      <c r="EN29" s="21">
        <f t="shared" si="153"/>
        <v>0</v>
      </c>
      <c r="EP29" s="21">
        <f t="shared" si="154"/>
        <v>0</v>
      </c>
      <c r="ER29" s="1">
        <f t="shared" si="97"/>
        <v>16442.534693099075</v>
      </c>
      <c r="ES29" s="1">
        <f t="shared" si="98"/>
        <v>0</v>
      </c>
      <c r="ET29" s="1">
        <f t="shared" si="99"/>
        <v>0</v>
      </c>
      <c r="EU29" s="1">
        <f t="shared" si="100"/>
        <v>0</v>
      </c>
      <c r="EV29" s="1"/>
      <c r="EW29" s="1">
        <f t="shared" si="155"/>
        <v>0</v>
      </c>
      <c r="EX29" s="1">
        <f t="shared" si="156"/>
        <v>0</v>
      </c>
      <c r="EY29" s="1">
        <f t="shared" si="157"/>
        <v>0</v>
      </c>
      <c r="EZ29" s="1">
        <f t="shared" si="158"/>
        <v>0</v>
      </c>
      <c r="FA29" s="1"/>
      <c r="FB29" s="21">
        <f t="shared" si="159"/>
        <v>0</v>
      </c>
      <c r="FC29" s="21">
        <f t="shared" si="160"/>
        <v>0</v>
      </c>
      <c r="FD29" s="21">
        <f t="shared" si="161"/>
        <v>0</v>
      </c>
      <c r="FE29" s="21">
        <f t="shared" si="162"/>
        <v>0</v>
      </c>
      <c r="FG29" s="1">
        <f t="shared" si="163"/>
        <v>16442.534693099075</v>
      </c>
      <c r="FH29" s="1">
        <f t="shared" si="180"/>
        <v>0</v>
      </c>
      <c r="FI29" s="1">
        <f t="shared" si="181"/>
        <v>0</v>
      </c>
      <c r="FJ29" s="1">
        <f t="shared" si="182"/>
        <v>0</v>
      </c>
      <c r="FL29" s="1">
        <f t="shared" si="164"/>
        <v>16442.534693099075</v>
      </c>
      <c r="FM29" s="1">
        <f t="shared" si="102"/>
        <v>4116.7996237846819</v>
      </c>
      <c r="FN29" s="1">
        <f t="shared" si="165"/>
        <v>0</v>
      </c>
      <c r="FO29" s="1">
        <f t="shared" si="166"/>
        <v>20559.334316883756</v>
      </c>
      <c r="FP29" s="21">
        <f t="shared" si="167"/>
        <v>2.0559334316883757</v>
      </c>
    </row>
    <row r="30" spans="1:172" ht="15" customHeight="1" x14ac:dyDescent="0.25">
      <c r="A30" s="1">
        <f>'BTEvent-Driven Loop'!A29</f>
        <v>26</v>
      </c>
      <c r="C30" s="1">
        <f>'BTEvent-Driven Loop'!C29</f>
        <v>1</v>
      </c>
      <c r="D30" s="1">
        <f>'BTEvent-Driven Loop'!D29</f>
        <v>0</v>
      </c>
      <c r="E30" s="1">
        <f>'BTEvent-Driven Loop'!E29</f>
        <v>1</v>
      </c>
      <c r="F30" s="1">
        <f>'BTEvent-Driven Loop'!F29</f>
        <v>1</v>
      </c>
      <c r="H30" s="1">
        <f>'BTEvent-Driven Loop'!H29</f>
        <v>239.0455612470561</v>
      </c>
      <c r="I30" s="1">
        <f>'BTEvent-Driven Loop'!I29</f>
        <v>2052.6184942860664</v>
      </c>
      <c r="J30" s="1">
        <f>'BTEvent-Driven Loop'!J29</f>
        <v>4532.5735867371095</v>
      </c>
      <c r="K30" s="1">
        <f>'BTEvent-Driven Loop'!K29</f>
        <v>67327.97338613696</v>
      </c>
      <c r="L30" s="1"/>
      <c r="M30" s="1">
        <f>'BTEvent-Driven Loop'!M29</f>
        <v>266.15382076991813</v>
      </c>
      <c r="N30" s="1">
        <f>'BTEvent-Driven Loop'!N29</f>
        <v>2203.8640675492502</v>
      </c>
      <c r="O30" s="1">
        <f>'BTEvent-Driven Loop'!O29</f>
        <v>4944.6257309859384</v>
      </c>
      <c r="P30" s="1">
        <f>'BTEvent-Driven Loop'!P29</f>
        <v>63784.395839498175</v>
      </c>
      <c r="R30" s="2">
        <f t="shared" si="103"/>
        <v>8.0000000000000071E-2</v>
      </c>
      <c r="S30" s="2">
        <f t="shared" si="103"/>
        <v>2.0000000000000018E-2</v>
      </c>
      <c r="T30" s="2">
        <f t="shared" si="103"/>
        <v>8.0000000000000071E-2</v>
      </c>
      <c r="U30" s="2">
        <f t="shared" si="103"/>
        <v>-9.9999999999999978E-2</v>
      </c>
      <c r="W30" s="2">
        <f t="shared" si="104"/>
        <v>-3.0000000000000027E-2</v>
      </c>
      <c r="X30" s="2">
        <f t="shared" si="104"/>
        <v>-5.0000000000000044E-2</v>
      </c>
      <c r="Y30" s="2">
        <f t="shared" si="104"/>
        <v>-1.0000000000000009E-2</v>
      </c>
      <c r="Z30" s="2">
        <f t="shared" si="104"/>
        <v>-4.9999999999999933E-2</v>
      </c>
      <c r="AB30" s="1">
        <f t="shared" si="105"/>
        <v>3</v>
      </c>
      <c r="AC30" s="3">
        <f t="shared" si="44"/>
        <v>0.33333333333333331</v>
      </c>
      <c r="AE30" s="2">
        <f t="shared" si="45"/>
        <v>0.33333333333333331</v>
      </c>
      <c r="AF30" s="2">
        <f t="shared" si="46"/>
        <v>0</v>
      </c>
      <c r="AG30" s="2">
        <f t="shared" si="47"/>
        <v>0.33333333333333331</v>
      </c>
      <c r="AH30" s="2">
        <f t="shared" si="48"/>
        <v>0.33333333333333331</v>
      </c>
      <c r="AJ30" s="1">
        <f t="shared" si="106"/>
        <v>16442.534693099075</v>
      </c>
      <c r="AK30" s="1">
        <f t="shared" si="107"/>
        <v>0</v>
      </c>
      <c r="AL30" s="1">
        <f t="shared" si="108"/>
        <v>0</v>
      </c>
      <c r="AM30" s="1">
        <f t="shared" si="109"/>
        <v>0</v>
      </c>
      <c r="AO30" s="1">
        <f t="shared" si="110"/>
        <v>16442.534693099075</v>
      </c>
      <c r="AP30" s="1">
        <f t="shared" si="111"/>
        <v>4116.7996237846819</v>
      </c>
      <c r="AQ30" s="1">
        <f t="shared" si="112"/>
        <v>20559.334316883756</v>
      </c>
      <c r="AS30" s="1">
        <f t="shared" si="113"/>
        <v>20559.334316883756</v>
      </c>
      <c r="AU30" s="1">
        <f t="shared" si="114"/>
        <v>6853.1114389612521</v>
      </c>
      <c r="AV30" s="1">
        <f t="shared" si="115"/>
        <v>0</v>
      </c>
      <c r="AW30" s="1">
        <f t="shared" si="116"/>
        <v>6853.1114389612521</v>
      </c>
      <c r="AX30" s="1">
        <f t="shared" si="117"/>
        <v>6853.1114389612521</v>
      </c>
      <c r="AZ30" s="43">
        <f t="shared" si="50"/>
        <v>20559.334316883756</v>
      </c>
      <c r="BA30" s="43">
        <f t="shared" si="51"/>
        <v>0</v>
      </c>
      <c r="BB30" s="1">
        <f t="shared" si="118"/>
        <v>20559.334316883756</v>
      </c>
      <c r="BC30" s="1"/>
      <c r="BD30" s="1">
        <f t="shared" si="52"/>
        <v>0</v>
      </c>
      <c r="BE30" s="1">
        <f t="shared" si="53"/>
        <v>0</v>
      </c>
      <c r="BF30" s="1">
        <f t="shared" si="54"/>
        <v>6853.1114389612521</v>
      </c>
      <c r="BG30" s="1">
        <f t="shared" si="55"/>
        <v>6853.1114389612521</v>
      </c>
      <c r="BH30" s="1"/>
      <c r="BI30" s="1">
        <f t="shared" si="56"/>
        <v>9589.4232541378224</v>
      </c>
      <c r="BJ30" s="1">
        <f t="shared" si="57"/>
        <v>0</v>
      </c>
      <c r="BK30" s="1">
        <f t="shared" si="58"/>
        <v>0</v>
      </c>
      <c r="BL30" s="1">
        <f t="shared" si="59"/>
        <v>0</v>
      </c>
      <c r="BM30" s="1"/>
      <c r="BN30" s="43">
        <f t="shared" si="119"/>
        <v>6853.1114389612521</v>
      </c>
      <c r="BO30" s="43">
        <f t="shared" si="120"/>
        <v>0</v>
      </c>
      <c r="BP30" s="43">
        <f t="shared" si="121"/>
        <v>0</v>
      </c>
      <c r="BQ30" s="43">
        <f t="shared" si="122"/>
        <v>0</v>
      </c>
      <c r="BR30" s="1"/>
      <c r="BS30" s="1">
        <f t="shared" si="123"/>
        <v>0</v>
      </c>
      <c r="BT30" s="1">
        <f t="shared" si="124"/>
        <v>0</v>
      </c>
      <c r="BU30" s="1">
        <f t="shared" si="125"/>
        <v>6853.1114389612521</v>
      </c>
      <c r="BV30" s="1">
        <f t="shared" si="126"/>
        <v>6853.1114389612521</v>
      </c>
      <c r="BW30" s="1"/>
      <c r="BX30" s="1">
        <f t="shared" si="127"/>
        <v>0</v>
      </c>
      <c r="BY30" s="1">
        <f t="shared" si="128"/>
        <v>0</v>
      </c>
      <c r="BZ30" s="1">
        <f t="shared" si="129"/>
        <v>6842.8471682089385</v>
      </c>
      <c r="CA30" s="1">
        <f t="shared" si="130"/>
        <v>6842.8471682089385</v>
      </c>
      <c r="CB30" s="1"/>
      <c r="CC30" s="1">
        <f t="shared" si="173"/>
        <v>0</v>
      </c>
      <c r="CD30" s="1">
        <f t="shared" si="174"/>
        <v>0</v>
      </c>
      <c r="CE30" s="1">
        <f t="shared" si="175"/>
        <v>10.264270752313678</v>
      </c>
      <c r="CF30" s="1">
        <f t="shared" si="176"/>
        <v>10.264270752313678</v>
      </c>
      <c r="CG30" s="1"/>
      <c r="CH30" s="2">
        <f t="shared" si="134"/>
        <v>8.0000000000000071E-2</v>
      </c>
      <c r="CI30" s="2">
        <f t="shared" si="135"/>
        <v>2.0000000000000018E-2</v>
      </c>
      <c r="CJ30" s="2">
        <f t="shared" si="136"/>
        <v>8.0000000000000071E-2</v>
      </c>
      <c r="CK30" s="2">
        <f t="shared" si="137"/>
        <v>-9.9999999999999978E-2</v>
      </c>
      <c r="CL30" s="1"/>
      <c r="CM30" s="1">
        <f t="shared" si="68"/>
        <v>-3.0000000000000027E-2</v>
      </c>
      <c r="CN30" s="1">
        <f t="shared" si="69"/>
        <v>-5.0000000000000044E-2</v>
      </c>
      <c r="CO30" s="1">
        <f t="shared" si="70"/>
        <v>-1.0000000000000009E-2</v>
      </c>
      <c r="CP30" s="1">
        <f t="shared" si="71"/>
        <v>-4.9999999999999933E-2</v>
      </c>
      <c r="CQ30" s="1"/>
      <c r="CR30" s="2">
        <f t="shared" si="138"/>
        <v>0.1100000000000001</v>
      </c>
      <c r="CS30" s="2">
        <f t="shared" si="177"/>
        <v>7.0000000000000062E-2</v>
      </c>
      <c r="CT30" s="2">
        <f t="shared" si="178"/>
        <v>9.000000000000008E-2</v>
      </c>
      <c r="CU30" s="2">
        <f t="shared" si="179"/>
        <v>-5.0000000000000044E-2</v>
      </c>
      <c r="CV30" s="1"/>
      <c r="CW30" s="1">
        <f t="shared" si="73"/>
        <v>0</v>
      </c>
      <c r="CX30" s="1">
        <f t="shared" si="74"/>
        <v>0</v>
      </c>
      <c r="CY30" s="1">
        <f t="shared" si="75"/>
        <v>7458.7034133477437</v>
      </c>
      <c r="CZ30" s="1">
        <f t="shared" si="76"/>
        <v>6500.7048097984916</v>
      </c>
      <c r="DA30" s="1"/>
      <c r="DB30" s="1">
        <f t="shared" si="77"/>
        <v>6853.1114389612521</v>
      </c>
      <c r="DC30" s="1">
        <f t="shared" si="78"/>
        <v>0</v>
      </c>
      <c r="DD30" s="1">
        <f t="shared" si="79"/>
        <v>0</v>
      </c>
      <c r="DE30" s="1">
        <f t="shared" si="80"/>
        <v>0</v>
      </c>
      <c r="DG30" s="2">
        <f t="shared" si="81"/>
        <v>8.0000000000000071E-2</v>
      </c>
      <c r="DH30" s="2">
        <f t="shared" si="82"/>
        <v>2.0000000000000018E-2</v>
      </c>
      <c r="DI30" s="2">
        <f t="shared" si="83"/>
        <v>8.0000000000000071E-2</v>
      </c>
      <c r="DJ30" s="2">
        <f t="shared" si="84"/>
        <v>-9.9999999999999978E-2</v>
      </c>
      <c r="DL30" s="1">
        <f t="shared" si="139"/>
        <v>7401.3603540781523</v>
      </c>
      <c r="DM30" s="1">
        <f t="shared" si="140"/>
        <v>0</v>
      </c>
      <c r="DN30" s="1">
        <f t="shared" si="141"/>
        <v>0</v>
      </c>
      <c r="DO30" s="1">
        <f t="shared" si="142"/>
        <v>0</v>
      </c>
      <c r="DQ30" s="1">
        <f t="shared" si="86"/>
        <v>9589.4232541378224</v>
      </c>
      <c r="DR30" s="1">
        <f t="shared" si="87"/>
        <v>0</v>
      </c>
      <c r="DS30" s="1">
        <f t="shared" si="88"/>
        <v>0</v>
      </c>
      <c r="DT30" s="1">
        <f t="shared" si="89"/>
        <v>0</v>
      </c>
      <c r="DV30" s="2">
        <f t="shared" si="90"/>
        <v>-3.0000000000000027E-2</v>
      </c>
      <c r="DW30" s="2">
        <f t="shared" si="91"/>
        <v>-5.0000000000000044E-2</v>
      </c>
      <c r="DX30" s="2">
        <f t="shared" si="92"/>
        <v>-1.0000000000000009E-2</v>
      </c>
      <c r="DY30" s="2">
        <f t="shared" si="93"/>
        <v>-4.9999999999999933E-2</v>
      </c>
      <c r="EA30" s="1">
        <f t="shared" si="143"/>
        <v>9301.7405565136869</v>
      </c>
      <c r="EB30" s="1">
        <f t="shared" si="144"/>
        <v>0</v>
      </c>
      <c r="EC30" s="1">
        <f t="shared" si="145"/>
        <v>0</v>
      </c>
      <c r="ED30" s="1">
        <f t="shared" si="146"/>
        <v>0</v>
      </c>
      <c r="EF30" s="1">
        <f t="shared" si="147"/>
        <v>9278.5441960236276</v>
      </c>
      <c r="EG30" s="1">
        <f t="shared" si="148"/>
        <v>0</v>
      </c>
      <c r="EH30" s="1">
        <f t="shared" si="149"/>
        <v>0</v>
      </c>
      <c r="EI30" s="1">
        <f t="shared" si="150"/>
        <v>0</v>
      </c>
      <c r="EK30" s="21">
        <f t="shared" si="172"/>
        <v>23.196360490059305</v>
      </c>
      <c r="EL30" s="21">
        <f t="shared" si="151"/>
        <v>0</v>
      </c>
      <c r="EM30" s="21">
        <f t="shared" si="152"/>
        <v>0</v>
      </c>
      <c r="EN30" s="21">
        <f t="shared" si="153"/>
        <v>0</v>
      </c>
      <c r="EP30" s="21">
        <f t="shared" si="154"/>
        <v>23.196360490059305</v>
      </c>
      <c r="ER30" s="1">
        <f t="shared" si="97"/>
        <v>0</v>
      </c>
      <c r="ES30" s="1">
        <f t="shared" si="98"/>
        <v>0</v>
      </c>
      <c r="ET30" s="1">
        <f t="shared" si="99"/>
        <v>7458.7034133477437</v>
      </c>
      <c r="EU30" s="1">
        <f t="shared" si="100"/>
        <v>6500.7048097984916</v>
      </c>
      <c r="EV30" s="1"/>
      <c r="EW30" s="1">
        <f t="shared" si="155"/>
        <v>7401.3603540781523</v>
      </c>
      <c r="EX30" s="1">
        <f t="shared" si="156"/>
        <v>0</v>
      </c>
      <c r="EY30" s="1">
        <f t="shared" si="157"/>
        <v>0</v>
      </c>
      <c r="EZ30" s="1">
        <f t="shared" si="158"/>
        <v>0</v>
      </c>
      <c r="FA30" s="1"/>
      <c r="FB30" s="21">
        <f t="shared" si="159"/>
        <v>23.196360490059305</v>
      </c>
      <c r="FC30" s="21">
        <f t="shared" si="160"/>
        <v>0</v>
      </c>
      <c r="FD30" s="21">
        <f t="shared" si="161"/>
        <v>0</v>
      </c>
      <c r="FE30" s="21">
        <f t="shared" si="162"/>
        <v>0</v>
      </c>
      <c r="FG30" s="1">
        <f t="shared" si="163"/>
        <v>7401.3603540781523</v>
      </c>
      <c r="FH30" s="1">
        <f t="shared" si="180"/>
        <v>0</v>
      </c>
      <c r="FI30" s="1">
        <f t="shared" si="181"/>
        <v>7458.7034133477437</v>
      </c>
      <c r="FJ30" s="1">
        <f t="shared" si="182"/>
        <v>6500.7048097984916</v>
      </c>
      <c r="FL30" s="1">
        <f t="shared" si="164"/>
        <v>21360.768577224386</v>
      </c>
      <c r="FM30" s="1">
        <f t="shared" si="102"/>
        <v>0</v>
      </c>
      <c r="FN30" s="1">
        <f t="shared" si="165"/>
        <v>-23.196360490059305</v>
      </c>
      <c r="FO30" s="1">
        <f t="shared" si="166"/>
        <v>21337.572216734327</v>
      </c>
      <c r="FP30" s="21">
        <f t="shared" si="167"/>
        <v>2.1337572216734326</v>
      </c>
    </row>
    <row r="31" spans="1:172" ht="15" customHeight="1" x14ac:dyDescent="0.25">
      <c r="A31" s="1">
        <f>'BTEvent-Driven Loop'!A30</f>
        <v>27</v>
      </c>
      <c r="C31" s="1">
        <f>'BTEvent-Driven Loop'!C30</f>
        <v>1</v>
      </c>
      <c r="D31" s="1">
        <f>'BTEvent-Driven Loop'!D30</f>
        <v>0</v>
      </c>
      <c r="E31" s="1">
        <f>'BTEvent-Driven Loop'!E30</f>
        <v>0</v>
      </c>
      <c r="F31" s="1">
        <f>'BTEvent-Driven Loop'!F30</f>
        <v>0</v>
      </c>
      <c r="H31" s="1">
        <f>'BTEvent-Driven Loop'!H30</f>
        <v>258.16920614682056</v>
      </c>
      <c r="I31" s="1">
        <f>'BTEvent-Driven Loop'!I30</f>
        <v>2181.8254268737578</v>
      </c>
      <c r="J31" s="1">
        <f>'BTEvent-Driven Loop'!J30</f>
        <v>5191.8570175352352</v>
      </c>
      <c r="K31" s="1">
        <f>'BTEvent-Driven Loop'!K30</f>
        <v>61233.020005918246</v>
      </c>
      <c r="L31" s="1"/>
      <c r="M31" s="1">
        <f>'BTEvent-Driven Loop'!M30</f>
        <v>231.55382406982878</v>
      </c>
      <c r="N31" s="1">
        <f>'BTEvent-Driven Loop'!N30</f>
        <v>2556.4823183571302</v>
      </c>
      <c r="O31" s="1">
        <f>'BTEvent-Driven Loop'!O30</f>
        <v>5933.5508771831255</v>
      </c>
      <c r="P31" s="1">
        <f>'BTEvent-Driven Loop'!P30</f>
        <v>58043.800213943337</v>
      </c>
      <c r="R31" s="2">
        <f t="shared" si="103"/>
        <v>-0.13</v>
      </c>
      <c r="S31" s="2">
        <f t="shared" si="103"/>
        <v>0.15999999999999992</v>
      </c>
      <c r="T31" s="2">
        <f t="shared" si="103"/>
        <v>0.19999999999999996</v>
      </c>
      <c r="U31" s="2">
        <f t="shared" si="103"/>
        <v>-8.9999999999999969E-2</v>
      </c>
      <c r="W31" s="2">
        <f t="shared" si="104"/>
        <v>-3.0000000000000138E-2</v>
      </c>
      <c r="X31" s="2">
        <f t="shared" si="104"/>
        <v>-9.9999999999998979E-3</v>
      </c>
      <c r="Y31" s="2">
        <f t="shared" si="104"/>
        <v>5.0000000000000044E-2</v>
      </c>
      <c r="Z31" s="2">
        <f t="shared" si="104"/>
        <v>-4.0000000000000036E-2</v>
      </c>
      <c r="AB31" s="1">
        <f t="shared" si="105"/>
        <v>1</v>
      </c>
      <c r="AC31" s="3">
        <f t="shared" si="44"/>
        <v>0.8</v>
      </c>
      <c r="AE31" s="2">
        <f t="shared" si="45"/>
        <v>0.8</v>
      </c>
      <c r="AF31" s="2">
        <f t="shared" si="46"/>
        <v>0</v>
      </c>
      <c r="AG31" s="2">
        <f t="shared" si="47"/>
        <v>0</v>
      </c>
      <c r="AH31" s="2">
        <f t="shared" si="48"/>
        <v>0</v>
      </c>
      <c r="AJ31" s="1">
        <f t="shared" si="106"/>
        <v>7401.3603540781523</v>
      </c>
      <c r="AK31" s="1">
        <f t="shared" si="107"/>
        <v>0</v>
      </c>
      <c r="AL31" s="1">
        <f t="shared" si="108"/>
        <v>7458.7034133477437</v>
      </c>
      <c r="AM31" s="1">
        <f t="shared" si="109"/>
        <v>6500.7048097984916</v>
      </c>
      <c r="AO31" s="1">
        <f t="shared" si="110"/>
        <v>21360.768577224386</v>
      </c>
      <c r="AP31" s="1">
        <f t="shared" si="111"/>
        <v>0</v>
      </c>
      <c r="AQ31" s="1">
        <f t="shared" si="112"/>
        <v>21360.768577224386</v>
      </c>
      <c r="AS31" s="1">
        <f t="shared" si="113"/>
        <v>21337.572216734327</v>
      </c>
      <c r="AU31" s="1">
        <f t="shared" si="114"/>
        <v>17070.057773387463</v>
      </c>
      <c r="AV31" s="1">
        <f t="shared" si="115"/>
        <v>0</v>
      </c>
      <c r="AW31" s="1">
        <f t="shared" si="116"/>
        <v>0</v>
      </c>
      <c r="AX31" s="1">
        <f t="shared" si="117"/>
        <v>0</v>
      </c>
      <c r="AZ31" s="43">
        <f t="shared" si="50"/>
        <v>17070.057773387463</v>
      </c>
      <c r="BA31" s="43">
        <f t="shared" si="51"/>
        <v>4267.5144433468631</v>
      </c>
      <c r="BB31" s="1">
        <f t="shared" si="118"/>
        <v>21337.572216734327</v>
      </c>
      <c r="BC31" s="1"/>
      <c r="BD31" s="1">
        <f t="shared" si="52"/>
        <v>9668.697419309312</v>
      </c>
      <c r="BE31" s="1">
        <f t="shared" si="53"/>
        <v>0</v>
      </c>
      <c r="BF31" s="1">
        <f t="shared" si="54"/>
        <v>0</v>
      </c>
      <c r="BG31" s="1">
        <f t="shared" si="55"/>
        <v>0</v>
      </c>
      <c r="BH31" s="1"/>
      <c r="BI31" s="1">
        <f t="shared" si="56"/>
        <v>0</v>
      </c>
      <c r="BJ31" s="1">
        <f t="shared" si="57"/>
        <v>0</v>
      </c>
      <c r="BK31" s="1">
        <f t="shared" si="58"/>
        <v>7458.7034133477437</v>
      </c>
      <c r="BL31" s="1">
        <f t="shared" si="59"/>
        <v>6500.7048097984916</v>
      </c>
      <c r="BM31" s="1"/>
      <c r="BN31" s="43">
        <f t="shared" si="119"/>
        <v>7401.3603540781523</v>
      </c>
      <c r="BO31" s="43">
        <f t="shared" si="120"/>
        <v>0</v>
      </c>
      <c r="BP31" s="43">
        <f t="shared" si="121"/>
        <v>0</v>
      </c>
      <c r="BQ31" s="43">
        <f t="shared" si="122"/>
        <v>0</v>
      </c>
      <c r="BR31" s="1"/>
      <c r="BS31" s="1">
        <f t="shared" si="123"/>
        <v>9668.697419309312</v>
      </c>
      <c r="BT31" s="1">
        <f t="shared" si="124"/>
        <v>0</v>
      </c>
      <c r="BU31" s="1">
        <f t="shared" si="125"/>
        <v>0</v>
      </c>
      <c r="BV31" s="1">
        <f t="shared" si="126"/>
        <v>0</v>
      </c>
      <c r="BW31" s="1"/>
      <c r="BX31" s="1">
        <f t="shared" si="127"/>
        <v>9654.216095166561</v>
      </c>
      <c r="BY31" s="1">
        <f t="shared" si="128"/>
        <v>0</v>
      </c>
      <c r="BZ31" s="1">
        <f t="shared" si="129"/>
        <v>0</v>
      </c>
      <c r="CA31" s="1">
        <f t="shared" si="130"/>
        <v>0</v>
      </c>
      <c r="CB31" s="1"/>
      <c r="CC31" s="1">
        <f t="shared" si="173"/>
        <v>14.481324142750964</v>
      </c>
      <c r="CD31" s="1">
        <f t="shared" si="174"/>
        <v>0</v>
      </c>
      <c r="CE31" s="1">
        <f t="shared" si="175"/>
        <v>0</v>
      </c>
      <c r="CF31" s="1">
        <f t="shared" si="176"/>
        <v>0</v>
      </c>
      <c r="CG31" s="1"/>
      <c r="CH31" s="2">
        <f t="shared" si="134"/>
        <v>-0.13</v>
      </c>
      <c r="CI31" s="2">
        <f t="shared" si="135"/>
        <v>0.15999999999999992</v>
      </c>
      <c r="CJ31" s="2">
        <f t="shared" si="136"/>
        <v>0.19999999999999996</v>
      </c>
      <c r="CK31" s="2">
        <f t="shared" si="137"/>
        <v>-8.9999999999999969E-2</v>
      </c>
      <c r="CL31" s="1"/>
      <c r="CM31" s="1">
        <f t="shared" si="68"/>
        <v>-3.0000000000000138E-2</v>
      </c>
      <c r="CN31" s="1">
        <f t="shared" si="69"/>
        <v>-9.9999999999998979E-3</v>
      </c>
      <c r="CO31" s="1">
        <f t="shared" si="70"/>
        <v>5.0000000000000044E-2</v>
      </c>
      <c r="CP31" s="1">
        <f t="shared" si="71"/>
        <v>-4.0000000000000036E-2</v>
      </c>
      <c r="CQ31" s="1"/>
      <c r="CR31" s="2">
        <f t="shared" si="138"/>
        <v>-9.9999999999999867E-2</v>
      </c>
      <c r="CS31" s="2">
        <f t="shared" si="177"/>
        <v>0.16999999999999982</v>
      </c>
      <c r="CT31" s="2">
        <f t="shared" si="178"/>
        <v>0.14999999999999991</v>
      </c>
      <c r="CU31" s="2">
        <f t="shared" si="179"/>
        <v>-4.9999999999999933E-2</v>
      </c>
      <c r="CV31" s="1"/>
      <c r="CW31" s="1">
        <f t="shared" si="73"/>
        <v>8688.7944856499071</v>
      </c>
      <c r="CX31" s="1">
        <f t="shared" si="74"/>
        <v>0</v>
      </c>
      <c r="CY31" s="1">
        <f t="shared" si="75"/>
        <v>0</v>
      </c>
      <c r="CZ31" s="1">
        <f t="shared" si="76"/>
        <v>0</v>
      </c>
      <c r="DA31" s="1"/>
      <c r="DB31" s="1">
        <f t="shared" si="77"/>
        <v>7401.3603540781523</v>
      </c>
      <c r="DC31" s="1">
        <f t="shared" si="78"/>
        <v>0</v>
      </c>
      <c r="DD31" s="1">
        <f t="shared" si="79"/>
        <v>0</v>
      </c>
      <c r="DE31" s="1">
        <f t="shared" si="80"/>
        <v>0</v>
      </c>
      <c r="DG31" s="2">
        <f t="shared" si="81"/>
        <v>-0.13</v>
      </c>
      <c r="DH31" s="2">
        <f t="shared" si="82"/>
        <v>0.15999999999999992</v>
      </c>
      <c r="DI31" s="2">
        <f t="shared" si="83"/>
        <v>0.19999999999999996</v>
      </c>
      <c r="DJ31" s="2">
        <f t="shared" si="84"/>
        <v>-8.9999999999999969E-2</v>
      </c>
      <c r="DL31" s="1">
        <f t="shared" si="139"/>
        <v>6439.1835080479923</v>
      </c>
      <c r="DM31" s="1">
        <f t="shared" si="140"/>
        <v>0</v>
      </c>
      <c r="DN31" s="1">
        <f t="shared" si="141"/>
        <v>0</v>
      </c>
      <c r="DO31" s="1">
        <f t="shared" si="142"/>
        <v>0</v>
      </c>
      <c r="DQ31" s="1">
        <f t="shared" si="86"/>
        <v>0</v>
      </c>
      <c r="DR31" s="1">
        <f t="shared" si="87"/>
        <v>0</v>
      </c>
      <c r="DS31" s="1">
        <f t="shared" si="88"/>
        <v>7458.7034133477437</v>
      </c>
      <c r="DT31" s="1">
        <f t="shared" si="89"/>
        <v>6500.7048097984916</v>
      </c>
      <c r="DV31" s="2">
        <f t="shared" si="90"/>
        <v>-3.0000000000000138E-2</v>
      </c>
      <c r="DW31" s="2">
        <f t="shared" si="91"/>
        <v>-9.9999999999998979E-3</v>
      </c>
      <c r="DX31" s="2">
        <f t="shared" si="92"/>
        <v>5.0000000000000044E-2</v>
      </c>
      <c r="DY31" s="2">
        <f t="shared" si="93"/>
        <v>-4.0000000000000036E-2</v>
      </c>
      <c r="EA31" s="1">
        <f t="shared" si="143"/>
        <v>0</v>
      </c>
      <c r="EB31" s="1">
        <f t="shared" si="144"/>
        <v>0</v>
      </c>
      <c r="EC31" s="1">
        <f t="shared" si="145"/>
        <v>7831.6385840151315</v>
      </c>
      <c r="ED31" s="1">
        <f t="shared" si="146"/>
        <v>6240.6766174065515</v>
      </c>
      <c r="EF31" s="1">
        <f t="shared" si="147"/>
        <v>0</v>
      </c>
      <c r="EG31" s="1">
        <f t="shared" si="148"/>
        <v>0</v>
      </c>
      <c r="EH31" s="1">
        <f t="shared" si="149"/>
        <v>7812.1083132320518</v>
      </c>
      <c r="EI31" s="1">
        <f t="shared" si="150"/>
        <v>6225.1138328244906</v>
      </c>
      <c r="EK31" s="21">
        <f t="shared" si="172"/>
        <v>0</v>
      </c>
      <c r="EL31" s="21">
        <f t="shared" si="151"/>
        <v>0</v>
      </c>
      <c r="EM31" s="21">
        <f t="shared" si="152"/>
        <v>19.530270783079686</v>
      </c>
      <c r="EN31" s="21">
        <f t="shared" si="153"/>
        <v>15.562784582060885</v>
      </c>
      <c r="EP31" s="21">
        <f t="shared" si="154"/>
        <v>35.093055365140572</v>
      </c>
      <c r="ER31" s="1">
        <f t="shared" si="97"/>
        <v>8688.7944856499071</v>
      </c>
      <c r="ES31" s="1">
        <f t="shared" si="98"/>
        <v>0</v>
      </c>
      <c r="ET31" s="1">
        <f t="shared" si="99"/>
        <v>0</v>
      </c>
      <c r="EU31" s="1">
        <f t="shared" si="100"/>
        <v>0</v>
      </c>
      <c r="EV31" s="1"/>
      <c r="EW31" s="1">
        <f t="shared" si="155"/>
        <v>6439.1835080479923</v>
      </c>
      <c r="EX31" s="1">
        <f t="shared" si="156"/>
        <v>0</v>
      </c>
      <c r="EY31" s="1">
        <f t="shared" si="157"/>
        <v>0</v>
      </c>
      <c r="EZ31" s="1">
        <f t="shared" si="158"/>
        <v>0</v>
      </c>
      <c r="FA31" s="1"/>
      <c r="FB31" s="21">
        <f t="shared" si="159"/>
        <v>0</v>
      </c>
      <c r="FC31" s="21">
        <f t="shared" si="160"/>
        <v>0</v>
      </c>
      <c r="FD31" s="21">
        <f t="shared" si="161"/>
        <v>19.530270783079686</v>
      </c>
      <c r="FE31" s="21">
        <f t="shared" si="162"/>
        <v>15.562784582060885</v>
      </c>
      <c r="FG31" s="1">
        <f t="shared" si="163"/>
        <v>15127.977993697899</v>
      </c>
      <c r="FH31" s="1">
        <f t="shared" si="180"/>
        <v>0</v>
      </c>
      <c r="FI31" s="1">
        <f t="shared" si="181"/>
        <v>0</v>
      </c>
      <c r="FJ31" s="1">
        <f t="shared" si="182"/>
        <v>0</v>
      </c>
      <c r="FL31" s="1">
        <f t="shared" si="164"/>
        <v>15127.977993697899</v>
      </c>
      <c r="FM31" s="1">
        <f t="shared" si="102"/>
        <v>4267.5144433468631</v>
      </c>
      <c r="FN31" s="1">
        <f t="shared" si="165"/>
        <v>-35.093055365140572</v>
      </c>
      <c r="FO31" s="1">
        <f t="shared" si="166"/>
        <v>19360.399381679621</v>
      </c>
      <c r="FP31" s="21">
        <f t="shared" si="167"/>
        <v>1.936039938167962</v>
      </c>
    </row>
    <row r="32" spans="1:172" ht="15" customHeight="1" x14ac:dyDescent="0.25">
      <c r="A32" s="1">
        <f>'BTEvent-Driven Loop'!A31</f>
        <v>28</v>
      </c>
      <c r="C32" s="1">
        <f>'BTEvent-Driven Loop'!C31</f>
        <v>1</v>
      </c>
      <c r="D32" s="1">
        <f>'BTEvent-Driven Loop'!D31</f>
        <v>0</v>
      </c>
      <c r="E32" s="1">
        <f>'BTEvent-Driven Loop'!E31</f>
        <v>0</v>
      </c>
      <c r="F32" s="1">
        <f>'BTEvent-Driven Loop'!F31</f>
        <v>1</v>
      </c>
      <c r="H32" s="1">
        <f>'BTEvent-Driven Loop'!H31</f>
        <v>222.29167110703563</v>
      </c>
      <c r="I32" s="1">
        <f>'BTEvent-Driven Loop'!I31</f>
        <v>2505.3526719899874</v>
      </c>
      <c r="J32" s="1">
        <f>'BTEvent-Driven Loop'!J31</f>
        <v>6052.2218947267884</v>
      </c>
      <c r="K32" s="1">
        <f>'BTEvent-Driven Loop'!K31</f>
        <v>55141.610203246171</v>
      </c>
      <c r="L32" s="1"/>
      <c r="M32" s="1">
        <f>'BTEvent-Driven Loop'!M31</f>
        <v>240.81597703262193</v>
      </c>
      <c r="N32" s="1">
        <f>'BTEvent-Driven Loop'!N31</f>
        <v>2812.1305501928437</v>
      </c>
      <c r="O32" s="1">
        <f>'BTEvent-Driven Loop'!O31</f>
        <v>6408.234947357776</v>
      </c>
      <c r="P32" s="1">
        <f>'BTEvent-Driven Loop'!P31</f>
        <v>56302.486207525035</v>
      </c>
      <c r="R32" s="2">
        <f t="shared" si="103"/>
        <v>4.0000000000000036E-2</v>
      </c>
      <c r="S32" s="2">
        <f t="shared" si="103"/>
        <v>0.10000000000000009</v>
      </c>
      <c r="T32" s="2">
        <f t="shared" si="103"/>
        <v>8.0000000000000071E-2</v>
      </c>
      <c r="U32" s="2">
        <f t="shared" si="103"/>
        <v>-3.0000000000000027E-2</v>
      </c>
      <c r="W32" s="2">
        <f t="shared" si="104"/>
        <v>-4.0000000000000036E-2</v>
      </c>
      <c r="X32" s="2">
        <f t="shared" si="104"/>
        <v>-2.0000000000000129E-2</v>
      </c>
      <c r="Y32" s="2">
        <f t="shared" si="104"/>
        <v>2.0000000000000018E-2</v>
      </c>
      <c r="Z32" s="2">
        <f t="shared" si="104"/>
        <v>-4.9999999999999933E-2</v>
      </c>
      <c r="AB32" s="1">
        <f t="shared" si="105"/>
        <v>2</v>
      </c>
      <c r="AC32" s="3">
        <f t="shared" si="44"/>
        <v>0.5</v>
      </c>
      <c r="AE32" s="2">
        <f t="shared" si="45"/>
        <v>0.5</v>
      </c>
      <c r="AF32" s="2">
        <f t="shared" si="46"/>
        <v>0</v>
      </c>
      <c r="AG32" s="2">
        <f t="shared" si="47"/>
        <v>0</v>
      </c>
      <c r="AH32" s="2">
        <f t="shared" si="48"/>
        <v>0.5</v>
      </c>
      <c r="AJ32" s="1">
        <f t="shared" si="106"/>
        <v>15127.977993697899</v>
      </c>
      <c r="AK32" s="1">
        <f t="shared" si="107"/>
        <v>0</v>
      </c>
      <c r="AL32" s="1">
        <f t="shared" si="108"/>
        <v>0</v>
      </c>
      <c r="AM32" s="1">
        <f t="shared" si="109"/>
        <v>0</v>
      </c>
      <c r="AO32" s="1">
        <f t="shared" si="110"/>
        <v>15127.977993697899</v>
      </c>
      <c r="AP32" s="1">
        <f t="shared" si="111"/>
        <v>4267.5144433468631</v>
      </c>
      <c r="AQ32" s="1">
        <f t="shared" si="112"/>
        <v>19395.492437044762</v>
      </c>
      <c r="AS32" s="1">
        <f t="shared" si="113"/>
        <v>19360.399381679621</v>
      </c>
      <c r="AU32" s="1">
        <f t="shared" si="114"/>
        <v>9680.1996908398105</v>
      </c>
      <c r="AV32" s="1">
        <f t="shared" si="115"/>
        <v>0</v>
      </c>
      <c r="AW32" s="1">
        <f t="shared" si="116"/>
        <v>0</v>
      </c>
      <c r="AX32" s="1">
        <f t="shared" si="117"/>
        <v>9680.1996908398105</v>
      </c>
      <c r="AZ32" s="43">
        <f t="shared" si="50"/>
        <v>19360.399381679621</v>
      </c>
      <c r="BA32" s="43">
        <f t="shared" si="51"/>
        <v>0</v>
      </c>
      <c r="BB32" s="1">
        <f t="shared" si="118"/>
        <v>19360.399381679621</v>
      </c>
      <c r="BC32" s="1"/>
      <c r="BD32" s="1">
        <f t="shared" si="52"/>
        <v>0</v>
      </c>
      <c r="BE32" s="1">
        <f t="shared" si="53"/>
        <v>0</v>
      </c>
      <c r="BF32" s="1">
        <f t="shared" si="54"/>
        <v>0</v>
      </c>
      <c r="BG32" s="1">
        <f t="shared" si="55"/>
        <v>9680.1996908398105</v>
      </c>
      <c r="BH32" s="1"/>
      <c r="BI32" s="1">
        <f t="shared" si="56"/>
        <v>5447.7783028580889</v>
      </c>
      <c r="BJ32" s="1">
        <f t="shared" si="57"/>
        <v>0</v>
      </c>
      <c r="BK32" s="1">
        <f t="shared" si="58"/>
        <v>0</v>
      </c>
      <c r="BL32" s="1">
        <f t="shared" si="59"/>
        <v>0</v>
      </c>
      <c r="BM32" s="1"/>
      <c r="BN32" s="43">
        <f t="shared" si="119"/>
        <v>9680.1996908398105</v>
      </c>
      <c r="BO32" s="43">
        <f t="shared" si="120"/>
        <v>0</v>
      </c>
      <c r="BP32" s="43">
        <f t="shared" si="121"/>
        <v>0</v>
      </c>
      <c r="BQ32" s="43">
        <f t="shared" si="122"/>
        <v>0</v>
      </c>
      <c r="BR32" s="1"/>
      <c r="BS32" s="1">
        <f t="shared" si="123"/>
        <v>0</v>
      </c>
      <c r="BT32" s="1">
        <f t="shared" si="124"/>
        <v>0</v>
      </c>
      <c r="BU32" s="1">
        <f t="shared" si="125"/>
        <v>0</v>
      </c>
      <c r="BV32" s="1">
        <f t="shared" si="126"/>
        <v>9680.1996908398105</v>
      </c>
      <c r="BW32" s="1"/>
      <c r="BX32" s="1">
        <f t="shared" si="127"/>
        <v>0</v>
      </c>
      <c r="BY32" s="1">
        <f t="shared" si="128"/>
        <v>0</v>
      </c>
      <c r="BZ32" s="1">
        <f t="shared" si="129"/>
        <v>0</v>
      </c>
      <c r="CA32" s="1">
        <f t="shared" si="130"/>
        <v>9665.7011391311135</v>
      </c>
      <c r="CB32" s="1"/>
      <c r="CC32" s="1">
        <f t="shared" si="173"/>
        <v>0</v>
      </c>
      <c r="CD32" s="1">
        <f t="shared" si="174"/>
        <v>0</v>
      </c>
      <c r="CE32" s="1">
        <f t="shared" si="175"/>
        <v>0</v>
      </c>
      <c r="CF32" s="1">
        <f t="shared" si="176"/>
        <v>14.49855170869705</v>
      </c>
      <c r="CG32" s="1"/>
      <c r="CH32" s="2">
        <f t="shared" si="134"/>
        <v>4.0000000000000036E-2</v>
      </c>
      <c r="CI32" s="2">
        <f t="shared" si="135"/>
        <v>0.10000000000000009</v>
      </c>
      <c r="CJ32" s="2">
        <f t="shared" si="136"/>
        <v>8.0000000000000071E-2</v>
      </c>
      <c r="CK32" s="2">
        <f t="shared" si="137"/>
        <v>-3.0000000000000027E-2</v>
      </c>
      <c r="CL32" s="1"/>
      <c r="CM32" s="1">
        <f t="shared" si="68"/>
        <v>-4.0000000000000036E-2</v>
      </c>
      <c r="CN32" s="1">
        <f t="shared" si="69"/>
        <v>-2.0000000000000129E-2</v>
      </c>
      <c r="CO32" s="1">
        <f t="shared" si="70"/>
        <v>2.0000000000000018E-2</v>
      </c>
      <c r="CP32" s="1">
        <f t="shared" si="71"/>
        <v>-4.9999999999999933E-2</v>
      </c>
      <c r="CQ32" s="1"/>
      <c r="CR32" s="2">
        <f t="shared" si="138"/>
        <v>8.0000000000000071E-2</v>
      </c>
      <c r="CS32" s="2">
        <f t="shared" si="177"/>
        <v>0.12000000000000022</v>
      </c>
      <c r="CT32" s="2">
        <f t="shared" si="178"/>
        <v>6.0000000000000053E-2</v>
      </c>
      <c r="CU32" s="2">
        <f t="shared" si="179"/>
        <v>1.9999999999999907E-2</v>
      </c>
      <c r="CV32" s="1"/>
      <c r="CW32" s="1">
        <f t="shared" si="73"/>
        <v>0</v>
      </c>
      <c r="CX32" s="1">
        <f t="shared" si="74"/>
        <v>0</v>
      </c>
      <c r="CY32" s="1">
        <f t="shared" si="75"/>
        <v>0</v>
      </c>
      <c r="CZ32" s="1">
        <f t="shared" si="76"/>
        <v>9859.0151619137359</v>
      </c>
      <c r="DA32" s="1"/>
      <c r="DB32" s="1">
        <f t="shared" si="77"/>
        <v>9680.1996908398105</v>
      </c>
      <c r="DC32" s="1">
        <f t="shared" si="78"/>
        <v>0</v>
      </c>
      <c r="DD32" s="1">
        <f t="shared" si="79"/>
        <v>0</v>
      </c>
      <c r="DE32" s="1">
        <f t="shared" si="80"/>
        <v>0</v>
      </c>
      <c r="DG32" s="2">
        <f t="shared" si="81"/>
        <v>4.0000000000000036E-2</v>
      </c>
      <c r="DH32" s="2">
        <f t="shared" si="82"/>
        <v>0.10000000000000009</v>
      </c>
      <c r="DI32" s="2">
        <f t="shared" si="83"/>
        <v>8.0000000000000071E-2</v>
      </c>
      <c r="DJ32" s="2">
        <f t="shared" si="84"/>
        <v>-3.0000000000000027E-2</v>
      </c>
      <c r="DL32" s="1">
        <f t="shared" si="139"/>
        <v>10067.407678473402</v>
      </c>
      <c r="DM32" s="1">
        <f t="shared" si="140"/>
        <v>0</v>
      </c>
      <c r="DN32" s="1">
        <f t="shared" si="141"/>
        <v>0</v>
      </c>
      <c r="DO32" s="1">
        <f t="shared" si="142"/>
        <v>0</v>
      </c>
      <c r="DQ32" s="1">
        <f t="shared" si="86"/>
        <v>5447.7783028580889</v>
      </c>
      <c r="DR32" s="1">
        <f t="shared" si="87"/>
        <v>0</v>
      </c>
      <c r="DS32" s="1">
        <f t="shared" si="88"/>
        <v>0</v>
      </c>
      <c r="DT32" s="1">
        <f t="shared" si="89"/>
        <v>0</v>
      </c>
      <c r="DV32" s="2">
        <f t="shared" si="90"/>
        <v>-4.0000000000000036E-2</v>
      </c>
      <c r="DW32" s="2">
        <f t="shared" si="91"/>
        <v>-2.0000000000000129E-2</v>
      </c>
      <c r="DX32" s="2">
        <f t="shared" si="92"/>
        <v>2.0000000000000018E-2</v>
      </c>
      <c r="DY32" s="2">
        <f t="shared" si="93"/>
        <v>-4.9999999999999933E-2</v>
      </c>
      <c r="EA32" s="1">
        <f t="shared" si="143"/>
        <v>5229.8671707437652</v>
      </c>
      <c r="EB32" s="1">
        <f t="shared" si="144"/>
        <v>0</v>
      </c>
      <c r="EC32" s="1">
        <f t="shared" si="145"/>
        <v>0</v>
      </c>
      <c r="ED32" s="1">
        <f t="shared" si="146"/>
        <v>0</v>
      </c>
      <c r="EF32" s="1">
        <f t="shared" si="147"/>
        <v>5216.8251079738311</v>
      </c>
      <c r="EG32" s="1">
        <f t="shared" si="148"/>
        <v>0</v>
      </c>
      <c r="EH32" s="1">
        <f t="shared" si="149"/>
        <v>0</v>
      </c>
      <c r="EI32" s="1">
        <f t="shared" si="150"/>
        <v>0</v>
      </c>
      <c r="EK32" s="21">
        <f t="shared" si="172"/>
        <v>13.042062769934091</v>
      </c>
      <c r="EL32" s="21">
        <f t="shared" si="151"/>
        <v>0</v>
      </c>
      <c r="EM32" s="21">
        <f t="shared" si="152"/>
        <v>0</v>
      </c>
      <c r="EN32" s="21">
        <f t="shared" si="153"/>
        <v>0</v>
      </c>
      <c r="EP32" s="21">
        <f t="shared" si="154"/>
        <v>13.042062769934091</v>
      </c>
      <c r="ER32" s="1">
        <f t="shared" si="97"/>
        <v>0</v>
      </c>
      <c r="ES32" s="1">
        <f t="shared" si="98"/>
        <v>0</v>
      </c>
      <c r="ET32" s="1">
        <f t="shared" si="99"/>
        <v>0</v>
      </c>
      <c r="EU32" s="1">
        <f t="shared" si="100"/>
        <v>9859.0151619137359</v>
      </c>
      <c r="EV32" s="1"/>
      <c r="EW32" s="1">
        <f t="shared" si="155"/>
        <v>10067.407678473402</v>
      </c>
      <c r="EX32" s="1">
        <f t="shared" si="156"/>
        <v>0</v>
      </c>
      <c r="EY32" s="1">
        <f t="shared" si="157"/>
        <v>0</v>
      </c>
      <c r="EZ32" s="1">
        <f t="shared" si="158"/>
        <v>0</v>
      </c>
      <c r="FA32" s="1"/>
      <c r="FB32" s="21">
        <f t="shared" si="159"/>
        <v>13.042062769934091</v>
      </c>
      <c r="FC32" s="21">
        <f t="shared" si="160"/>
        <v>0</v>
      </c>
      <c r="FD32" s="21">
        <f t="shared" si="161"/>
        <v>0</v>
      </c>
      <c r="FE32" s="21">
        <f t="shared" si="162"/>
        <v>0</v>
      </c>
      <c r="FG32" s="1">
        <f t="shared" si="163"/>
        <v>10067.407678473402</v>
      </c>
      <c r="FH32" s="1">
        <f t="shared" si="180"/>
        <v>0</v>
      </c>
      <c r="FI32" s="1">
        <f t="shared" si="181"/>
        <v>0</v>
      </c>
      <c r="FJ32" s="1">
        <f t="shared" si="182"/>
        <v>9859.0151619137359</v>
      </c>
      <c r="FL32" s="1">
        <f t="shared" si="164"/>
        <v>19926.422840387138</v>
      </c>
      <c r="FM32" s="1">
        <f t="shared" si="102"/>
        <v>0</v>
      </c>
      <c r="FN32" s="1">
        <f t="shared" si="165"/>
        <v>-13.042062769934091</v>
      </c>
      <c r="FO32" s="1">
        <f t="shared" si="166"/>
        <v>19913.380777617203</v>
      </c>
      <c r="FP32" s="21">
        <f t="shared" si="167"/>
        <v>1.9913380777617204</v>
      </c>
    </row>
    <row r="33" spans="1:183" ht="15" customHeight="1" x14ac:dyDescent="0.25">
      <c r="A33" s="1">
        <f>'BTEvent-Driven Loop'!A32</f>
        <v>29</v>
      </c>
      <c r="C33" s="1">
        <f>'BTEvent-Driven Loop'!C32</f>
        <v>0</v>
      </c>
      <c r="D33" s="1">
        <f>'BTEvent-Driven Loop'!D32</f>
        <v>1</v>
      </c>
      <c r="E33" s="1">
        <f>'BTEvent-Driven Loop'!E32</f>
        <v>1</v>
      </c>
      <c r="F33" s="1">
        <f>'BTEvent-Driven Loop'!F32</f>
        <v>0</v>
      </c>
      <c r="H33" s="1">
        <f>'BTEvent-Driven Loop'!H32</f>
        <v>235.99965749196949</v>
      </c>
      <c r="I33" s="1">
        <f>'BTEvent-Driven Loop'!I32</f>
        <v>2784.0092446909152</v>
      </c>
      <c r="J33" s="1">
        <f>'BTEvent-Driven Loop'!J32</f>
        <v>6536.3996463049316</v>
      </c>
      <c r="K33" s="1">
        <f>'BTEvent-Driven Loop'!K32</f>
        <v>56302.486207525035</v>
      </c>
      <c r="L33" s="1"/>
      <c r="M33" s="1">
        <f>'BTEvent-Driven Loop'!M32</f>
        <v>264.89757473588412</v>
      </c>
      <c r="N33" s="1">
        <f>'BTEvent-Driven Loop'!N32</f>
        <v>2699.64532818513</v>
      </c>
      <c r="O33" s="1">
        <f>'BTEvent-Driven Loop'!O32</f>
        <v>6664.5643452520872</v>
      </c>
      <c r="P33" s="1">
        <f>'BTEvent-Driven Loop'!P32</f>
        <v>50109.212724697281</v>
      </c>
      <c r="R33" s="2">
        <f t="shared" si="103"/>
        <v>0.10000000000000009</v>
      </c>
      <c r="S33" s="2">
        <f t="shared" si="103"/>
        <v>-3.9999999999999925E-2</v>
      </c>
      <c r="T33" s="2">
        <f t="shared" si="103"/>
        <v>4.0000000000000036E-2</v>
      </c>
      <c r="U33" s="2">
        <f t="shared" si="103"/>
        <v>-0.10999999999999999</v>
      </c>
      <c r="W33" s="2">
        <f t="shared" si="104"/>
        <v>-2.0000000000000018E-2</v>
      </c>
      <c r="X33" s="2">
        <f t="shared" si="104"/>
        <v>-1.0000000000000009E-2</v>
      </c>
      <c r="Y33" s="2">
        <f t="shared" si="104"/>
        <v>2.0000000000000018E-2</v>
      </c>
      <c r="Z33" s="2">
        <f t="shared" si="104"/>
        <v>0</v>
      </c>
      <c r="AB33" s="1">
        <f t="shared" si="105"/>
        <v>2</v>
      </c>
      <c r="AC33" s="3">
        <f t="shared" si="44"/>
        <v>0.5</v>
      </c>
      <c r="AE33" s="2">
        <f t="shared" si="45"/>
        <v>0</v>
      </c>
      <c r="AF33" s="2">
        <f t="shared" si="46"/>
        <v>0.5</v>
      </c>
      <c r="AG33" s="2">
        <f t="shared" si="47"/>
        <v>0.5</v>
      </c>
      <c r="AH33" s="2">
        <f t="shared" si="48"/>
        <v>0</v>
      </c>
      <c r="AJ33" s="1">
        <f t="shared" si="106"/>
        <v>10067.407678473402</v>
      </c>
      <c r="AK33" s="1">
        <f t="shared" si="107"/>
        <v>0</v>
      </c>
      <c r="AL33" s="1">
        <f t="shared" si="108"/>
        <v>0</v>
      </c>
      <c r="AM33" s="1">
        <f t="shared" si="109"/>
        <v>9859.0151619137359</v>
      </c>
      <c r="AO33" s="1">
        <f t="shared" si="110"/>
        <v>19926.422840387138</v>
      </c>
      <c r="AP33" s="1">
        <f t="shared" si="111"/>
        <v>0</v>
      </c>
      <c r="AQ33" s="1">
        <f t="shared" si="112"/>
        <v>19926.422840387138</v>
      </c>
      <c r="AS33" s="1">
        <f t="shared" si="113"/>
        <v>19913.380777617203</v>
      </c>
      <c r="AU33" s="1">
        <f t="shared" si="114"/>
        <v>0</v>
      </c>
      <c r="AV33" s="1">
        <f t="shared" si="115"/>
        <v>9956.6903888086017</v>
      </c>
      <c r="AW33" s="1">
        <f t="shared" si="116"/>
        <v>9956.6903888086017</v>
      </c>
      <c r="AX33" s="1">
        <f t="shared" si="117"/>
        <v>0</v>
      </c>
      <c r="AZ33" s="43">
        <f t="shared" si="50"/>
        <v>19913.380777617203</v>
      </c>
      <c r="BA33" s="43">
        <f t="shared" si="51"/>
        <v>0</v>
      </c>
      <c r="BB33" s="1">
        <f t="shared" si="118"/>
        <v>19913.380777617203</v>
      </c>
      <c r="BC33" s="1"/>
      <c r="BD33" s="1">
        <f t="shared" si="52"/>
        <v>0</v>
      </c>
      <c r="BE33" s="1">
        <f t="shared" si="53"/>
        <v>9956.6903888086017</v>
      </c>
      <c r="BF33" s="1">
        <f t="shared" si="54"/>
        <v>9956.6903888086017</v>
      </c>
      <c r="BG33" s="1">
        <f t="shared" si="55"/>
        <v>0</v>
      </c>
      <c r="BH33" s="1"/>
      <c r="BI33" s="1">
        <f t="shared" si="56"/>
        <v>10067.407678473402</v>
      </c>
      <c r="BJ33" s="1">
        <f t="shared" si="57"/>
        <v>0</v>
      </c>
      <c r="BK33" s="1">
        <f t="shared" si="58"/>
        <v>0</v>
      </c>
      <c r="BL33" s="1">
        <f t="shared" si="59"/>
        <v>9859.0151619137359</v>
      </c>
      <c r="BM33" s="1"/>
      <c r="BN33" s="43">
        <f t="shared" si="119"/>
        <v>0</v>
      </c>
      <c r="BO33" s="43">
        <f t="shared" si="120"/>
        <v>0</v>
      </c>
      <c r="BP33" s="43">
        <f t="shared" si="121"/>
        <v>0</v>
      </c>
      <c r="BQ33" s="43">
        <f t="shared" si="122"/>
        <v>0</v>
      </c>
      <c r="BR33" s="1"/>
      <c r="BS33" s="1">
        <f t="shared" si="123"/>
        <v>0</v>
      </c>
      <c r="BT33" s="1">
        <f t="shared" si="124"/>
        <v>9956.6903888086017</v>
      </c>
      <c r="BU33" s="1">
        <f t="shared" si="125"/>
        <v>9956.6903888086017</v>
      </c>
      <c r="BV33" s="1">
        <f t="shared" si="126"/>
        <v>0</v>
      </c>
      <c r="BW33" s="1"/>
      <c r="BX33" s="1">
        <f t="shared" si="127"/>
        <v>0</v>
      </c>
      <c r="BY33" s="1">
        <f t="shared" si="128"/>
        <v>9941.7777222252626</v>
      </c>
      <c r="BZ33" s="1">
        <f t="shared" si="129"/>
        <v>9941.7777222252626</v>
      </c>
      <c r="CA33" s="1">
        <f t="shared" si="130"/>
        <v>0</v>
      </c>
      <c r="CB33" s="1"/>
      <c r="CC33" s="1">
        <f t="shared" si="173"/>
        <v>0</v>
      </c>
      <c r="CD33" s="1">
        <f t="shared" si="174"/>
        <v>14.91266658333916</v>
      </c>
      <c r="CE33" s="1">
        <f t="shared" si="175"/>
        <v>14.91266658333916</v>
      </c>
      <c r="CF33" s="1">
        <f t="shared" si="176"/>
        <v>0</v>
      </c>
      <c r="CG33" s="1"/>
      <c r="CH33" s="2">
        <f t="shared" si="134"/>
        <v>0.10000000000000009</v>
      </c>
      <c r="CI33" s="2">
        <f t="shared" si="135"/>
        <v>-3.9999999999999925E-2</v>
      </c>
      <c r="CJ33" s="2">
        <f t="shared" si="136"/>
        <v>4.0000000000000036E-2</v>
      </c>
      <c r="CK33" s="2">
        <f t="shared" si="137"/>
        <v>-0.10999999999999999</v>
      </c>
      <c r="CL33" s="1"/>
      <c r="CM33" s="1">
        <f t="shared" si="68"/>
        <v>-2.0000000000000018E-2</v>
      </c>
      <c r="CN33" s="1">
        <f t="shared" si="69"/>
        <v>-1.0000000000000009E-2</v>
      </c>
      <c r="CO33" s="1">
        <f t="shared" si="70"/>
        <v>2.0000000000000018E-2</v>
      </c>
      <c r="CP33" s="1">
        <f t="shared" si="71"/>
        <v>0</v>
      </c>
      <c r="CQ33" s="1"/>
      <c r="CR33" s="2">
        <f t="shared" si="138"/>
        <v>0.12000000000000011</v>
      </c>
      <c r="CS33" s="2">
        <f t="shared" si="177"/>
        <v>-2.9999999999999916E-2</v>
      </c>
      <c r="CT33" s="2">
        <f t="shared" si="178"/>
        <v>2.0000000000000018E-2</v>
      </c>
      <c r="CU33" s="2">
        <f t="shared" si="179"/>
        <v>-0.10999999999999999</v>
      </c>
      <c r="CV33" s="1"/>
      <c r="CW33" s="1">
        <f t="shared" si="73"/>
        <v>0</v>
      </c>
      <c r="CX33" s="1">
        <f t="shared" si="74"/>
        <v>9643.5243905585048</v>
      </c>
      <c r="CY33" s="1">
        <f t="shared" si="75"/>
        <v>10140.613276669768</v>
      </c>
      <c r="CZ33" s="1">
        <f t="shared" si="76"/>
        <v>0</v>
      </c>
      <c r="DA33" s="1"/>
      <c r="DB33" s="1">
        <f t="shared" si="77"/>
        <v>0</v>
      </c>
      <c r="DC33" s="1">
        <f t="shared" si="78"/>
        <v>0</v>
      </c>
      <c r="DD33" s="1">
        <f t="shared" si="79"/>
        <v>0</v>
      </c>
      <c r="DE33" s="1">
        <f t="shared" si="80"/>
        <v>0</v>
      </c>
      <c r="DG33" s="2">
        <f t="shared" si="81"/>
        <v>0.10000000000000009</v>
      </c>
      <c r="DH33" s="2">
        <f t="shared" si="82"/>
        <v>-3.9999999999999925E-2</v>
      </c>
      <c r="DI33" s="2">
        <f t="shared" si="83"/>
        <v>4.0000000000000036E-2</v>
      </c>
      <c r="DJ33" s="2">
        <f t="shared" si="84"/>
        <v>-0.10999999999999999</v>
      </c>
      <c r="DL33" s="1">
        <f t="shared" si="139"/>
        <v>0</v>
      </c>
      <c r="DM33" s="1">
        <f t="shared" si="140"/>
        <v>0</v>
      </c>
      <c r="DN33" s="1">
        <f t="shared" si="141"/>
        <v>0</v>
      </c>
      <c r="DO33" s="1">
        <f t="shared" si="142"/>
        <v>0</v>
      </c>
      <c r="DQ33" s="1">
        <f t="shared" si="86"/>
        <v>10067.407678473402</v>
      </c>
      <c r="DR33" s="1">
        <f t="shared" si="87"/>
        <v>0</v>
      </c>
      <c r="DS33" s="1">
        <f t="shared" si="88"/>
        <v>0</v>
      </c>
      <c r="DT33" s="1">
        <f t="shared" si="89"/>
        <v>9859.0151619137359</v>
      </c>
      <c r="DV33" s="2">
        <f t="shared" si="90"/>
        <v>-2.0000000000000018E-2</v>
      </c>
      <c r="DW33" s="2">
        <f t="shared" si="91"/>
        <v>-1.0000000000000009E-2</v>
      </c>
      <c r="DX33" s="2">
        <f t="shared" si="92"/>
        <v>2.0000000000000018E-2</v>
      </c>
      <c r="DY33" s="2">
        <f t="shared" si="93"/>
        <v>0</v>
      </c>
      <c r="EA33" s="1">
        <f t="shared" si="143"/>
        <v>9866.0595249039343</v>
      </c>
      <c r="EB33" s="1">
        <f t="shared" si="144"/>
        <v>0</v>
      </c>
      <c r="EC33" s="1">
        <f t="shared" si="145"/>
        <v>0</v>
      </c>
      <c r="ED33" s="1">
        <f t="shared" si="146"/>
        <v>9859.0151619137359</v>
      </c>
      <c r="EF33" s="1">
        <f t="shared" si="147"/>
        <v>9841.4558851909569</v>
      </c>
      <c r="EG33" s="1">
        <f t="shared" si="148"/>
        <v>0</v>
      </c>
      <c r="EH33" s="1">
        <f t="shared" si="149"/>
        <v>0</v>
      </c>
      <c r="EI33" s="1">
        <f t="shared" si="150"/>
        <v>9834.4290891907604</v>
      </c>
      <c r="EK33" s="21">
        <f t="shared" si="172"/>
        <v>24.603639712977383</v>
      </c>
      <c r="EL33" s="21">
        <f t="shared" si="151"/>
        <v>0</v>
      </c>
      <c r="EM33" s="21">
        <f t="shared" si="152"/>
        <v>0</v>
      </c>
      <c r="EN33" s="21">
        <f t="shared" si="153"/>
        <v>24.586072722975587</v>
      </c>
      <c r="EP33" s="21">
        <f t="shared" si="154"/>
        <v>49.18971243595297</v>
      </c>
      <c r="ER33" s="1">
        <f t="shared" si="97"/>
        <v>0</v>
      </c>
      <c r="ES33" s="1">
        <f t="shared" si="98"/>
        <v>9643.5243905585048</v>
      </c>
      <c r="ET33" s="1">
        <f t="shared" si="99"/>
        <v>10140.613276669768</v>
      </c>
      <c r="EU33" s="1">
        <f t="shared" si="100"/>
        <v>0</v>
      </c>
      <c r="EV33" s="1"/>
      <c r="EW33" s="1">
        <f t="shared" si="155"/>
        <v>0</v>
      </c>
      <c r="EX33" s="1">
        <f t="shared" si="156"/>
        <v>0</v>
      </c>
      <c r="EY33" s="1">
        <f t="shared" si="157"/>
        <v>0</v>
      </c>
      <c r="EZ33" s="1">
        <f t="shared" si="158"/>
        <v>0</v>
      </c>
      <c r="FA33" s="1"/>
      <c r="FB33" s="21">
        <f t="shared" si="159"/>
        <v>24.603639712977383</v>
      </c>
      <c r="FC33" s="21">
        <f t="shared" si="160"/>
        <v>0</v>
      </c>
      <c r="FD33" s="21">
        <f t="shared" si="161"/>
        <v>0</v>
      </c>
      <c r="FE33" s="21">
        <f t="shared" si="162"/>
        <v>24.586072722975587</v>
      </c>
      <c r="FG33" s="1">
        <f t="shared" si="163"/>
        <v>0</v>
      </c>
      <c r="FH33" s="1">
        <f t="shared" si="180"/>
        <v>9643.5243905585048</v>
      </c>
      <c r="FI33" s="1">
        <f t="shared" si="181"/>
        <v>10140.613276669768</v>
      </c>
      <c r="FJ33" s="1">
        <f t="shared" si="182"/>
        <v>0</v>
      </c>
      <c r="FL33" s="1">
        <f t="shared" si="164"/>
        <v>19784.137667228271</v>
      </c>
      <c r="FM33" s="1">
        <f t="shared" si="102"/>
        <v>0</v>
      </c>
      <c r="FN33" s="1">
        <f t="shared" si="165"/>
        <v>-49.18971243595297</v>
      </c>
      <c r="FO33" s="1">
        <f t="shared" si="166"/>
        <v>19734.947954792318</v>
      </c>
      <c r="FP33" s="21">
        <f t="shared" si="167"/>
        <v>1.9734947954792319</v>
      </c>
    </row>
    <row r="34" spans="1:183" ht="15" customHeight="1" x14ac:dyDescent="0.25">
      <c r="A34" s="1">
        <f>'BTEvent-Driven Loop'!A33</f>
        <v>30</v>
      </c>
      <c r="C34" s="1">
        <f ca="1">'BTEvent-Driven Loop'!C33</f>
        <v>1</v>
      </c>
      <c r="D34" s="1">
        <f ca="1">'BTEvent-Driven Loop'!D33</f>
        <v>1</v>
      </c>
      <c r="E34" s="1">
        <f ca="1">'BTEvent-Driven Loop'!E33</f>
        <v>1</v>
      </c>
      <c r="F34" s="1">
        <f ca="1">'BTEvent-Driven Loop'!F33</f>
        <v>1</v>
      </c>
      <c r="H34" s="1">
        <f>'BTEvent-Driven Loop'!H33</f>
        <v>272.84450197796065</v>
      </c>
      <c r="I34" s="1">
        <f>'BTEvent-Driven Loop'!I33</f>
        <v>2834.6275945943867</v>
      </c>
      <c r="J34" s="1">
        <f>'BTEvent-Driven Loop'!J33</f>
        <v>6664.5643452520872</v>
      </c>
      <c r="K34" s="1">
        <f>'BTEvent-Driven Loop'!K33</f>
        <v>50610.304851944253</v>
      </c>
      <c r="L34" s="1"/>
      <c r="M34" s="1">
        <f>'BTEvent-Driven Loop'!M33</f>
        <v>341.71787140929052</v>
      </c>
      <c r="N34" s="1">
        <f>'BTEvent-Driven Loop'!N33</f>
        <v>3158.5850339766021</v>
      </c>
      <c r="O34" s="1">
        <f>'BTEvent-Driven Loop'!O33</f>
        <v>5664.8796934642742</v>
      </c>
      <c r="P34" s="1">
        <f>'BTEvent-Driven Loop'!P33</f>
        <v>47102.659961215439</v>
      </c>
      <c r="R34" s="2">
        <f t="shared" si="103"/>
        <v>0.29000000000000004</v>
      </c>
      <c r="S34" s="2">
        <f t="shared" si="103"/>
        <v>0.16999999999999993</v>
      </c>
      <c r="T34" s="2">
        <f t="shared" si="103"/>
        <v>-0.15000000000000002</v>
      </c>
      <c r="U34" s="2">
        <f t="shared" si="103"/>
        <v>-6.0000000000000164E-2</v>
      </c>
      <c r="W34" s="2">
        <f t="shared" si="104"/>
        <v>3.0000000000000027E-2</v>
      </c>
      <c r="X34" s="2">
        <f t="shared" si="104"/>
        <v>5.0000000000000044E-2</v>
      </c>
      <c r="Y34" s="2">
        <f t="shared" si="104"/>
        <v>0</v>
      </c>
      <c r="Z34" s="2">
        <f t="shared" si="104"/>
        <v>1.0000000000000009E-2</v>
      </c>
      <c r="AB34" s="1">
        <f t="shared" ca="1" si="105"/>
        <v>4</v>
      </c>
      <c r="AC34" s="3">
        <f t="shared" ca="1" si="44"/>
        <v>0.25</v>
      </c>
      <c r="AE34" s="2">
        <f t="shared" ca="1" si="45"/>
        <v>0.25</v>
      </c>
      <c r="AF34" s="2">
        <f t="shared" ca="1" si="46"/>
        <v>0.25</v>
      </c>
      <c r="AG34" s="2">
        <f t="shared" ca="1" si="47"/>
        <v>0.25</v>
      </c>
      <c r="AH34" s="2">
        <f t="shared" ca="1" si="48"/>
        <v>0.25</v>
      </c>
      <c r="AJ34" s="1">
        <f t="shared" si="106"/>
        <v>0</v>
      </c>
      <c r="AK34" s="1">
        <f t="shared" si="107"/>
        <v>9643.5243905585048</v>
      </c>
      <c r="AL34" s="1">
        <f t="shared" si="108"/>
        <v>10140.613276669768</v>
      </c>
      <c r="AM34" s="1">
        <f t="shared" si="109"/>
        <v>0</v>
      </c>
      <c r="AO34" s="1">
        <f t="shared" si="110"/>
        <v>19784.137667228271</v>
      </c>
      <c r="AP34" s="1">
        <f t="shared" si="111"/>
        <v>0</v>
      </c>
      <c r="AQ34" s="1">
        <f t="shared" si="112"/>
        <v>19784.137667228271</v>
      </c>
      <c r="AS34" s="1">
        <f t="shared" si="113"/>
        <v>19734.947954792318</v>
      </c>
      <c r="AU34" s="1">
        <f t="shared" ca="1" si="114"/>
        <v>4933.7369886980796</v>
      </c>
      <c r="AV34" s="1">
        <f t="shared" ca="1" si="115"/>
        <v>4933.7369886980796</v>
      </c>
      <c r="AW34" s="1">
        <f t="shared" ca="1" si="116"/>
        <v>4933.7369886980796</v>
      </c>
      <c r="AX34" s="1">
        <f t="shared" ca="1" si="117"/>
        <v>4933.7369886980796</v>
      </c>
      <c r="AZ34" s="43">
        <f t="shared" ca="1" si="50"/>
        <v>19734.947954792318</v>
      </c>
      <c r="BA34" s="43">
        <f t="shared" ca="1" si="51"/>
        <v>0</v>
      </c>
      <c r="BB34" s="1">
        <f t="shared" ca="1" si="118"/>
        <v>19734.947954792318</v>
      </c>
      <c r="BC34" s="1"/>
      <c r="BD34" s="1">
        <f t="shared" ca="1" si="52"/>
        <v>4933.7369886980796</v>
      </c>
      <c r="BE34" s="1">
        <f t="shared" ca="1" si="53"/>
        <v>0</v>
      </c>
      <c r="BF34" s="1">
        <f t="shared" ca="1" si="54"/>
        <v>0</v>
      </c>
      <c r="BG34" s="1">
        <f t="shared" ca="1" si="55"/>
        <v>4933.7369886980796</v>
      </c>
      <c r="BH34" s="1"/>
      <c r="BI34" s="1">
        <f t="shared" ca="1" si="56"/>
        <v>0</v>
      </c>
      <c r="BJ34" s="1">
        <f t="shared" ca="1" si="57"/>
        <v>4709.7874018604252</v>
      </c>
      <c r="BK34" s="1">
        <f t="shared" ca="1" si="58"/>
        <v>5206.8762879716887</v>
      </c>
      <c r="BL34" s="1">
        <f t="shared" ca="1" si="59"/>
        <v>0</v>
      </c>
      <c r="BM34" s="1"/>
      <c r="BN34" s="43">
        <f t="shared" ca="1" si="119"/>
        <v>0</v>
      </c>
      <c r="BO34" s="43">
        <f t="shared" ca="1" si="120"/>
        <v>4933.7369886980796</v>
      </c>
      <c r="BP34" s="43">
        <f t="shared" ca="1" si="121"/>
        <v>4933.7369886980796</v>
      </c>
      <c r="BQ34" s="43">
        <f t="shared" ca="1" si="122"/>
        <v>0</v>
      </c>
      <c r="BR34" s="1"/>
      <c r="BS34" s="1">
        <f t="shared" ca="1" si="123"/>
        <v>4933.7369886980796</v>
      </c>
      <c r="BT34" s="1">
        <f t="shared" ca="1" si="124"/>
        <v>0</v>
      </c>
      <c r="BU34" s="1">
        <f t="shared" ca="1" si="125"/>
        <v>0</v>
      </c>
      <c r="BV34" s="1">
        <f t="shared" ca="1" si="126"/>
        <v>4933.7369886980796</v>
      </c>
      <c r="BW34" s="1"/>
      <c r="BX34" s="1">
        <f t="shared" ca="1" si="127"/>
        <v>4926.3474674968338</v>
      </c>
      <c r="BY34" s="1">
        <f t="shared" ca="1" si="128"/>
        <v>0</v>
      </c>
      <c r="BZ34" s="1">
        <f t="shared" ca="1" si="129"/>
        <v>0</v>
      </c>
      <c r="CA34" s="1">
        <f t="shared" ca="1" si="130"/>
        <v>4926.3474674968338</v>
      </c>
      <c r="CB34" s="1"/>
      <c r="CC34" s="1">
        <f t="shared" ca="1" si="173"/>
        <v>7.3895212012457705</v>
      </c>
      <c r="CD34" s="1">
        <f t="shared" ca="1" si="174"/>
        <v>0</v>
      </c>
      <c r="CE34" s="1">
        <f t="shared" ca="1" si="175"/>
        <v>0</v>
      </c>
      <c r="CF34" s="1">
        <f t="shared" ca="1" si="176"/>
        <v>7.3895212012457705</v>
      </c>
      <c r="CG34" s="1"/>
      <c r="CH34" s="2">
        <f t="shared" si="134"/>
        <v>0.29000000000000004</v>
      </c>
      <c r="CI34" s="2">
        <f t="shared" si="135"/>
        <v>0.16999999999999993</v>
      </c>
      <c r="CJ34" s="2">
        <f t="shared" si="136"/>
        <v>-0.15000000000000002</v>
      </c>
      <c r="CK34" s="2">
        <f t="shared" si="137"/>
        <v>-6.0000000000000164E-2</v>
      </c>
      <c r="CL34" s="1"/>
      <c r="CM34" s="1">
        <f t="shared" si="68"/>
        <v>3.0000000000000027E-2</v>
      </c>
      <c r="CN34" s="1">
        <f t="shared" si="69"/>
        <v>5.0000000000000044E-2</v>
      </c>
      <c r="CO34" s="1">
        <f t="shared" si="70"/>
        <v>0</v>
      </c>
      <c r="CP34" s="1">
        <f t="shared" si="71"/>
        <v>1.0000000000000009E-2</v>
      </c>
      <c r="CQ34" s="1"/>
      <c r="CR34" s="2">
        <f t="shared" si="138"/>
        <v>0.26</v>
      </c>
      <c r="CS34" s="2">
        <f t="shared" si="177"/>
        <v>0.11999999999999988</v>
      </c>
      <c r="CT34" s="2">
        <f t="shared" si="178"/>
        <v>-0.15000000000000002</v>
      </c>
      <c r="CU34" s="2">
        <f t="shared" si="179"/>
        <v>-7.0000000000000173E-2</v>
      </c>
      <c r="CV34" s="1"/>
      <c r="CW34" s="1">
        <f t="shared" ca="1" si="73"/>
        <v>6207.1978090460107</v>
      </c>
      <c r="CX34" s="1">
        <f t="shared" ca="1" si="74"/>
        <v>0</v>
      </c>
      <c r="CY34" s="1">
        <f t="shared" ca="1" si="75"/>
        <v>0</v>
      </c>
      <c r="CZ34" s="1">
        <f t="shared" ca="1" si="76"/>
        <v>4581.5031447720548</v>
      </c>
      <c r="DA34" s="1"/>
      <c r="DB34" s="1">
        <f t="shared" ca="1" si="77"/>
        <v>0</v>
      </c>
      <c r="DC34" s="1">
        <f t="shared" ca="1" si="78"/>
        <v>4933.7369886980796</v>
      </c>
      <c r="DD34" s="1">
        <f t="shared" ca="1" si="79"/>
        <v>4933.7369886980796</v>
      </c>
      <c r="DE34" s="1">
        <f t="shared" ca="1" si="80"/>
        <v>0</v>
      </c>
      <c r="DG34" s="2">
        <f t="shared" si="81"/>
        <v>0.29000000000000004</v>
      </c>
      <c r="DH34" s="2">
        <f t="shared" si="82"/>
        <v>0.16999999999999993</v>
      </c>
      <c r="DI34" s="2">
        <f t="shared" si="83"/>
        <v>-0.15000000000000002</v>
      </c>
      <c r="DJ34" s="2">
        <f t="shared" si="84"/>
        <v>-6.0000000000000164E-2</v>
      </c>
      <c r="DL34" s="1">
        <f t="shared" ca="1" si="139"/>
        <v>0</v>
      </c>
      <c r="DM34" s="1">
        <f t="shared" ca="1" si="140"/>
        <v>5772.4722767767526</v>
      </c>
      <c r="DN34" s="1">
        <f t="shared" ca="1" si="141"/>
        <v>4193.6764403933676</v>
      </c>
      <c r="DO34" s="1">
        <f t="shared" ca="1" si="142"/>
        <v>0</v>
      </c>
      <c r="DQ34" s="1">
        <f t="shared" ca="1" si="86"/>
        <v>0</v>
      </c>
      <c r="DR34" s="1">
        <f t="shared" ca="1" si="87"/>
        <v>4709.7874018604252</v>
      </c>
      <c r="DS34" s="1">
        <f t="shared" ca="1" si="88"/>
        <v>5206.8762879716887</v>
      </c>
      <c r="DT34" s="1">
        <f t="shared" ca="1" si="89"/>
        <v>0</v>
      </c>
      <c r="DV34" s="2">
        <f t="shared" si="90"/>
        <v>3.0000000000000027E-2</v>
      </c>
      <c r="DW34" s="2">
        <f t="shared" si="91"/>
        <v>5.0000000000000044E-2</v>
      </c>
      <c r="DX34" s="2">
        <f t="shared" si="92"/>
        <v>0</v>
      </c>
      <c r="DY34" s="2">
        <f t="shared" si="93"/>
        <v>1.0000000000000009E-2</v>
      </c>
      <c r="EA34" s="1">
        <f t="shared" ca="1" si="143"/>
        <v>0</v>
      </c>
      <c r="EB34" s="1">
        <f t="shared" ca="1" si="144"/>
        <v>4945.2767719534468</v>
      </c>
      <c r="EC34" s="1">
        <f t="shared" ca="1" si="145"/>
        <v>5206.8762879716887</v>
      </c>
      <c r="ED34" s="1">
        <f t="shared" ca="1" si="146"/>
        <v>0</v>
      </c>
      <c r="EF34" s="1">
        <f t="shared" ca="1" si="147"/>
        <v>0</v>
      </c>
      <c r="EG34" s="1">
        <f t="shared" ca="1" si="148"/>
        <v>4932.9444109261322</v>
      </c>
      <c r="EH34" s="1">
        <f t="shared" ca="1" si="149"/>
        <v>5193.8915590740044</v>
      </c>
      <c r="EI34" s="1">
        <f t="shared" ca="1" si="150"/>
        <v>0</v>
      </c>
      <c r="EK34" s="21">
        <f t="shared" ca="1" si="172"/>
        <v>0</v>
      </c>
      <c r="EL34" s="21">
        <f t="shared" ca="1" si="151"/>
        <v>12.332361027314619</v>
      </c>
      <c r="EM34" s="21">
        <f t="shared" ca="1" si="152"/>
        <v>12.984728897684363</v>
      </c>
      <c r="EN34" s="21">
        <f t="shared" ca="1" si="153"/>
        <v>0</v>
      </c>
      <c r="EP34" s="21">
        <f t="shared" ca="1" si="154"/>
        <v>25.317089924998982</v>
      </c>
      <c r="ER34" s="1">
        <f t="shared" ca="1" si="97"/>
        <v>6207.1978090460107</v>
      </c>
      <c r="ES34" s="1">
        <f t="shared" ca="1" si="98"/>
        <v>0</v>
      </c>
      <c r="ET34" s="1">
        <f t="shared" ca="1" si="99"/>
        <v>0</v>
      </c>
      <c r="EU34" s="1">
        <f t="shared" ca="1" si="100"/>
        <v>4581.5031447720548</v>
      </c>
      <c r="EV34" s="1"/>
      <c r="EW34" s="1">
        <f t="shared" ca="1" si="155"/>
        <v>0</v>
      </c>
      <c r="EX34" s="1">
        <f t="shared" ca="1" si="156"/>
        <v>5772.4722767767526</v>
      </c>
      <c r="EY34" s="1">
        <f t="shared" ca="1" si="157"/>
        <v>4193.6764403933676</v>
      </c>
      <c r="EZ34" s="1">
        <f t="shared" ca="1" si="158"/>
        <v>0</v>
      </c>
      <c r="FA34" s="1"/>
      <c r="FB34" s="21">
        <f t="shared" ca="1" si="159"/>
        <v>0</v>
      </c>
      <c r="FC34" s="21">
        <f t="shared" ca="1" si="160"/>
        <v>12.332361027314619</v>
      </c>
      <c r="FD34" s="21">
        <f t="shared" ca="1" si="161"/>
        <v>12.984728897684363</v>
      </c>
      <c r="FE34" s="21">
        <f t="shared" ca="1" si="162"/>
        <v>0</v>
      </c>
      <c r="FG34" s="1">
        <f t="shared" ca="1" si="163"/>
        <v>6207.1978090460107</v>
      </c>
      <c r="FH34" s="1">
        <f t="shared" ca="1" si="180"/>
        <v>5772.4722767767526</v>
      </c>
      <c r="FI34" s="1">
        <f t="shared" ca="1" si="181"/>
        <v>4193.6764403933676</v>
      </c>
      <c r="FJ34" s="1">
        <f t="shared" ca="1" si="182"/>
        <v>4581.5031447720548</v>
      </c>
      <c r="FL34" s="1">
        <f t="shared" ca="1" si="164"/>
        <v>20754.849670988184</v>
      </c>
      <c r="FM34" s="1">
        <f t="shared" ca="1" si="102"/>
        <v>0</v>
      </c>
      <c r="FN34" s="1">
        <f t="shared" ca="1" si="165"/>
        <v>-25.317089924998982</v>
      </c>
      <c r="FO34" s="1">
        <f t="shared" ca="1" si="166"/>
        <v>20729.532581063184</v>
      </c>
      <c r="FP34" s="21">
        <f t="shared" ca="1" si="167"/>
        <v>2.0729532581063186</v>
      </c>
    </row>
    <row r="35" spans="1:183" x14ac:dyDescent="0.25">
      <c r="A35" s="1"/>
      <c r="H35" s="1"/>
      <c r="I35" s="1"/>
      <c r="J35" s="1"/>
      <c r="K35" s="1"/>
      <c r="M35" s="1"/>
      <c r="N35" s="1"/>
      <c r="O35" s="1"/>
      <c r="P35" s="1"/>
    </row>
    <row r="36" spans="1:183" x14ac:dyDescent="0.25">
      <c r="A36" s="31" t="s">
        <v>9</v>
      </c>
      <c r="B36" s="31" t="s">
        <v>9</v>
      </c>
      <c r="C36" s="31" t="s">
        <v>9</v>
      </c>
      <c r="D36" s="31" t="s">
        <v>9</v>
      </c>
      <c r="E36" s="31" t="s">
        <v>9</v>
      </c>
      <c r="F36" s="31" t="s">
        <v>9</v>
      </c>
      <c r="G36" s="31" t="s">
        <v>9</v>
      </c>
      <c r="H36" s="31" t="s">
        <v>9</v>
      </c>
      <c r="I36" s="31" t="s">
        <v>9</v>
      </c>
      <c r="J36" s="31" t="s">
        <v>9</v>
      </c>
      <c r="K36" s="31" t="s">
        <v>9</v>
      </c>
      <c r="L36" s="31" t="s">
        <v>9</v>
      </c>
      <c r="M36" s="31" t="s">
        <v>9</v>
      </c>
      <c r="N36" s="31" t="s">
        <v>9</v>
      </c>
      <c r="O36" s="31" t="s">
        <v>9</v>
      </c>
      <c r="P36" s="31" t="s">
        <v>9</v>
      </c>
      <c r="Q36" s="31" t="s">
        <v>9</v>
      </c>
      <c r="R36" s="31" t="s">
        <v>9</v>
      </c>
      <c r="S36" s="31" t="s">
        <v>9</v>
      </c>
      <c r="T36" s="31" t="s">
        <v>9</v>
      </c>
      <c r="U36" s="31" t="s">
        <v>9</v>
      </c>
      <c r="V36" s="31" t="s">
        <v>9</v>
      </c>
      <c r="W36" s="31" t="s">
        <v>9</v>
      </c>
      <c r="X36" s="31" t="s">
        <v>9</v>
      </c>
      <c r="Y36" s="31" t="s">
        <v>9</v>
      </c>
      <c r="Z36" s="31" t="s">
        <v>9</v>
      </c>
      <c r="AA36" s="31" t="s">
        <v>9</v>
      </c>
      <c r="AB36" s="31" t="s">
        <v>9</v>
      </c>
      <c r="AC36" s="31" t="s">
        <v>9</v>
      </c>
      <c r="AD36" s="31" t="s">
        <v>9</v>
      </c>
      <c r="AE36" s="31" t="s">
        <v>9</v>
      </c>
      <c r="AF36" s="31" t="s">
        <v>9</v>
      </c>
      <c r="AG36" s="31" t="s">
        <v>9</v>
      </c>
      <c r="AH36" s="31" t="s">
        <v>9</v>
      </c>
      <c r="AI36" s="31" t="s">
        <v>9</v>
      </c>
      <c r="AJ36" s="31" t="s">
        <v>9</v>
      </c>
      <c r="AK36" s="31" t="s">
        <v>9</v>
      </c>
      <c r="AL36" s="31" t="s">
        <v>9</v>
      </c>
      <c r="AM36" s="31" t="s">
        <v>9</v>
      </c>
      <c r="AN36" s="31" t="s">
        <v>9</v>
      </c>
      <c r="AO36" s="31" t="s">
        <v>9</v>
      </c>
      <c r="AP36" s="31" t="s">
        <v>9</v>
      </c>
      <c r="AQ36" s="31" t="s">
        <v>9</v>
      </c>
      <c r="AR36" s="31" t="s">
        <v>9</v>
      </c>
      <c r="AS36" s="31" t="s">
        <v>9</v>
      </c>
      <c r="AT36" s="31" t="s">
        <v>9</v>
      </c>
      <c r="AU36" s="31" t="s">
        <v>9</v>
      </c>
      <c r="AV36" s="31" t="s">
        <v>9</v>
      </c>
      <c r="AW36" s="31" t="s">
        <v>9</v>
      </c>
      <c r="AX36" s="31" t="s">
        <v>9</v>
      </c>
      <c r="AY36" s="31" t="s">
        <v>9</v>
      </c>
      <c r="AZ36" s="31" t="s">
        <v>9</v>
      </c>
      <c r="BA36" s="31" t="s">
        <v>9</v>
      </c>
      <c r="BB36" s="31" t="s">
        <v>9</v>
      </c>
      <c r="BC36" s="31" t="s">
        <v>9</v>
      </c>
      <c r="BD36" s="31" t="s">
        <v>9</v>
      </c>
      <c r="BE36" s="31" t="s">
        <v>9</v>
      </c>
      <c r="BF36" s="31" t="s">
        <v>9</v>
      </c>
      <c r="BG36" s="31" t="s">
        <v>9</v>
      </c>
      <c r="BH36" s="31" t="s">
        <v>9</v>
      </c>
      <c r="BI36" s="31" t="s">
        <v>9</v>
      </c>
      <c r="BJ36" s="31" t="s">
        <v>9</v>
      </c>
      <c r="BK36" s="31" t="s">
        <v>9</v>
      </c>
      <c r="BL36" s="31" t="s">
        <v>9</v>
      </c>
      <c r="BM36" s="31" t="s">
        <v>9</v>
      </c>
      <c r="BN36" s="31" t="s">
        <v>9</v>
      </c>
      <c r="BO36" s="31" t="s">
        <v>9</v>
      </c>
      <c r="BP36" s="31" t="s">
        <v>9</v>
      </c>
      <c r="BQ36" s="31" t="s">
        <v>9</v>
      </c>
      <c r="BR36" s="31" t="s">
        <v>9</v>
      </c>
      <c r="BS36" s="31" t="s">
        <v>9</v>
      </c>
      <c r="BT36" s="31" t="s">
        <v>9</v>
      </c>
      <c r="BU36" s="31" t="s">
        <v>9</v>
      </c>
      <c r="BV36" s="31" t="s">
        <v>9</v>
      </c>
      <c r="BW36" s="31" t="s">
        <v>9</v>
      </c>
      <c r="BX36" s="31" t="s">
        <v>9</v>
      </c>
      <c r="BY36" s="31" t="s">
        <v>9</v>
      </c>
      <c r="BZ36" s="31" t="s">
        <v>9</v>
      </c>
      <c r="CA36" s="31" t="s">
        <v>9</v>
      </c>
      <c r="CB36" s="31" t="s">
        <v>9</v>
      </c>
      <c r="CC36" s="31" t="s">
        <v>9</v>
      </c>
      <c r="CD36" s="31" t="s">
        <v>9</v>
      </c>
      <c r="CE36" s="31" t="s">
        <v>9</v>
      </c>
      <c r="CF36" s="31" t="s">
        <v>9</v>
      </c>
      <c r="CG36" s="31" t="s">
        <v>9</v>
      </c>
      <c r="CH36" s="31" t="s">
        <v>9</v>
      </c>
      <c r="CI36" s="31" t="s">
        <v>9</v>
      </c>
      <c r="CJ36" s="31" t="s">
        <v>9</v>
      </c>
      <c r="CK36" s="31" t="s">
        <v>9</v>
      </c>
      <c r="CL36" s="31" t="s">
        <v>9</v>
      </c>
      <c r="CM36" s="31" t="s">
        <v>9</v>
      </c>
      <c r="CN36" s="31" t="s">
        <v>9</v>
      </c>
      <c r="CO36" s="31" t="s">
        <v>9</v>
      </c>
      <c r="CP36" s="31" t="s">
        <v>9</v>
      </c>
      <c r="CQ36" s="31" t="s">
        <v>9</v>
      </c>
      <c r="CR36" s="31" t="s">
        <v>9</v>
      </c>
      <c r="CS36" s="31" t="s">
        <v>9</v>
      </c>
      <c r="CT36" s="31" t="s">
        <v>9</v>
      </c>
      <c r="CU36" s="31" t="s">
        <v>9</v>
      </c>
      <c r="CV36" s="31" t="s">
        <v>9</v>
      </c>
      <c r="CW36" s="31" t="s">
        <v>9</v>
      </c>
      <c r="CX36" s="31" t="s">
        <v>9</v>
      </c>
      <c r="CY36" s="31" t="s">
        <v>9</v>
      </c>
      <c r="CZ36" s="31" t="s">
        <v>9</v>
      </c>
      <c r="DA36" s="31" t="s">
        <v>9</v>
      </c>
      <c r="DB36" s="31" t="s">
        <v>9</v>
      </c>
      <c r="DC36" s="31" t="s">
        <v>9</v>
      </c>
      <c r="DD36" s="31" t="s">
        <v>9</v>
      </c>
      <c r="DE36" s="31" t="s">
        <v>9</v>
      </c>
      <c r="DF36" s="31" t="s">
        <v>9</v>
      </c>
      <c r="DG36" s="31" t="s">
        <v>9</v>
      </c>
      <c r="DH36" s="31" t="s">
        <v>9</v>
      </c>
      <c r="DI36" s="31" t="s">
        <v>9</v>
      </c>
      <c r="DJ36" s="31" t="s">
        <v>9</v>
      </c>
      <c r="DK36" s="31" t="s">
        <v>9</v>
      </c>
      <c r="DL36" s="31" t="s">
        <v>9</v>
      </c>
      <c r="DM36" s="31" t="s">
        <v>9</v>
      </c>
      <c r="DN36" s="31" t="s">
        <v>9</v>
      </c>
      <c r="DO36" s="31" t="s">
        <v>9</v>
      </c>
      <c r="DP36" s="31" t="s">
        <v>9</v>
      </c>
      <c r="DQ36" s="31" t="s">
        <v>9</v>
      </c>
      <c r="DR36" s="31" t="s">
        <v>9</v>
      </c>
      <c r="DS36" s="31" t="s">
        <v>9</v>
      </c>
      <c r="DT36" s="31" t="s">
        <v>9</v>
      </c>
      <c r="DU36" s="31" t="s">
        <v>9</v>
      </c>
      <c r="DV36" s="31" t="s">
        <v>9</v>
      </c>
      <c r="DW36" s="31" t="s">
        <v>9</v>
      </c>
      <c r="DX36" s="31" t="s">
        <v>9</v>
      </c>
      <c r="DY36" s="31" t="s">
        <v>9</v>
      </c>
      <c r="DZ36" s="31" t="s">
        <v>9</v>
      </c>
      <c r="EA36" s="31" t="s">
        <v>9</v>
      </c>
      <c r="EB36" s="31" t="s">
        <v>9</v>
      </c>
      <c r="EC36" s="31" t="s">
        <v>9</v>
      </c>
      <c r="ED36" s="31" t="s">
        <v>9</v>
      </c>
      <c r="EE36" s="31" t="s">
        <v>9</v>
      </c>
      <c r="EF36" s="31" t="s">
        <v>9</v>
      </c>
      <c r="EG36" s="31" t="s">
        <v>9</v>
      </c>
      <c r="EH36" s="31" t="s">
        <v>9</v>
      </c>
      <c r="EI36" s="31" t="s">
        <v>9</v>
      </c>
      <c r="EJ36" s="31" t="s">
        <v>9</v>
      </c>
      <c r="EK36" s="31" t="s">
        <v>9</v>
      </c>
      <c r="EL36" s="31" t="s">
        <v>9</v>
      </c>
      <c r="EM36" s="31" t="s">
        <v>9</v>
      </c>
      <c r="EN36" s="31" t="s">
        <v>9</v>
      </c>
      <c r="EO36" s="31" t="s">
        <v>9</v>
      </c>
      <c r="EP36" s="31" t="s">
        <v>9</v>
      </c>
      <c r="EQ36" s="31" t="s">
        <v>9</v>
      </c>
      <c r="ER36" s="31" t="s">
        <v>9</v>
      </c>
      <c r="ES36" s="31" t="s">
        <v>9</v>
      </c>
      <c r="ET36" s="31" t="s">
        <v>9</v>
      </c>
      <c r="EU36" s="31" t="s">
        <v>9</v>
      </c>
      <c r="EV36" s="31" t="s">
        <v>9</v>
      </c>
      <c r="EW36" s="31" t="s">
        <v>9</v>
      </c>
      <c r="EX36" s="31" t="s">
        <v>9</v>
      </c>
      <c r="EY36" s="31" t="s">
        <v>9</v>
      </c>
      <c r="EZ36" s="31" t="s">
        <v>9</v>
      </c>
      <c r="FA36" s="31" t="s">
        <v>9</v>
      </c>
      <c r="FB36" s="31" t="s">
        <v>9</v>
      </c>
      <c r="FC36" s="31" t="s">
        <v>9</v>
      </c>
      <c r="FD36" s="31" t="s">
        <v>9</v>
      </c>
      <c r="FE36" s="31" t="s">
        <v>9</v>
      </c>
      <c r="FF36" s="31" t="s">
        <v>9</v>
      </c>
      <c r="FG36" s="31" t="s">
        <v>9</v>
      </c>
      <c r="FH36" s="31" t="s">
        <v>9</v>
      </c>
      <c r="FI36" s="31" t="s">
        <v>9</v>
      </c>
      <c r="FJ36" s="31" t="s">
        <v>9</v>
      </c>
      <c r="FK36" s="31" t="s">
        <v>9</v>
      </c>
      <c r="FL36" s="31" t="s">
        <v>9</v>
      </c>
      <c r="FM36" s="31" t="s">
        <v>9</v>
      </c>
      <c r="FN36" s="31" t="s">
        <v>9</v>
      </c>
      <c r="FO36" s="31" t="s">
        <v>9</v>
      </c>
      <c r="FP36" s="31" t="s">
        <v>9</v>
      </c>
      <c r="FQ36" s="31" t="s">
        <v>9</v>
      </c>
      <c r="FR36" s="31" t="s">
        <v>9</v>
      </c>
      <c r="FS36" s="31" t="s">
        <v>9</v>
      </c>
      <c r="FT36" s="31" t="s">
        <v>9</v>
      </c>
      <c r="FU36" s="31" t="s">
        <v>9</v>
      </c>
      <c r="FV36" s="31" t="s">
        <v>9</v>
      </c>
      <c r="FW36" s="31" t="s">
        <v>9</v>
      </c>
      <c r="FX36" s="31" t="s">
        <v>9</v>
      </c>
      <c r="FY36" s="31" t="s">
        <v>9</v>
      </c>
      <c r="FZ36" s="31" t="s">
        <v>9</v>
      </c>
      <c r="GA36" s="3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887-852B-4B20-BC5E-33A090033E25}">
  <dimension ref="B1:AJ228"/>
  <sheetViews>
    <sheetView zoomScale="105" zoomScaleNormal="105" workbookViewId="0">
      <pane xSplit="3" ySplit="2" topLeftCell="O152" activePane="bottomRight" state="frozen"/>
      <selection pane="topRight" activeCell="D1" sqref="D1"/>
      <selection pane="bottomLeft" activeCell="A3" sqref="A3"/>
      <selection pane="bottomRight" activeCell="AH177" sqref="AH177"/>
    </sheetView>
  </sheetViews>
  <sheetFormatPr defaultRowHeight="12.75" outlineLevelRow="1" x14ac:dyDescent="0.2"/>
  <cols>
    <col min="1" max="1" width="1.7109375" style="33" customWidth="1"/>
    <col min="2" max="2" width="21.140625" style="32" bestFit="1" customWidth="1"/>
    <col min="3" max="3" width="9.5703125" style="32" bestFit="1" customWidth="1"/>
    <col min="4" max="4" width="9.42578125" style="33" bestFit="1" customWidth="1"/>
    <col min="5" max="5" width="9.140625" style="33" customWidth="1"/>
    <col min="6" max="8" width="9.5703125" style="33" bestFit="1" customWidth="1"/>
    <col min="9" max="9" width="9.85546875" style="33" bestFit="1" customWidth="1"/>
    <col min="10" max="10" width="9.5703125" style="33" bestFit="1" customWidth="1"/>
    <col min="11" max="11" width="9.7109375" style="33" bestFit="1" customWidth="1"/>
    <col min="12" max="34" width="9.85546875" style="33" bestFit="1" customWidth="1"/>
    <col min="35" max="16384" width="9.140625" style="33"/>
  </cols>
  <sheetData>
    <row r="1" spans="2:36" x14ac:dyDescent="0.2">
      <c r="AJ1" s="44" t="s">
        <v>9</v>
      </c>
    </row>
    <row r="2" spans="2:36" s="32" customFormat="1" x14ac:dyDescent="0.2">
      <c r="C2" s="32" t="str" cm="1">
        <f t="array" ref="C2:AH2">TRANSPOSE('BTEvent-Driven Loop'!A2:A33)</f>
        <v>step</v>
      </c>
      <c r="D2" s="45">
        <v>0</v>
      </c>
      <c r="E2" s="45">
        <v>1</v>
      </c>
      <c r="F2" s="45">
        <v>2</v>
      </c>
      <c r="G2" s="45">
        <v>3</v>
      </c>
      <c r="H2" s="45">
        <v>4</v>
      </c>
      <c r="I2" s="45">
        <v>5</v>
      </c>
      <c r="J2" s="45">
        <v>6</v>
      </c>
      <c r="K2" s="45">
        <v>7</v>
      </c>
      <c r="L2" s="45">
        <v>8</v>
      </c>
      <c r="M2" s="45">
        <v>9</v>
      </c>
      <c r="N2" s="45">
        <v>10</v>
      </c>
      <c r="O2" s="45">
        <v>11</v>
      </c>
      <c r="P2" s="45">
        <v>12</v>
      </c>
      <c r="Q2" s="45">
        <v>13</v>
      </c>
      <c r="R2" s="45">
        <v>14</v>
      </c>
      <c r="S2" s="45">
        <v>15</v>
      </c>
      <c r="T2" s="45">
        <v>16</v>
      </c>
      <c r="U2" s="45">
        <v>17</v>
      </c>
      <c r="V2" s="45">
        <v>18</v>
      </c>
      <c r="W2" s="45">
        <v>19</v>
      </c>
      <c r="X2" s="45">
        <v>20</v>
      </c>
      <c r="Y2" s="45">
        <v>21</v>
      </c>
      <c r="Z2" s="45">
        <v>22</v>
      </c>
      <c r="AA2" s="45">
        <v>23</v>
      </c>
      <c r="AB2" s="45">
        <v>24</v>
      </c>
      <c r="AC2" s="45">
        <v>25</v>
      </c>
      <c r="AD2" s="45">
        <v>26</v>
      </c>
      <c r="AE2" s="45">
        <v>27</v>
      </c>
      <c r="AF2" s="45">
        <v>28</v>
      </c>
      <c r="AG2" s="45">
        <v>29</v>
      </c>
      <c r="AH2" s="45">
        <v>30</v>
      </c>
      <c r="AJ2" s="44" t="s">
        <v>9</v>
      </c>
    </row>
    <row r="3" spans="2:36" x14ac:dyDescent="0.2">
      <c r="AJ3" s="44" t="s">
        <v>9</v>
      </c>
    </row>
    <row r="4" spans="2:36" x14ac:dyDescent="0.2">
      <c r="B4" s="45" t="str" cm="1">
        <f t="array" aca="1" ref="B4:AH7" ca="1">TRANSPOSE('BTEvent-Driven Loop'!C1:F33)</f>
        <v>tradingSignal</v>
      </c>
      <c r="C4" s="45" t="str">
        <f ca="1"/>
        <v>A</v>
      </c>
      <c r="D4" s="46">
        <f ca="1"/>
        <v>0</v>
      </c>
      <c r="E4" s="46">
        <f ca="1"/>
        <v>1</v>
      </c>
      <c r="F4" s="46">
        <f ca="1"/>
        <v>1</v>
      </c>
      <c r="G4" s="46">
        <f ca="1"/>
        <v>1</v>
      </c>
      <c r="H4" s="46">
        <f ca="1"/>
        <v>1</v>
      </c>
      <c r="I4" s="46">
        <f ca="1"/>
        <v>1</v>
      </c>
      <c r="J4" s="46">
        <f ca="1"/>
        <v>0</v>
      </c>
      <c r="K4" s="46">
        <f ca="1"/>
        <v>0</v>
      </c>
      <c r="L4" s="46">
        <f ca="1"/>
        <v>0</v>
      </c>
      <c r="M4" s="46">
        <f ca="1"/>
        <v>1</v>
      </c>
      <c r="N4" s="46">
        <f ca="1"/>
        <v>1</v>
      </c>
      <c r="O4" s="46">
        <f ca="1"/>
        <v>0</v>
      </c>
      <c r="P4" s="46">
        <f ca="1"/>
        <v>0</v>
      </c>
      <c r="Q4" s="46">
        <f ca="1"/>
        <v>0</v>
      </c>
      <c r="R4" s="46">
        <f ca="1"/>
        <v>0</v>
      </c>
      <c r="S4" s="46">
        <f ca="1"/>
        <v>0</v>
      </c>
      <c r="T4" s="46">
        <f ca="1"/>
        <v>1</v>
      </c>
      <c r="U4" s="46">
        <f ca="1"/>
        <v>0</v>
      </c>
      <c r="V4" s="46">
        <f ca="1"/>
        <v>0</v>
      </c>
      <c r="W4" s="46">
        <f ca="1"/>
        <v>0</v>
      </c>
      <c r="X4" s="46">
        <f ca="1"/>
        <v>1</v>
      </c>
      <c r="Y4" s="46">
        <f ca="1"/>
        <v>0</v>
      </c>
      <c r="Z4" s="46">
        <f ca="1"/>
        <v>1</v>
      </c>
      <c r="AA4" s="46">
        <f ca="1"/>
        <v>0</v>
      </c>
      <c r="AB4" s="46">
        <f ca="1"/>
        <v>0</v>
      </c>
      <c r="AC4" s="46">
        <f ca="1"/>
        <v>1</v>
      </c>
      <c r="AD4" s="46">
        <f ca="1"/>
        <v>1</v>
      </c>
      <c r="AE4" s="46">
        <f ca="1"/>
        <v>1</v>
      </c>
      <c r="AF4" s="46">
        <f ca="1"/>
        <v>1</v>
      </c>
      <c r="AG4" s="46">
        <f ca="1"/>
        <v>0</v>
      </c>
      <c r="AH4" s="46">
        <f ca="1"/>
        <v>1</v>
      </c>
      <c r="AJ4" s="44" t="s">
        <v>9</v>
      </c>
    </row>
    <row r="5" spans="2:36" x14ac:dyDescent="0.2">
      <c r="B5" s="45">
        <f ca="1"/>
        <v>0</v>
      </c>
      <c r="C5" s="45" t="str">
        <f ca="1"/>
        <v>B</v>
      </c>
      <c r="D5" s="46">
        <f ca="1"/>
        <v>0</v>
      </c>
      <c r="E5" s="46">
        <f ca="1"/>
        <v>0</v>
      </c>
      <c r="F5" s="46">
        <f ca="1"/>
        <v>0</v>
      </c>
      <c r="G5" s="46">
        <f ca="1"/>
        <v>0</v>
      </c>
      <c r="H5" s="46">
        <f ca="1"/>
        <v>0</v>
      </c>
      <c r="I5" s="46">
        <f ca="1"/>
        <v>0</v>
      </c>
      <c r="J5" s="46">
        <f ca="1"/>
        <v>0</v>
      </c>
      <c r="K5" s="46">
        <f ca="1"/>
        <v>1</v>
      </c>
      <c r="L5" s="46">
        <f ca="1"/>
        <v>1</v>
      </c>
      <c r="M5" s="46">
        <f ca="1"/>
        <v>0</v>
      </c>
      <c r="N5" s="46">
        <f ca="1"/>
        <v>1</v>
      </c>
      <c r="O5" s="46">
        <f ca="1"/>
        <v>1</v>
      </c>
      <c r="P5" s="46">
        <f ca="1"/>
        <v>0</v>
      </c>
      <c r="Q5" s="46">
        <f ca="1"/>
        <v>0</v>
      </c>
      <c r="R5" s="46">
        <f ca="1"/>
        <v>0</v>
      </c>
      <c r="S5" s="46">
        <f ca="1"/>
        <v>1</v>
      </c>
      <c r="T5" s="46">
        <f ca="1"/>
        <v>0</v>
      </c>
      <c r="U5" s="46">
        <f ca="1"/>
        <v>1</v>
      </c>
      <c r="V5" s="46">
        <f ca="1"/>
        <v>1</v>
      </c>
      <c r="W5" s="46">
        <f ca="1"/>
        <v>0</v>
      </c>
      <c r="X5" s="46">
        <f ca="1"/>
        <v>0</v>
      </c>
      <c r="Y5" s="46">
        <f ca="1"/>
        <v>0</v>
      </c>
      <c r="Z5" s="46">
        <f ca="1"/>
        <v>0</v>
      </c>
      <c r="AA5" s="46">
        <f ca="1"/>
        <v>1</v>
      </c>
      <c r="AB5" s="46">
        <f ca="1"/>
        <v>0</v>
      </c>
      <c r="AC5" s="46">
        <f ca="1"/>
        <v>0</v>
      </c>
      <c r="AD5" s="46">
        <f ca="1"/>
        <v>0</v>
      </c>
      <c r="AE5" s="46">
        <f ca="1"/>
        <v>0</v>
      </c>
      <c r="AF5" s="46">
        <f ca="1"/>
        <v>0</v>
      </c>
      <c r="AG5" s="46">
        <f ca="1"/>
        <v>1</v>
      </c>
      <c r="AH5" s="46">
        <f ca="1"/>
        <v>1</v>
      </c>
      <c r="AJ5" s="44" t="s">
        <v>9</v>
      </c>
    </row>
    <row r="6" spans="2:36" x14ac:dyDescent="0.2">
      <c r="B6" s="45">
        <f ca="1"/>
        <v>0</v>
      </c>
      <c r="C6" s="45" t="str">
        <f ca="1"/>
        <v>C</v>
      </c>
      <c r="D6" s="46">
        <f ca="1"/>
        <v>0</v>
      </c>
      <c r="E6" s="46">
        <f ca="1"/>
        <v>0</v>
      </c>
      <c r="F6" s="46">
        <f ca="1"/>
        <v>0</v>
      </c>
      <c r="G6" s="46">
        <f ca="1"/>
        <v>1</v>
      </c>
      <c r="H6" s="46">
        <f ca="1"/>
        <v>0</v>
      </c>
      <c r="I6" s="46">
        <f ca="1"/>
        <v>1</v>
      </c>
      <c r="J6" s="46">
        <f ca="1"/>
        <v>0</v>
      </c>
      <c r="K6" s="46">
        <f ca="1"/>
        <v>0</v>
      </c>
      <c r="L6" s="46">
        <f ca="1"/>
        <v>1</v>
      </c>
      <c r="M6" s="46">
        <f ca="1"/>
        <v>0</v>
      </c>
      <c r="N6" s="46">
        <f ca="1"/>
        <v>1</v>
      </c>
      <c r="O6" s="46">
        <f ca="1"/>
        <v>0</v>
      </c>
      <c r="P6" s="46">
        <f ca="1"/>
        <v>1</v>
      </c>
      <c r="Q6" s="46">
        <f ca="1"/>
        <v>1</v>
      </c>
      <c r="R6" s="46">
        <f ca="1"/>
        <v>1</v>
      </c>
      <c r="S6" s="46">
        <f ca="1"/>
        <v>0</v>
      </c>
      <c r="T6" s="46">
        <f ca="1"/>
        <v>1</v>
      </c>
      <c r="U6" s="46">
        <f ca="1"/>
        <v>1</v>
      </c>
      <c r="V6" s="46">
        <f ca="1"/>
        <v>0</v>
      </c>
      <c r="W6" s="46">
        <f ca="1"/>
        <v>0</v>
      </c>
      <c r="X6" s="46">
        <f ca="1"/>
        <v>0</v>
      </c>
      <c r="Y6" s="46">
        <f ca="1"/>
        <v>1</v>
      </c>
      <c r="Z6" s="46">
        <f ca="1"/>
        <v>1</v>
      </c>
      <c r="AA6" s="46">
        <f ca="1"/>
        <v>0</v>
      </c>
      <c r="AB6" s="46">
        <f ca="1"/>
        <v>0</v>
      </c>
      <c r="AC6" s="46">
        <f ca="1"/>
        <v>0</v>
      </c>
      <c r="AD6" s="46">
        <f ca="1"/>
        <v>1</v>
      </c>
      <c r="AE6" s="46">
        <f ca="1"/>
        <v>0</v>
      </c>
      <c r="AF6" s="46">
        <f ca="1"/>
        <v>0</v>
      </c>
      <c r="AG6" s="46">
        <f ca="1"/>
        <v>1</v>
      </c>
      <c r="AH6" s="46">
        <f ca="1"/>
        <v>1</v>
      </c>
      <c r="AJ6" s="44" t="s">
        <v>9</v>
      </c>
    </row>
    <row r="7" spans="2:36" x14ac:dyDescent="0.2">
      <c r="B7" s="45">
        <f ca="1"/>
        <v>0</v>
      </c>
      <c r="C7" s="45" t="str">
        <f ca="1"/>
        <v>D</v>
      </c>
      <c r="D7" s="46">
        <f ca="1"/>
        <v>0</v>
      </c>
      <c r="E7" s="46">
        <f ca="1"/>
        <v>0</v>
      </c>
      <c r="F7" s="46">
        <f ca="1"/>
        <v>0</v>
      </c>
      <c r="G7" s="46">
        <f ca="1"/>
        <v>1</v>
      </c>
      <c r="H7" s="46">
        <f ca="1"/>
        <v>0</v>
      </c>
      <c r="I7" s="46">
        <f ca="1"/>
        <v>0</v>
      </c>
      <c r="J7" s="46">
        <f ca="1"/>
        <v>1</v>
      </c>
      <c r="K7" s="46">
        <f ca="1"/>
        <v>0</v>
      </c>
      <c r="L7" s="46">
        <f ca="1"/>
        <v>1</v>
      </c>
      <c r="M7" s="46">
        <f ca="1"/>
        <v>0</v>
      </c>
      <c r="N7" s="46">
        <f ca="1"/>
        <v>0</v>
      </c>
      <c r="O7" s="46">
        <f ca="1"/>
        <v>0</v>
      </c>
      <c r="P7" s="46">
        <f ca="1"/>
        <v>1</v>
      </c>
      <c r="Q7" s="46">
        <f ca="1"/>
        <v>1</v>
      </c>
      <c r="R7" s="46">
        <f ca="1"/>
        <v>0</v>
      </c>
      <c r="S7" s="46">
        <f ca="1"/>
        <v>1</v>
      </c>
      <c r="T7" s="46">
        <f ca="1"/>
        <v>1</v>
      </c>
      <c r="U7" s="46">
        <f ca="1"/>
        <v>1</v>
      </c>
      <c r="V7" s="46">
        <f ca="1"/>
        <v>1</v>
      </c>
      <c r="W7" s="46">
        <f ca="1"/>
        <v>0</v>
      </c>
      <c r="X7" s="46">
        <f ca="1"/>
        <v>0</v>
      </c>
      <c r="Y7" s="46">
        <f ca="1"/>
        <v>0</v>
      </c>
      <c r="Z7" s="46">
        <f ca="1"/>
        <v>1</v>
      </c>
      <c r="AA7" s="46">
        <f ca="1"/>
        <v>1</v>
      </c>
      <c r="AB7" s="46">
        <f ca="1"/>
        <v>0</v>
      </c>
      <c r="AC7" s="46">
        <f ca="1"/>
        <v>0</v>
      </c>
      <c r="AD7" s="46">
        <f ca="1"/>
        <v>1</v>
      </c>
      <c r="AE7" s="46">
        <f ca="1"/>
        <v>0</v>
      </c>
      <c r="AF7" s="46">
        <f ca="1"/>
        <v>1</v>
      </c>
      <c r="AG7" s="46">
        <f ca="1"/>
        <v>0</v>
      </c>
      <c r="AH7" s="46">
        <f ca="1"/>
        <v>1</v>
      </c>
      <c r="AJ7" s="44" t="s">
        <v>9</v>
      </c>
    </row>
    <row r="8" spans="2:36" x14ac:dyDescent="0.2">
      <c r="AJ8" s="44" t="s">
        <v>9</v>
      </c>
    </row>
    <row r="9" spans="2:36" x14ac:dyDescent="0.2">
      <c r="B9" s="45" t="str" cm="1">
        <f t="array" ref="B9:AH12">TRANSPOSE('BTEvent-Driven Loop'!H1:K33)</f>
        <v>openPrice</v>
      </c>
      <c r="C9" s="45" t="str">
        <v>A</v>
      </c>
      <c r="D9" s="46">
        <v>100</v>
      </c>
      <c r="E9" s="46">
        <v>102</v>
      </c>
      <c r="F9" s="46">
        <v>111.72000000000001</v>
      </c>
      <c r="G9" s="46">
        <v>143.75400000000002</v>
      </c>
      <c r="H9" s="46">
        <v>167.25852000000003</v>
      </c>
      <c r="I9" s="46">
        <v>163.57545360000003</v>
      </c>
      <c r="J9" s="46">
        <v>180.53648121600003</v>
      </c>
      <c r="K9" s="46">
        <v>182.34184602816003</v>
      </c>
      <c r="L9" s="46">
        <v>233.86695776720643</v>
      </c>
      <c r="M9" s="46">
        <v>293.70938519587395</v>
      </c>
      <c r="N9" s="46">
        <v>273.14972823216277</v>
      </c>
      <c r="O9" s="46">
        <v>275.56905439650473</v>
      </c>
      <c r="P9" s="46">
        <v>293.52279581930736</v>
      </c>
      <c r="Q9" s="46">
        <v>266.11703583070465</v>
      </c>
      <c r="R9" s="46">
        <v>289.42243684739367</v>
      </c>
      <c r="S9" s="46">
        <v>316.06720345612797</v>
      </c>
      <c r="T9" s="46">
        <v>266.64578618844251</v>
      </c>
      <c r="U9" s="46">
        <v>258.09090054823002</v>
      </c>
      <c r="V9" s="46">
        <v>268.15900102506197</v>
      </c>
      <c r="W9" s="46">
        <v>299.03791629461455</v>
      </c>
      <c r="X9" s="46">
        <v>314.61280776829238</v>
      </c>
      <c r="Y9" s="46">
        <v>284.5532672240941</v>
      </c>
      <c r="Z9" s="46">
        <v>295.9353979130579</v>
      </c>
      <c r="AA9" s="46">
        <v>281.65082389840836</v>
      </c>
      <c r="AB9" s="46">
        <v>292.9168568543447</v>
      </c>
      <c r="AC9" s="46">
        <v>246.43872293510938</v>
      </c>
      <c r="AD9" s="46">
        <v>239.0455612470561</v>
      </c>
      <c r="AE9" s="46">
        <v>258.16920614682056</v>
      </c>
      <c r="AF9" s="46">
        <v>222.29167110703563</v>
      </c>
      <c r="AG9" s="46">
        <v>235.99965749196949</v>
      </c>
      <c r="AH9" s="46">
        <v>272.84450197796065</v>
      </c>
      <c r="AJ9" s="44" t="s">
        <v>9</v>
      </c>
    </row>
    <row r="10" spans="2:36" x14ac:dyDescent="0.2">
      <c r="B10" s="45">
        <v>0</v>
      </c>
      <c r="C10" s="45" t="str">
        <v>B</v>
      </c>
      <c r="D10" s="46">
        <v>500</v>
      </c>
      <c r="E10" s="46">
        <v>515</v>
      </c>
      <c r="F10" s="46">
        <v>489.25</v>
      </c>
      <c r="G10" s="46">
        <v>605.6400000000001</v>
      </c>
      <c r="H10" s="46">
        <v>548.30608000000007</v>
      </c>
      <c r="I10" s="46">
        <v>606.94126080000001</v>
      </c>
      <c r="J10" s="46">
        <v>594.61276644000009</v>
      </c>
      <c r="K10" s="46">
        <v>777.12759032832014</v>
      </c>
      <c r="L10" s="46">
        <v>882.56057062440982</v>
      </c>
      <c r="M10" s="46">
        <v>871.31224962625561</v>
      </c>
      <c r="N10" s="46">
        <v>1116.8388698630436</v>
      </c>
      <c r="O10" s="46">
        <v>1306.7014777397608</v>
      </c>
      <c r="P10" s="46">
        <v>1425.4925211706482</v>
      </c>
      <c r="Q10" s="46">
        <v>1468.5423953100017</v>
      </c>
      <c r="R10" s="46">
        <v>1439.1715474038017</v>
      </c>
      <c r="S10" s="46">
        <v>1258.4913967000373</v>
      </c>
      <c r="T10" s="46">
        <v>1417.9003069487087</v>
      </c>
      <c r="U10" s="46">
        <v>1657.0346471783273</v>
      </c>
      <c r="V10" s="46">
        <v>1819.8423231923534</v>
      </c>
      <c r="W10" s="46">
        <v>1617.3172963341153</v>
      </c>
      <c r="X10" s="46">
        <v>1411.1886213111397</v>
      </c>
      <c r="Y10" s="46">
        <v>1439.4123937373627</v>
      </c>
      <c r="Z10" s="46">
        <v>1377.2297783279087</v>
      </c>
      <c r="AA10" s="46">
        <v>1724.1857417143624</v>
      </c>
      <c r="AB10" s="46">
        <v>1451.6001863576155</v>
      </c>
      <c r="AC10" s="46">
        <v>1764.5316880704784</v>
      </c>
      <c r="AD10" s="46">
        <v>2052.6184942860664</v>
      </c>
      <c r="AE10" s="46">
        <v>2181.8254268737578</v>
      </c>
      <c r="AF10" s="46">
        <v>2505.3526719899874</v>
      </c>
      <c r="AG10" s="46">
        <v>2784.0092446909152</v>
      </c>
      <c r="AH10" s="46">
        <v>2834.6275945943867</v>
      </c>
      <c r="AJ10" s="44" t="s">
        <v>9</v>
      </c>
    </row>
    <row r="11" spans="2:36" x14ac:dyDescent="0.2">
      <c r="B11" s="45">
        <v>0</v>
      </c>
      <c r="C11" s="45" t="str">
        <v>C</v>
      </c>
      <c r="D11" s="46">
        <v>1000</v>
      </c>
      <c r="E11" s="46">
        <v>1040</v>
      </c>
      <c r="F11" s="46">
        <v>920.69999999999993</v>
      </c>
      <c r="G11" s="46">
        <v>1148.364</v>
      </c>
      <c r="H11" s="46">
        <v>1474.59312</v>
      </c>
      <c r="I11" s="46">
        <v>1319.4772667999998</v>
      </c>
      <c r="J11" s="46">
        <v>1511.40123288</v>
      </c>
      <c r="K11" s="46">
        <v>1781.4382531545598</v>
      </c>
      <c r="L11" s="46">
        <v>2104.3239365388235</v>
      </c>
      <c r="M11" s="46">
        <v>2101.5181712901049</v>
      </c>
      <c r="N11" s="46">
        <v>2716.7483379667697</v>
      </c>
      <c r="O11" s="46">
        <v>2268.3529812149727</v>
      </c>
      <c r="P11" s="46">
        <v>2807.0868142535287</v>
      </c>
      <c r="Q11" s="46">
        <v>2806.5197260082246</v>
      </c>
      <c r="R11" s="46">
        <v>2366.9270954548952</v>
      </c>
      <c r="S11" s="46">
        <v>2106.5651149548567</v>
      </c>
      <c r="T11" s="46">
        <v>2396.3841260333829</v>
      </c>
      <c r="U11" s="46">
        <v>2681.1030320967552</v>
      </c>
      <c r="V11" s="46">
        <v>3025.8928820243982</v>
      </c>
      <c r="W11" s="46">
        <v>3331.5386276834288</v>
      </c>
      <c r="X11" s="46">
        <v>3797.9540355591093</v>
      </c>
      <c r="Y11" s="46">
        <v>3673.3811431927702</v>
      </c>
      <c r="Z11" s="46">
        <v>3849.9860058462691</v>
      </c>
      <c r="AA11" s="46">
        <v>3455.7474388476116</v>
      </c>
      <c r="AB11" s="46">
        <v>3415.0915866258747</v>
      </c>
      <c r="AC11" s="46">
        <v>4763.3412859292148</v>
      </c>
      <c r="AD11" s="46">
        <v>4532.5735867371095</v>
      </c>
      <c r="AE11" s="46">
        <v>5191.8570175352352</v>
      </c>
      <c r="AF11" s="46">
        <v>6052.2218947267884</v>
      </c>
      <c r="AG11" s="46">
        <v>6536.3996463049316</v>
      </c>
      <c r="AH11" s="46">
        <v>6664.5643452520872</v>
      </c>
      <c r="AJ11" s="44" t="s">
        <v>9</v>
      </c>
    </row>
    <row r="12" spans="2:36" x14ac:dyDescent="0.2">
      <c r="B12" s="45">
        <v>0</v>
      </c>
      <c r="C12" s="45" t="str">
        <v>D</v>
      </c>
      <c r="D12" s="46">
        <v>5000</v>
      </c>
      <c r="E12" s="46">
        <v>4950</v>
      </c>
      <c r="F12" s="46">
        <v>4747</v>
      </c>
      <c r="G12" s="46">
        <v>5804.5</v>
      </c>
      <c r="H12" s="46">
        <v>5852.7689999999993</v>
      </c>
      <c r="I12" s="46">
        <v>6772.1651399999992</v>
      </c>
      <c r="J12" s="46">
        <v>8110.5058943999975</v>
      </c>
      <c r="K12" s="46">
        <v>9033.0759398879982</v>
      </c>
      <c r="L12" s="46">
        <v>10478.368090270076</v>
      </c>
      <c r="M12" s="46">
        <v>10266.683886426237</v>
      </c>
      <c r="N12" s="46">
        <v>11509.979305072455</v>
      </c>
      <c r="O12" s="46">
        <v>13511.120261479113</v>
      </c>
      <c r="P12" s="46">
        <v>14997.343490241818</v>
      </c>
      <c r="Q12" s="46">
        <v>17672.350430087834</v>
      </c>
      <c r="R12" s="46">
        <v>17858.375171457177</v>
      </c>
      <c r="S12" s="46">
        <v>21072.882702319468</v>
      </c>
      <c r="T12" s="46">
        <v>19589.00054536447</v>
      </c>
      <c r="U12" s="46">
        <v>25203.167711974082</v>
      </c>
      <c r="V12" s="46">
        <v>26458.479334551252</v>
      </c>
      <c r="W12" s="46">
        <v>35063.907079283948</v>
      </c>
      <c r="X12" s="46">
        <v>40931.267530550787</v>
      </c>
      <c r="Y12" s="46">
        <v>43315.613211942102</v>
      </c>
      <c r="Z12" s="46">
        <v>54144.516514927629</v>
      </c>
      <c r="AA12" s="46">
        <v>49553.06151446177</v>
      </c>
      <c r="AB12" s="46">
        <v>61036.030576947618</v>
      </c>
      <c r="AC12" s="46">
        <v>74562.777543857825</v>
      </c>
      <c r="AD12" s="46">
        <v>67327.97338613696</v>
      </c>
      <c r="AE12" s="46">
        <v>61233.020005918246</v>
      </c>
      <c r="AF12" s="46">
        <v>55141.610203246171</v>
      </c>
      <c r="AG12" s="46">
        <v>56302.486207525035</v>
      </c>
      <c r="AH12" s="46">
        <v>50610.304851944253</v>
      </c>
      <c r="AJ12" s="44" t="s">
        <v>9</v>
      </c>
    </row>
    <row r="13" spans="2:36" x14ac:dyDescent="0.2">
      <c r="AJ13" s="44" t="s">
        <v>9</v>
      </c>
    </row>
    <row r="14" spans="2:36" x14ac:dyDescent="0.2">
      <c r="B14" s="45" t="str" cm="1">
        <f t="array" ref="B14:AH17">TRANSPOSE('BTEvent-Driven Loop'!M1:P33)</f>
        <v>closePrice</v>
      </c>
      <c r="C14" s="45" t="str">
        <v>A</v>
      </c>
      <c r="D14" s="46">
        <v>100</v>
      </c>
      <c r="E14" s="46">
        <v>114.00000000000001</v>
      </c>
      <c r="F14" s="46">
        <v>148.20000000000002</v>
      </c>
      <c r="G14" s="46">
        <v>168.94800000000004</v>
      </c>
      <c r="H14" s="46">
        <v>158.81112000000002</v>
      </c>
      <c r="I14" s="46">
        <v>184.22089920000002</v>
      </c>
      <c r="J14" s="46">
        <v>180.53648121600003</v>
      </c>
      <c r="K14" s="46">
        <v>229.28133114432003</v>
      </c>
      <c r="L14" s="46">
        <v>279.72322399607043</v>
      </c>
      <c r="M14" s="46">
        <v>260.14259831634547</v>
      </c>
      <c r="N14" s="46">
        <v>278.35258019848965</v>
      </c>
      <c r="O14" s="46">
        <v>308.97136402032356</v>
      </c>
      <c r="P14" s="46">
        <v>268.80508669768147</v>
      </c>
      <c r="Q14" s="46">
        <v>298.37364623442647</v>
      </c>
      <c r="R14" s="46">
        <v>319.25980147083635</v>
      </c>
      <c r="S14" s="46">
        <v>277.75602727962763</v>
      </c>
      <c r="T14" s="46">
        <v>255.53554509725743</v>
      </c>
      <c r="U14" s="46">
        <v>270.86767780309287</v>
      </c>
      <c r="V14" s="46">
        <v>311.49782947355681</v>
      </c>
      <c r="W14" s="46">
        <v>311.49782947355681</v>
      </c>
      <c r="X14" s="46">
        <v>271.00311164199439</v>
      </c>
      <c r="Y14" s="46">
        <v>284.5532672240941</v>
      </c>
      <c r="Z14" s="46">
        <v>287.39879989633505</v>
      </c>
      <c r="AA14" s="46">
        <v>298.89475189218848</v>
      </c>
      <c r="AB14" s="46">
        <v>254.06053910836019</v>
      </c>
      <c r="AC14" s="46">
        <v>246.43872293510938</v>
      </c>
      <c r="AD14" s="46">
        <v>266.15382076991813</v>
      </c>
      <c r="AE14" s="46">
        <v>231.55382406982878</v>
      </c>
      <c r="AF14" s="46">
        <v>240.81597703262193</v>
      </c>
      <c r="AG14" s="46">
        <v>264.89757473588412</v>
      </c>
      <c r="AH14" s="46">
        <v>341.71787140929052</v>
      </c>
      <c r="AJ14" s="44" t="s">
        <v>9</v>
      </c>
    </row>
    <row r="15" spans="2:36" x14ac:dyDescent="0.2">
      <c r="B15" s="45">
        <v>0</v>
      </c>
      <c r="C15" s="45" t="str">
        <v>B</v>
      </c>
      <c r="D15" s="46">
        <v>500</v>
      </c>
      <c r="E15" s="46">
        <v>515</v>
      </c>
      <c r="F15" s="46">
        <v>576.80000000000007</v>
      </c>
      <c r="G15" s="46">
        <v>559.49600000000009</v>
      </c>
      <c r="H15" s="46">
        <v>632.23048000000006</v>
      </c>
      <c r="I15" s="46">
        <v>625.90817520000007</v>
      </c>
      <c r="J15" s="46">
        <v>801.16246425600013</v>
      </c>
      <c r="K15" s="46">
        <v>865.2554613964802</v>
      </c>
      <c r="L15" s="46">
        <v>917.17078908026906</v>
      </c>
      <c r="M15" s="46">
        <v>1128.1200705687309</v>
      </c>
      <c r="N15" s="46">
        <v>1319.9004825654149</v>
      </c>
      <c r="O15" s="46">
        <v>1425.4925211706482</v>
      </c>
      <c r="P15" s="46">
        <v>1454.0023715940611</v>
      </c>
      <c r="Q15" s="46">
        <v>1424.9223241621798</v>
      </c>
      <c r="R15" s="46">
        <v>1310.9285382292055</v>
      </c>
      <c r="S15" s="46">
        <v>1363.3656797583737</v>
      </c>
      <c r="T15" s="46">
        <v>1608.7715021148808</v>
      </c>
      <c r="U15" s="46">
        <v>1801.8240823686667</v>
      </c>
      <c r="V15" s="46">
        <v>1585.6051924844267</v>
      </c>
      <c r="W15" s="46">
        <v>1411.1886213111397</v>
      </c>
      <c r="X15" s="46">
        <v>1439.4123937373627</v>
      </c>
      <c r="Y15" s="46">
        <v>1324.2594022383737</v>
      </c>
      <c r="Z15" s="46">
        <v>1642.0816587755833</v>
      </c>
      <c r="AA15" s="46">
        <v>1395.7694099592456</v>
      </c>
      <c r="AB15" s="46">
        <v>1800.5425388474268</v>
      </c>
      <c r="AC15" s="46">
        <v>2160.651046616912</v>
      </c>
      <c r="AD15" s="46">
        <v>2203.8640675492502</v>
      </c>
      <c r="AE15" s="46">
        <v>2556.4823183571302</v>
      </c>
      <c r="AF15" s="46">
        <v>2812.1305501928437</v>
      </c>
      <c r="AG15" s="46">
        <v>2699.64532818513</v>
      </c>
      <c r="AH15" s="46">
        <v>3158.5850339766021</v>
      </c>
      <c r="AJ15" s="44" t="s">
        <v>9</v>
      </c>
    </row>
    <row r="16" spans="2:36" x14ac:dyDescent="0.2">
      <c r="B16" s="45">
        <v>0</v>
      </c>
      <c r="C16" s="45" t="str">
        <v>C</v>
      </c>
      <c r="D16" s="46">
        <v>1000</v>
      </c>
      <c r="E16" s="46">
        <v>929.99999999999989</v>
      </c>
      <c r="F16" s="46">
        <v>1171.8</v>
      </c>
      <c r="G16" s="46">
        <v>1417.8779999999999</v>
      </c>
      <c r="H16" s="46">
        <v>1332.8053199999999</v>
      </c>
      <c r="I16" s="46">
        <v>1439.4297455999999</v>
      </c>
      <c r="J16" s="46">
        <v>1712.9213972639998</v>
      </c>
      <c r="K16" s="46">
        <v>2004.1180347988795</v>
      </c>
      <c r="L16" s="46">
        <v>2144.4062972348011</v>
      </c>
      <c r="M16" s="46">
        <v>2637.6197455988054</v>
      </c>
      <c r="N16" s="46">
        <v>2268.3529812149727</v>
      </c>
      <c r="O16" s="46">
        <v>2835.4412265187157</v>
      </c>
      <c r="P16" s="46">
        <v>2863.7956387839026</v>
      </c>
      <c r="Q16" s="46">
        <v>2491.5022057419951</v>
      </c>
      <c r="R16" s="46">
        <v>2217.4369631103755</v>
      </c>
      <c r="S16" s="46">
        <v>2372.6575505281021</v>
      </c>
      <c r="T16" s="46">
        <v>2681.1030320967552</v>
      </c>
      <c r="U16" s="46">
        <v>3056.4574565903013</v>
      </c>
      <c r="V16" s="46">
        <v>3331.5386276834288</v>
      </c>
      <c r="W16" s="46">
        <v>3797.9540355591093</v>
      </c>
      <c r="X16" s="46">
        <v>3532.0972530699714</v>
      </c>
      <c r="Y16" s="46">
        <v>3849.9860058462691</v>
      </c>
      <c r="Z16" s="46">
        <v>3387.987685144717</v>
      </c>
      <c r="AA16" s="46">
        <v>3557.3870694019529</v>
      </c>
      <c r="AB16" s="46">
        <v>4624.6031902225386</v>
      </c>
      <c r="AC16" s="46">
        <v>4578.3571583203129</v>
      </c>
      <c r="AD16" s="46">
        <v>4944.6257309859384</v>
      </c>
      <c r="AE16" s="46">
        <v>5933.5508771831255</v>
      </c>
      <c r="AF16" s="46">
        <v>6408.234947357776</v>
      </c>
      <c r="AG16" s="46">
        <v>6664.5643452520872</v>
      </c>
      <c r="AH16" s="46">
        <v>5664.8796934642742</v>
      </c>
      <c r="AJ16" s="44" t="s">
        <v>9</v>
      </c>
    </row>
    <row r="17" spans="2:36" x14ac:dyDescent="0.2">
      <c r="B17" s="45">
        <v>0</v>
      </c>
      <c r="C17" s="45" t="str">
        <v>D</v>
      </c>
      <c r="D17" s="46">
        <v>5000</v>
      </c>
      <c r="E17" s="46">
        <v>4700</v>
      </c>
      <c r="F17" s="46">
        <v>6110</v>
      </c>
      <c r="G17" s="46">
        <v>5682.2999999999993</v>
      </c>
      <c r="H17" s="46">
        <v>6705.1139999999987</v>
      </c>
      <c r="I17" s="46">
        <v>8448.4436399999977</v>
      </c>
      <c r="J17" s="46">
        <v>9124.3191311999981</v>
      </c>
      <c r="K17" s="46">
        <v>10584.210192191997</v>
      </c>
      <c r="L17" s="46">
        <v>10266.683886426237</v>
      </c>
      <c r="M17" s="46">
        <v>11396.019113933124</v>
      </c>
      <c r="N17" s="46">
        <v>12991.461789883762</v>
      </c>
      <c r="O17" s="46">
        <v>14420.522586770978</v>
      </c>
      <c r="P17" s="46">
        <v>18602.474136934561</v>
      </c>
      <c r="Q17" s="46">
        <v>18602.474136934561</v>
      </c>
      <c r="R17" s="46">
        <v>21950.91948158278</v>
      </c>
      <c r="S17" s="46">
        <v>20194.845923056157</v>
      </c>
      <c r="T17" s="46">
        <v>24233.815107667386</v>
      </c>
      <c r="U17" s="46">
        <v>25687.84401412743</v>
      </c>
      <c r="V17" s="46">
        <v>33394.197218365662</v>
      </c>
      <c r="W17" s="46">
        <v>39739.094689855134</v>
      </c>
      <c r="X17" s="46">
        <v>43315.613211942102</v>
      </c>
      <c r="Y17" s="46">
        <v>54144.516514927629</v>
      </c>
      <c r="Z17" s="46">
        <v>47647.174533136313</v>
      </c>
      <c r="AA17" s="46">
        <v>58129.552930426304</v>
      </c>
      <c r="AB17" s="46">
        <v>73824.532221641406</v>
      </c>
      <c r="AC17" s="46">
        <v>70871.550932775746</v>
      </c>
      <c r="AD17" s="46">
        <v>63784.395839498175</v>
      </c>
      <c r="AE17" s="46">
        <v>58043.800213943337</v>
      </c>
      <c r="AF17" s="46">
        <v>56302.486207525035</v>
      </c>
      <c r="AG17" s="46">
        <v>50109.212724697281</v>
      </c>
      <c r="AH17" s="46">
        <v>47102.659961215439</v>
      </c>
      <c r="AJ17" s="44" t="s">
        <v>9</v>
      </c>
    </row>
    <row r="18" spans="2:36" x14ac:dyDescent="0.2">
      <c r="AJ18" s="44" t="s">
        <v>9</v>
      </c>
    </row>
    <row r="19" spans="2:36" x14ac:dyDescent="0.2">
      <c r="B19" s="32" t="s">
        <v>13</v>
      </c>
      <c r="C19" s="45" t="str">
        <f t="shared" ref="C19:C22" si="0">C14</f>
        <v>A</v>
      </c>
      <c r="E19" s="49">
        <f>E14/D14-1</f>
        <v>0.14000000000000012</v>
      </c>
      <c r="F19" s="49">
        <f t="shared" ref="F19:AH22" si="1">F14/E14-1</f>
        <v>0.30000000000000004</v>
      </c>
      <c r="G19" s="49">
        <f t="shared" si="1"/>
        <v>0.14000000000000012</v>
      </c>
      <c r="H19" s="49">
        <f t="shared" si="1"/>
        <v>-6.0000000000000053E-2</v>
      </c>
      <c r="I19" s="49">
        <f t="shared" si="1"/>
        <v>0.15999999999999992</v>
      </c>
      <c r="J19" s="49">
        <f t="shared" si="1"/>
        <v>-1.9999999999999907E-2</v>
      </c>
      <c r="K19" s="49">
        <f t="shared" si="1"/>
        <v>0.27</v>
      </c>
      <c r="L19" s="49">
        <f t="shared" si="1"/>
        <v>0.21999999999999997</v>
      </c>
      <c r="M19" s="49">
        <f t="shared" si="1"/>
        <v>-7.0000000000000062E-2</v>
      </c>
      <c r="N19" s="49">
        <f t="shared" si="1"/>
        <v>7.0000000000000062E-2</v>
      </c>
      <c r="O19" s="49">
        <f t="shared" si="1"/>
        <v>0.1100000000000001</v>
      </c>
      <c r="P19" s="49">
        <f t="shared" si="1"/>
        <v>-0.13000000000000012</v>
      </c>
      <c r="Q19" s="49">
        <f t="shared" si="1"/>
        <v>0.1100000000000001</v>
      </c>
      <c r="R19" s="49">
        <f t="shared" si="1"/>
        <v>7.0000000000000062E-2</v>
      </c>
      <c r="S19" s="49">
        <f t="shared" si="1"/>
        <v>-0.13</v>
      </c>
      <c r="T19" s="49">
        <f t="shared" si="1"/>
        <v>-7.999999999999996E-2</v>
      </c>
      <c r="U19" s="49">
        <f t="shared" si="1"/>
        <v>6.0000000000000053E-2</v>
      </c>
      <c r="V19" s="49">
        <f t="shared" si="1"/>
        <v>0.14999999999999991</v>
      </c>
      <c r="W19" s="49">
        <f t="shared" si="1"/>
        <v>0</v>
      </c>
      <c r="X19" s="49">
        <f t="shared" si="1"/>
        <v>-0.13000000000000012</v>
      </c>
      <c r="Y19" s="49">
        <f t="shared" si="1"/>
        <v>5.0000000000000044E-2</v>
      </c>
      <c r="Z19" s="49">
        <f t="shared" si="1"/>
        <v>1.0000000000000009E-2</v>
      </c>
      <c r="AA19" s="49">
        <f t="shared" si="1"/>
        <v>4.0000000000000036E-2</v>
      </c>
      <c r="AB19" s="49">
        <f t="shared" si="1"/>
        <v>-0.15000000000000002</v>
      </c>
      <c r="AC19" s="49">
        <f t="shared" si="1"/>
        <v>-3.0000000000000027E-2</v>
      </c>
      <c r="AD19" s="49">
        <f t="shared" si="1"/>
        <v>8.0000000000000071E-2</v>
      </c>
      <c r="AE19" s="49">
        <f t="shared" si="1"/>
        <v>-0.13</v>
      </c>
      <c r="AF19" s="49">
        <f t="shared" si="1"/>
        <v>4.0000000000000036E-2</v>
      </c>
      <c r="AG19" s="49">
        <f t="shared" si="1"/>
        <v>0.10000000000000009</v>
      </c>
      <c r="AH19" s="49">
        <f t="shared" si="1"/>
        <v>0.29000000000000004</v>
      </c>
      <c r="AJ19" s="44" t="s">
        <v>9</v>
      </c>
    </row>
    <row r="20" spans="2:36" x14ac:dyDescent="0.2">
      <c r="C20" s="45" t="str">
        <f t="shared" si="0"/>
        <v>B</v>
      </c>
      <c r="E20" s="49">
        <f t="shared" ref="E20:T22" si="2">E15/D15-1</f>
        <v>3.0000000000000027E-2</v>
      </c>
      <c r="F20" s="49">
        <f t="shared" si="2"/>
        <v>0.12000000000000011</v>
      </c>
      <c r="G20" s="49">
        <f t="shared" si="2"/>
        <v>-2.9999999999999916E-2</v>
      </c>
      <c r="H20" s="49">
        <f t="shared" si="2"/>
        <v>0.12999999999999989</v>
      </c>
      <c r="I20" s="49">
        <f t="shared" si="2"/>
        <v>-1.0000000000000009E-2</v>
      </c>
      <c r="J20" s="49">
        <f t="shared" si="2"/>
        <v>0.28000000000000003</v>
      </c>
      <c r="K20" s="49">
        <f t="shared" si="2"/>
        <v>8.0000000000000071E-2</v>
      </c>
      <c r="L20" s="49">
        <f t="shared" si="2"/>
        <v>6.0000000000000053E-2</v>
      </c>
      <c r="M20" s="49">
        <f t="shared" si="2"/>
        <v>0.22999999999999998</v>
      </c>
      <c r="N20" s="49">
        <f t="shared" si="2"/>
        <v>0.16999999999999993</v>
      </c>
      <c r="O20" s="49">
        <f t="shared" si="2"/>
        <v>8.0000000000000071E-2</v>
      </c>
      <c r="P20" s="49">
        <f t="shared" si="2"/>
        <v>2.0000000000000018E-2</v>
      </c>
      <c r="Q20" s="49">
        <f t="shared" si="2"/>
        <v>-2.0000000000000018E-2</v>
      </c>
      <c r="R20" s="49">
        <f t="shared" si="2"/>
        <v>-7.999999999999996E-2</v>
      </c>
      <c r="S20" s="49">
        <f t="shared" si="2"/>
        <v>4.0000000000000036E-2</v>
      </c>
      <c r="T20" s="49">
        <f t="shared" si="2"/>
        <v>0.17999999999999994</v>
      </c>
      <c r="U20" s="49">
        <f t="shared" si="1"/>
        <v>0.12000000000000011</v>
      </c>
      <c r="V20" s="49">
        <f t="shared" si="1"/>
        <v>-0.12</v>
      </c>
      <c r="W20" s="49">
        <f t="shared" si="1"/>
        <v>-0.10999999999999999</v>
      </c>
      <c r="X20" s="49">
        <f t="shared" si="1"/>
        <v>2.0000000000000018E-2</v>
      </c>
      <c r="Y20" s="49">
        <f t="shared" si="1"/>
        <v>-7.999999999999996E-2</v>
      </c>
      <c r="Z20" s="49">
        <f t="shared" si="1"/>
        <v>0.24</v>
      </c>
      <c r="AA20" s="49">
        <f t="shared" si="1"/>
        <v>-0.15000000000000002</v>
      </c>
      <c r="AB20" s="49">
        <f t="shared" si="1"/>
        <v>0.29000000000000004</v>
      </c>
      <c r="AC20" s="49">
        <f t="shared" si="1"/>
        <v>0.19999999999999996</v>
      </c>
      <c r="AD20" s="49">
        <f t="shared" si="1"/>
        <v>2.0000000000000018E-2</v>
      </c>
      <c r="AE20" s="49">
        <f t="shared" si="1"/>
        <v>0.15999999999999992</v>
      </c>
      <c r="AF20" s="49">
        <f t="shared" si="1"/>
        <v>0.10000000000000009</v>
      </c>
      <c r="AG20" s="49">
        <f t="shared" si="1"/>
        <v>-3.9999999999999925E-2</v>
      </c>
      <c r="AH20" s="49">
        <f t="shared" si="1"/>
        <v>0.16999999999999993</v>
      </c>
      <c r="AJ20" s="44" t="s">
        <v>9</v>
      </c>
    </row>
    <row r="21" spans="2:36" x14ac:dyDescent="0.2">
      <c r="C21" s="45" t="str">
        <f t="shared" si="0"/>
        <v>C</v>
      </c>
      <c r="E21" s="49">
        <f t="shared" si="2"/>
        <v>-7.0000000000000062E-2</v>
      </c>
      <c r="F21" s="49">
        <f t="shared" si="1"/>
        <v>0.26</v>
      </c>
      <c r="G21" s="49">
        <f t="shared" si="1"/>
        <v>0.20999999999999996</v>
      </c>
      <c r="H21" s="49">
        <f t="shared" si="1"/>
        <v>-5.9999999999999942E-2</v>
      </c>
      <c r="I21" s="49">
        <f t="shared" si="1"/>
        <v>8.0000000000000071E-2</v>
      </c>
      <c r="J21" s="49">
        <f t="shared" si="1"/>
        <v>0.18999999999999995</v>
      </c>
      <c r="K21" s="49">
        <f t="shared" si="1"/>
        <v>0.16999999999999993</v>
      </c>
      <c r="L21" s="49">
        <f t="shared" si="1"/>
        <v>7.0000000000000062E-2</v>
      </c>
      <c r="M21" s="49">
        <f t="shared" si="1"/>
        <v>0.22999999999999998</v>
      </c>
      <c r="N21" s="49">
        <f t="shared" si="1"/>
        <v>-0.14000000000000001</v>
      </c>
      <c r="O21" s="49">
        <f t="shared" si="1"/>
        <v>0.25</v>
      </c>
      <c r="P21" s="49">
        <f t="shared" si="1"/>
        <v>1.0000000000000009E-2</v>
      </c>
      <c r="Q21" s="49">
        <f t="shared" si="1"/>
        <v>-0.13000000000000012</v>
      </c>
      <c r="R21" s="49">
        <f t="shared" si="1"/>
        <v>-0.1100000000000001</v>
      </c>
      <c r="S21" s="49">
        <f t="shared" si="1"/>
        <v>7.0000000000000062E-2</v>
      </c>
      <c r="T21" s="49">
        <f t="shared" si="1"/>
        <v>0.12999999999999989</v>
      </c>
      <c r="U21" s="49">
        <f t="shared" si="1"/>
        <v>0.14000000000000012</v>
      </c>
      <c r="V21" s="49">
        <f t="shared" si="1"/>
        <v>9.000000000000008E-2</v>
      </c>
      <c r="W21" s="49">
        <f t="shared" si="1"/>
        <v>0.14000000000000012</v>
      </c>
      <c r="X21" s="49">
        <f t="shared" si="1"/>
        <v>-7.0000000000000062E-2</v>
      </c>
      <c r="Y21" s="49">
        <f t="shared" si="1"/>
        <v>9.000000000000008E-2</v>
      </c>
      <c r="Z21" s="49">
        <f t="shared" si="1"/>
        <v>-0.12</v>
      </c>
      <c r="AA21" s="49">
        <f t="shared" si="1"/>
        <v>5.0000000000000044E-2</v>
      </c>
      <c r="AB21" s="49">
        <f t="shared" si="1"/>
        <v>0.30000000000000004</v>
      </c>
      <c r="AC21" s="49">
        <f t="shared" si="1"/>
        <v>-1.000000000000012E-2</v>
      </c>
      <c r="AD21" s="49">
        <f t="shared" si="1"/>
        <v>8.0000000000000071E-2</v>
      </c>
      <c r="AE21" s="49">
        <f t="shared" si="1"/>
        <v>0.19999999999999996</v>
      </c>
      <c r="AF21" s="49">
        <f t="shared" si="1"/>
        <v>8.0000000000000071E-2</v>
      </c>
      <c r="AG21" s="49">
        <f t="shared" si="1"/>
        <v>4.0000000000000036E-2</v>
      </c>
      <c r="AH21" s="49">
        <f t="shared" si="1"/>
        <v>-0.15000000000000002</v>
      </c>
      <c r="AJ21" s="44" t="s">
        <v>9</v>
      </c>
    </row>
    <row r="22" spans="2:36" x14ac:dyDescent="0.2">
      <c r="C22" s="45" t="str">
        <f t="shared" si="0"/>
        <v>D</v>
      </c>
      <c r="E22" s="49">
        <f t="shared" si="2"/>
        <v>-6.0000000000000053E-2</v>
      </c>
      <c r="F22" s="49">
        <f t="shared" si="1"/>
        <v>0.30000000000000004</v>
      </c>
      <c r="G22" s="49">
        <f t="shared" si="1"/>
        <v>-7.0000000000000173E-2</v>
      </c>
      <c r="H22" s="49">
        <f t="shared" si="1"/>
        <v>0.17999999999999994</v>
      </c>
      <c r="I22" s="49">
        <f t="shared" si="1"/>
        <v>0.26</v>
      </c>
      <c r="J22" s="49">
        <f t="shared" si="1"/>
        <v>8.0000000000000071E-2</v>
      </c>
      <c r="K22" s="49">
        <f t="shared" si="1"/>
        <v>0.15999999999999992</v>
      </c>
      <c r="L22" s="49">
        <f t="shared" si="1"/>
        <v>-2.9999999999999916E-2</v>
      </c>
      <c r="M22" s="49">
        <f t="shared" si="1"/>
        <v>0.1100000000000001</v>
      </c>
      <c r="N22" s="49">
        <f t="shared" si="1"/>
        <v>0.14000000000000012</v>
      </c>
      <c r="O22" s="49">
        <f t="shared" si="1"/>
        <v>0.1100000000000001</v>
      </c>
      <c r="P22" s="49">
        <f t="shared" si="1"/>
        <v>0.29000000000000004</v>
      </c>
      <c r="Q22" s="49">
        <f t="shared" si="1"/>
        <v>0</v>
      </c>
      <c r="R22" s="49">
        <f t="shared" si="1"/>
        <v>0.17999999999999994</v>
      </c>
      <c r="S22" s="49">
        <f t="shared" si="1"/>
        <v>-8.0000000000000071E-2</v>
      </c>
      <c r="T22" s="49">
        <f t="shared" si="1"/>
        <v>0.19999999999999996</v>
      </c>
      <c r="U22" s="49">
        <f t="shared" si="1"/>
        <v>6.0000000000000053E-2</v>
      </c>
      <c r="V22" s="49">
        <f t="shared" si="1"/>
        <v>0.30000000000000004</v>
      </c>
      <c r="W22" s="49">
        <f t="shared" si="1"/>
        <v>0.18999999999999995</v>
      </c>
      <c r="X22" s="49">
        <f t="shared" si="1"/>
        <v>9.000000000000008E-2</v>
      </c>
      <c r="Y22" s="49">
        <f t="shared" si="1"/>
        <v>0.25</v>
      </c>
      <c r="Z22" s="49">
        <f t="shared" si="1"/>
        <v>-0.12</v>
      </c>
      <c r="AA22" s="49">
        <f t="shared" si="1"/>
        <v>0.21999999999999997</v>
      </c>
      <c r="AB22" s="49">
        <f t="shared" si="1"/>
        <v>0.27</v>
      </c>
      <c r="AC22" s="49">
        <f t="shared" si="1"/>
        <v>-4.0000000000000036E-2</v>
      </c>
      <c r="AD22" s="49">
        <f t="shared" si="1"/>
        <v>-9.9999999999999978E-2</v>
      </c>
      <c r="AE22" s="49">
        <f t="shared" si="1"/>
        <v>-8.9999999999999969E-2</v>
      </c>
      <c r="AF22" s="49">
        <f t="shared" si="1"/>
        <v>-3.0000000000000027E-2</v>
      </c>
      <c r="AG22" s="49">
        <f t="shared" si="1"/>
        <v>-0.10999999999999999</v>
      </c>
      <c r="AH22" s="49">
        <f t="shared" si="1"/>
        <v>-6.0000000000000164E-2</v>
      </c>
      <c r="AJ22" s="44" t="s">
        <v>9</v>
      </c>
    </row>
    <row r="23" spans="2:36" x14ac:dyDescent="0.2"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J23" s="44" t="s">
        <v>9</v>
      </c>
    </row>
    <row r="24" spans="2:36" x14ac:dyDescent="0.2">
      <c r="B24" s="32" t="s">
        <v>39</v>
      </c>
      <c r="C24" s="45" t="str">
        <f t="shared" ref="C24:C27" si="3">C14</f>
        <v>A</v>
      </c>
      <c r="E24" s="49">
        <f>E9/D14-1</f>
        <v>2.0000000000000018E-2</v>
      </c>
      <c r="F24" s="49">
        <f t="shared" ref="F24:AH27" si="4">F9/E14-1</f>
        <v>-2.0000000000000018E-2</v>
      </c>
      <c r="G24" s="49">
        <f t="shared" si="4"/>
        <v>-3.0000000000000027E-2</v>
      </c>
      <c r="H24" s="49">
        <f t="shared" si="4"/>
        <v>-1.0000000000000009E-2</v>
      </c>
      <c r="I24" s="49">
        <f t="shared" si="4"/>
        <v>3.0000000000000027E-2</v>
      </c>
      <c r="J24" s="49">
        <f t="shared" si="4"/>
        <v>-1.9999999999999907E-2</v>
      </c>
      <c r="K24" s="49">
        <f t="shared" si="4"/>
        <v>1.0000000000000009E-2</v>
      </c>
      <c r="L24" s="49">
        <f t="shared" si="4"/>
        <v>2.0000000000000018E-2</v>
      </c>
      <c r="M24" s="49">
        <f t="shared" si="4"/>
        <v>5.0000000000000044E-2</v>
      </c>
      <c r="N24" s="49">
        <f t="shared" si="4"/>
        <v>5.0000000000000044E-2</v>
      </c>
      <c r="O24" s="49">
        <f t="shared" si="4"/>
        <v>-1.000000000000012E-2</v>
      </c>
      <c r="P24" s="49">
        <f t="shared" si="4"/>
        <v>-5.0000000000000044E-2</v>
      </c>
      <c r="Q24" s="49">
        <f t="shared" si="4"/>
        <v>-1.0000000000000009E-2</v>
      </c>
      <c r="R24" s="49">
        <f t="shared" si="4"/>
        <v>-3.0000000000000027E-2</v>
      </c>
      <c r="S24" s="49">
        <f t="shared" si="4"/>
        <v>-1.0000000000000009E-2</v>
      </c>
      <c r="T24" s="49">
        <f t="shared" si="4"/>
        <v>-4.0000000000000036E-2</v>
      </c>
      <c r="U24" s="49">
        <f t="shared" si="4"/>
        <v>1.0000000000000009E-2</v>
      </c>
      <c r="V24" s="49">
        <f t="shared" si="4"/>
        <v>-9.9999999999998979E-3</v>
      </c>
      <c r="W24" s="49">
        <f t="shared" si="4"/>
        <v>-3.9999999999999925E-2</v>
      </c>
      <c r="X24" s="49">
        <f t="shared" si="4"/>
        <v>1.0000000000000009E-2</v>
      </c>
      <c r="Y24" s="49">
        <f t="shared" si="4"/>
        <v>5.0000000000000044E-2</v>
      </c>
      <c r="Z24" s="49">
        <f t="shared" si="4"/>
        <v>4.0000000000000036E-2</v>
      </c>
      <c r="AA24" s="49">
        <f t="shared" si="4"/>
        <v>-1.9999999999999907E-2</v>
      </c>
      <c r="AB24" s="49">
        <f t="shared" si="4"/>
        <v>-2.0000000000000018E-2</v>
      </c>
      <c r="AC24" s="49">
        <f t="shared" si="4"/>
        <v>-3.0000000000000027E-2</v>
      </c>
      <c r="AD24" s="49">
        <f t="shared" si="4"/>
        <v>-3.0000000000000027E-2</v>
      </c>
      <c r="AE24" s="49">
        <f t="shared" si="4"/>
        <v>-3.0000000000000138E-2</v>
      </c>
      <c r="AF24" s="49">
        <f t="shared" si="4"/>
        <v>-4.0000000000000036E-2</v>
      </c>
      <c r="AG24" s="49">
        <f t="shared" si="4"/>
        <v>-2.0000000000000018E-2</v>
      </c>
      <c r="AH24" s="49">
        <f t="shared" si="4"/>
        <v>3.0000000000000027E-2</v>
      </c>
      <c r="AJ24" s="44" t="s">
        <v>9</v>
      </c>
    </row>
    <row r="25" spans="2:36" x14ac:dyDescent="0.2">
      <c r="C25" s="45" t="str">
        <f t="shared" si="3"/>
        <v>B</v>
      </c>
      <c r="E25" s="49">
        <f t="shared" ref="E25:T27" si="5">E10/D15-1</f>
        <v>3.0000000000000027E-2</v>
      </c>
      <c r="F25" s="49">
        <f t="shared" si="5"/>
        <v>-5.0000000000000044E-2</v>
      </c>
      <c r="G25" s="49">
        <f t="shared" si="5"/>
        <v>5.0000000000000044E-2</v>
      </c>
      <c r="H25" s="49">
        <f t="shared" si="5"/>
        <v>-2.0000000000000018E-2</v>
      </c>
      <c r="I25" s="49">
        <f t="shared" si="5"/>
        <v>-4.0000000000000036E-2</v>
      </c>
      <c r="J25" s="49">
        <f t="shared" si="5"/>
        <v>-4.9999999999999933E-2</v>
      </c>
      <c r="K25" s="49">
        <f t="shared" si="5"/>
        <v>-3.0000000000000027E-2</v>
      </c>
      <c r="L25" s="49">
        <f t="shared" si="5"/>
        <v>2.0000000000000018E-2</v>
      </c>
      <c r="M25" s="49">
        <f t="shared" si="5"/>
        <v>-5.0000000000000044E-2</v>
      </c>
      <c r="N25" s="49">
        <f t="shared" si="5"/>
        <v>-1.0000000000000009E-2</v>
      </c>
      <c r="O25" s="49">
        <f t="shared" si="5"/>
        <v>-1.0000000000000009E-2</v>
      </c>
      <c r="P25" s="49">
        <f t="shared" si="5"/>
        <v>0</v>
      </c>
      <c r="Q25" s="49">
        <f t="shared" si="5"/>
        <v>1.0000000000000009E-2</v>
      </c>
      <c r="R25" s="49">
        <f t="shared" si="5"/>
        <v>1.0000000000000009E-2</v>
      </c>
      <c r="S25" s="49">
        <f t="shared" si="5"/>
        <v>-4.0000000000000036E-2</v>
      </c>
      <c r="T25" s="49">
        <f t="shared" si="5"/>
        <v>4.0000000000000036E-2</v>
      </c>
      <c r="U25" s="49">
        <f t="shared" si="4"/>
        <v>3.0000000000000027E-2</v>
      </c>
      <c r="V25" s="49">
        <f t="shared" si="4"/>
        <v>1.0000000000000009E-2</v>
      </c>
      <c r="W25" s="49">
        <f t="shared" si="4"/>
        <v>2.0000000000000018E-2</v>
      </c>
      <c r="X25" s="49">
        <f t="shared" si="4"/>
        <v>0</v>
      </c>
      <c r="Y25" s="49">
        <f t="shared" si="4"/>
        <v>0</v>
      </c>
      <c r="Z25" s="49">
        <f t="shared" si="4"/>
        <v>4.0000000000000036E-2</v>
      </c>
      <c r="AA25" s="49">
        <f t="shared" si="4"/>
        <v>5.0000000000000044E-2</v>
      </c>
      <c r="AB25" s="49">
        <f t="shared" si="4"/>
        <v>4.0000000000000036E-2</v>
      </c>
      <c r="AC25" s="49">
        <f t="shared" si="4"/>
        <v>-2.0000000000000018E-2</v>
      </c>
      <c r="AD25" s="49">
        <f t="shared" si="4"/>
        <v>-5.0000000000000044E-2</v>
      </c>
      <c r="AE25" s="49">
        <f t="shared" si="4"/>
        <v>-9.9999999999998979E-3</v>
      </c>
      <c r="AF25" s="49">
        <f t="shared" si="4"/>
        <v>-2.0000000000000129E-2</v>
      </c>
      <c r="AG25" s="49">
        <f t="shared" si="4"/>
        <v>-1.0000000000000009E-2</v>
      </c>
      <c r="AH25" s="49">
        <f t="shared" si="4"/>
        <v>5.0000000000000044E-2</v>
      </c>
      <c r="AJ25" s="44" t="s">
        <v>9</v>
      </c>
    </row>
    <row r="26" spans="2:36" x14ac:dyDescent="0.2">
      <c r="C26" s="45" t="str">
        <f t="shared" si="3"/>
        <v>C</v>
      </c>
      <c r="E26" s="49">
        <f t="shared" si="5"/>
        <v>4.0000000000000036E-2</v>
      </c>
      <c r="F26" s="49">
        <f t="shared" si="4"/>
        <v>-9.9999999999998979E-3</v>
      </c>
      <c r="G26" s="49">
        <f t="shared" si="4"/>
        <v>-1.9999999999999907E-2</v>
      </c>
      <c r="H26" s="49">
        <f t="shared" si="4"/>
        <v>4.0000000000000036E-2</v>
      </c>
      <c r="I26" s="49">
        <f t="shared" si="4"/>
        <v>-1.000000000000012E-2</v>
      </c>
      <c r="J26" s="49">
        <f t="shared" si="4"/>
        <v>5.0000000000000044E-2</v>
      </c>
      <c r="K26" s="49">
        <f t="shared" si="4"/>
        <v>4.0000000000000036E-2</v>
      </c>
      <c r="L26" s="49">
        <f t="shared" si="4"/>
        <v>5.0000000000000044E-2</v>
      </c>
      <c r="M26" s="49">
        <f t="shared" si="4"/>
        <v>-2.0000000000000129E-2</v>
      </c>
      <c r="N26" s="49">
        <f t="shared" si="4"/>
        <v>3.0000000000000027E-2</v>
      </c>
      <c r="O26" s="49">
        <f t="shared" si="4"/>
        <v>0</v>
      </c>
      <c r="P26" s="49">
        <f t="shared" si="4"/>
        <v>-9.9999999999998979E-3</v>
      </c>
      <c r="Q26" s="49">
        <f t="shared" si="4"/>
        <v>-2.0000000000000018E-2</v>
      </c>
      <c r="R26" s="49">
        <f t="shared" si="4"/>
        <v>-5.0000000000000044E-2</v>
      </c>
      <c r="S26" s="49">
        <f t="shared" si="4"/>
        <v>-5.0000000000000044E-2</v>
      </c>
      <c r="T26" s="49">
        <f t="shared" si="4"/>
        <v>1.0000000000000009E-2</v>
      </c>
      <c r="U26" s="49">
        <f t="shared" si="4"/>
        <v>0</v>
      </c>
      <c r="V26" s="49">
        <f t="shared" si="4"/>
        <v>-1.0000000000000009E-2</v>
      </c>
      <c r="W26" s="49">
        <f t="shared" si="4"/>
        <v>0</v>
      </c>
      <c r="X26" s="49">
        <f t="shared" si="4"/>
        <v>0</v>
      </c>
      <c r="Y26" s="49">
        <f t="shared" si="4"/>
        <v>4.0000000000000036E-2</v>
      </c>
      <c r="Z26" s="49">
        <f t="shared" si="4"/>
        <v>0</v>
      </c>
      <c r="AA26" s="49">
        <f t="shared" si="4"/>
        <v>2.0000000000000018E-2</v>
      </c>
      <c r="AB26" s="49">
        <f t="shared" si="4"/>
        <v>-4.0000000000000036E-2</v>
      </c>
      <c r="AC26" s="49">
        <f t="shared" si="4"/>
        <v>3.0000000000000027E-2</v>
      </c>
      <c r="AD26" s="49">
        <f t="shared" si="4"/>
        <v>-1.0000000000000009E-2</v>
      </c>
      <c r="AE26" s="49">
        <f t="shared" si="4"/>
        <v>5.0000000000000044E-2</v>
      </c>
      <c r="AF26" s="49">
        <f t="shared" si="4"/>
        <v>2.0000000000000018E-2</v>
      </c>
      <c r="AG26" s="49">
        <f t="shared" si="4"/>
        <v>2.0000000000000018E-2</v>
      </c>
      <c r="AH26" s="49">
        <f t="shared" si="4"/>
        <v>0</v>
      </c>
      <c r="AJ26" s="44" t="s">
        <v>9</v>
      </c>
    </row>
    <row r="27" spans="2:36" x14ac:dyDescent="0.2">
      <c r="C27" s="45" t="str">
        <f t="shared" si="3"/>
        <v>D</v>
      </c>
      <c r="E27" s="49">
        <f t="shared" si="5"/>
        <v>-1.0000000000000009E-2</v>
      </c>
      <c r="F27" s="49">
        <f t="shared" si="4"/>
        <v>1.0000000000000009E-2</v>
      </c>
      <c r="G27" s="49">
        <f t="shared" si="4"/>
        <v>-5.0000000000000044E-2</v>
      </c>
      <c r="H27" s="49">
        <f t="shared" si="4"/>
        <v>3.0000000000000027E-2</v>
      </c>
      <c r="I27" s="49">
        <f t="shared" si="4"/>
        <v>1.0000000000000009E-2</v>
      </c>
      <c r="J27" s="49">
        <f t="shared" si="4"/>
        <v>-4.0000000000000036E-2</v>
      </c>
      <c r="K27" s="49">
        <f t="shared" si="4"/>
        <v>-1.0000000000000009E-2</v>
      </c>
      <c r="L27" s="49">
        <f t="shared" si="4"/>
        <v>-1.0000000000000009E-2</v>
      </c>
      <c r="M27" s="49">
        <f t="shared" si="4"/>
        <v>0</v>
      </c>
      <c r="N27" s="49">
        <f t="shared" si="4"/>
        <v>1.0000000000000009E-2</v>
      </c>
      <c r="O27" s="49">
        <f t="shared" si="4"/>
        <v>4.0000000000000036E-2</v>
      </c>
      <c r="P27" s="49">
        <f t="shared" si="4"/>
        <v>4.0000000000000036E-2</v>
      </c>
      <c r="Q27" s="49">
        <f t="shared" si="4"/>
        <v>-4.9999999999999933E-2</v>
      </c>
      <c r="R27" s="49">
        <f t="shared" si="4"/>
        <v>-4.0000000000000036E-2</v>
      </c>
      <c r="S27" s="49">
        <f t="shared" si="4"/>
        <v>-4.0000000000000036E-2</v>
      </c>
      <c r="T27" s="49">
        <f t="shared" si="4"/>
        <v>-3.0000000000000138E-2</v>
      </c>
      <c r="U27" s="49">
        <f t="shared" si="4"/>
        <v>4.0000000000000036E-2</v>
      </c>
      <c r="V27" s="49">
        <f t="shared" si="4"/>
        <v>3.0000000000000027E-2</v>
      </c>
      <c r="W27" s="49">
        <f t="shared" si="4"/>
        <v>5.0000000000000044E-2</v>
      </c>
      <c r="X27" s="49">
        <f t="shared" si="4"/>
        <v>3.0000000000000027E-2</v>
      </c>
      <c r="Y27" s="49">
        <f t="shared" si="4"/>
        <v>0</v>
      </c>
      <c r="Z27" s="49">
        <f t="shared" si="4"/>
        <v>0</v>
      </c>
      <c r="AA27" s="49">
        <f t="shared" si="4"/>
        <v>4.0000000000000036E-2</v>
      </c>
      <c r="AB27" s="49">
        <f t="shared" si="4"/>
        <v>5.0000000000000044E-2</v>
      </c>
      <c r="AC27" s="49">
        <f t="shared" si="4"/>
        <v>1.0000000000000009E-2</v>
      </c>
      <c r="AD27" s="49">
        <f t="shared" si="4"/>
        <v>-4.9999999999999933E-2</v>
      </c>
      <c r="AE27" s="49">
        <f t="shared" si="4"/>
        <v>-4.0000000000000036E-2</v>
      </c>
      <c r="AF27" s="49">
        <f t="shared" si="4"/>
        <v>-4.9999999999999933E-2</v>
      </c>
      <c r="AG27" s="49">
        <f t="shared" si="4"/>
        <v>0</v>
      </c>
      <c r="AH27" s="49">
        <f t="shared" si="4"/>
        <v>1.0000000000000009E-2</v>
      </c>
      <c r="AJ27" s="44" t="s">
        <v>9</v>
      </c>
    </row>
    <row r="28" spans="2:36" x14ac:dyDescent="0.2">
      <c r="AJ28" s="44" t="s">
        <v>9</v>
      </c>
    </row>
    <row r="29" spans="2:36" x14ac:dyDescent="0.2">
      <c r="B29" s="32" t="s">
        <v>14</v>
      </c>
      <c r="E29" s="46">
        <f t="shared" ref="E29:AH29" ca="1" si="6">SUM(E4:E7)</f>
        <v>1</v>
      </c>
      <c r="F29" s="46">
        <f t="shared" ca="1" si="6"/>
        <v>1</v>
      </c>
      <c r="G29" s="46">
        <f t="shared" ca="1" si="6"/>
        <v>3</v>
      </c>
      <c r="H29" s="46">
        <f t="shared" ca="1" si="6"/>
        <v>1</v>
      </c>
      <c r="I29" s="46">
        <f t="shared" ca="1" si="6"/>
        <v>2</v>
      </c>
      <c r="J29" s="46">
        <f t="shared" ca="1" si="6"/>
        <v>1</v>
      </c>
      <c r="K29" s="46">
        <f t="shared" ca="1" si="6"/>
        <v>1</v>
      </c>
      <c r="L29" s="46">
        <f t="shared" ca="1" si="6"/>
        <v>3</v>
      </c>
      <c r="M29" s="46">
        <f t="shared" ca="1" si="6"/>
        <v>1</v>
      </c>
      <c r="N29" s="46">
        <f t="shared" ca="1" si="6"/>
        <v>3</v>
      </c>
      <c r="O29" s="46">
        <f t="shared" ca="1" si="6"/>
        <v>1</v>
      </c>
      <c r="P29" s="46">
        <f t="shared" ca="1" si="6"/>
        <v>2</v>
      </c>
      <c r="Q29" s="46">
        <f t="shared" ca="1" si="6"/>
        <v>2</v>
      </c>
      <c r="R29" s="46">
        <f t="shared" ca="1" si="6"/>
        <v>1</v>
      </c>
      <c r="S29" s="46">
        <f t="shared" ca="1" si="6"/>
        <v>2</v>
      </c>
      <c r="T29" s="46">
        <f t="shared" ca="1" si="6"/>
        <v>3</v>
      </c>
      <c r="U29" s="46">
        <f t="shared" ca="1" si="6"/>
        <v>3</v>
      </c>
      <c r="V29" s="46">
        <f t="shared" ca="1" si="6"/>
        <v>2</v>
      </c>
      <c r="W29" s="46">
        <f t="shared" ca="1" si="6"/>
        <v>0</v>
      </c>
      <c r="X29" s="46">
        <f t="shared" ca="1" si="6"/>
        <v>1</v>
      </c>
      <c r="Y29" s="46">
        <f t="shared" ca="1" si="6"/>
        <v>1</v>
      </c>
      <c r="Z29" s="46">
        <f t="shared" ca="1" si="6"/>
        <v>3</v>
      </c>
      <c r="AA29" s="46">
        <f t="shared" ca="1" si="6"/>
        <v>2</v>
      </c>
      <c r="AB29" s="46">
        <f t="shared" ca="1" si="6"/>
        <v>0</v>
      </c>
      <c r="AC29" s="46">
        <f t="shared" ca="1" si="6"/>
        <v>1</v>
      </c>
      <c r="AD29" s="46">
        <f t="shared" ca="1" si="6"/>
        <v>3</v>
      </c>
      <c r="AE29" s="46">
        <f t="shared" ca="1" si="6"/>
        <v>1</v>
      </c>
      <c r="AF29" s="46">
        <f t="shared" ca="1" si="6"/>
        <v>2</v>
      </c>
      <c r="AG29" s="46">
        <f t="shared" ca="1" si="6"/>
        <v>2</v>
      </c>
      <c r="AH29" s="46">
        <f t="shared" ca="1" si="6"/>
        <v>4</v>
      </c>
      <c r="AJ29" s="44" t="s">
        <v>9</v>
      </c>
    </row>
    <row r="30" spans="2:36" x14ac:dyDescent="0.2">
      <c r="AJ30" s="44" t="s">
        <v>9</v>
      </c>
    </row>
    <row r="31" spans="2:36" x14ac:dyDescent="0.2">
      <c r="B31" s="32" t="s">
        <v>114</v>
      </c>
      <c r="C31" s="47">
        <v>0.8</v>
      </c>
      <c r="E31" s="48">
        <f ca="1">IFERROR(IF(1/E29&gt;$C$31,$C$31,1/E29),0)</f>
        <v>0.8</v>
      </c>
      <c r="F31" s="48">
        <f t="shared" ref="F31:AH31" ca="1" si="7">IFERROR(IF(1/F29&gt;$C$31,$C$31,1/F29),0)</f>
        <v>0.8</v>
      </c>
      <c r="G31" s="48">
        <f t="shared" ca="1" si="7"/>
        <v>0.33333333333333331</v>
      </c>
      <c r="H31" s="48">
        <f t="shared" ca="1" si="7"/>
        <v>0.8</v>
      </c>
      <c r="I31" s="48">
        <f t="shared" ca="1" si="7"/>
        <v>0.5</v>
      </c>
      <c r="J31" s="48">
        <f t="shared" ca="1" si="7"/>
        <v>0.8</v>
      </c>
      <c r="K31" s="48">
        <f t="shared" ca="1" si="7"/>
        <v>0.8</v>
      </c>
      <c r="L31" s="48">
        <f t="shared" ca="1" si="7"/>
        <v>0.33333333333333331</v>
      </c>
      <c r="M31" s="48">
        <f t="shared" ca="1" si="7"/>
        <v>0.8</v>
      </c>
      <c r="N31" s="48">
        <f t="shared" ca="1" si="7"/>
        <v>0.33333333333333331</v>
      </c>
      <c r="O31" s="48">
        <f t="shared" ca="1" si="7"/>
        <v>0.8</v>
      </c>
      <c r="P31" s="48">
        <f t="shared" ca="1" si="7"/>
        <v>0.5</v>
      </c>
      <c r="Q31" s="48">
        <f t="shared" ca="1" si="7"/>
        <v>0.5</v>
      </c>
      <c r="R31" s="48">
        <f t="shared" ca="1" si="7"/>
        <v>0.8</v>
      </c>
      <c r="S31" s="48">
        <f t="shared" ca="1" si="7"/>
        <v>0.5</v>
      </c>
      <c r="T31" s="48">
        <f t="shared" ca="1" si="7"/>
        <v>0.33333333333333331</v>
      </c>
      <c r="U31" s="48">
        <f t="shared" ca="1" si="7"/>
        <v>0.33333333333333331</v>
      </c>
      <c r="V31" s="48">
        <f t="shared" ca="1" si="7"/>
        <v>0.5</v>
      </c>
      <c r="W31" s="48">
        <f t="shared" ca="1" si="7"/>
        <v>0</v>
      </c>
      <c r="X31" s="48">
        <f t="shared" ca="1" si="7"/>
        <v>0.8</v>
      </c>
      <c r="Y31" s="48">
        <f t="shared" ca="1" si="7"/>
        <v>0.8</v>
      </c>
      <c r="Z31" s="48">
        <f t="shared" ca="1" si="7"/>
        <v>0.33333333333333331</v>
      </c>
      <c r="AA31" s="48">
        <f t="shared" ca="1" si="7"/>
        <v>0.5</v>
      </c>
      <c r="AB31" s="48">
        <f t="shared" ca="1" si="7"/>
        <v>0</v>
      </c>
      <c r="AC31" s="48">
        <f t="shared" ca="1" si="7"/>
        <v>0.8</v>
      </c>
      <c r="AD31" s="48">
        <f t="shared" ca="1" si="7"/>
        <v>0.33333333333333331</v>
      </c>
      <c r="AE31" s="48">
        <f t="shared" ca="1" si="7"/>
        <v>0.8</v>
      </c>
      <c r="AF31" s="48">
        <f t="shared" ca="1" si="7"/>
        <v>0.5</v>
      </c>
      <c r="AG31" s="48">
        <f t="shared" ca="1" si="7"/>
        <v>0.5</v>
      </c>
      <c r="AH31" s="48">
        <f t="shared" ca="1" si="7"/>
        <v>0.25</v>
      </c>
      <c r="AJ31" s="44" t="s">
        <v>9</v>
      </c>
    </row>
    <row r="32" spans="2:36" x14ac:dyDescent="0.2">
      <c r="AJ32" s="44" t="s">
        <v>9</v>
      </c>
    </row>
    <row r="33" spans="2:36" x14ac:dyDescent="0.2">
      <c r="B33" s="72" t="s">
        <v>115</v>
      </c>
      <c r="C33" s="72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J33" s="44" t="s">
        <v>9</v>
      </c>
    </row>
    <row r="34" spans="2:36" x14ac:dyDescent="0.2">
      <c r="C34" s="45" t="str">
        <f>C14</f>
        <v>A</v>
      </c>
      <c r="E34" s="49">
        <f t="shared" ref="E34:AH37" ca="1" si="8">E$31*E4</f>
        <v>0.8</v>
      </c>
      <c r="F34" s="49">
        <f t="shared" ca="1" si="8"/>
        <v>0.8</v>
      </c>
      <c r="G34" s="49">
        <f t="shared" ca="1" si="8"/>
        <v>0.33333333333333331</v>
      </c>
      <c r="H34" s="49">
        <f t="shared" ca="1" si="8"/>
        <v>0.8</v>
      </c>
      <c r="I34" s="49">
        <f t="shared" ca="1" si="8"/>
        <v>0.5</v>
      </c>
      <c r="J34" s="49">
        <f t="shared" ca="1" si="8"/>
        <v>0</v>
      </c>
      <c r="K34" s="49">
        <f t="shared" ca="1" si="8"/>
        <v>0</v>
      </c>
      <c r="L34" s="49">
        <f t="shared" ca="1" si="8"/>
        <v>0</v>
      </c>
      <c r="M34" s="49">
        <f t="shared" ca="1" si="8"/>
        <v>0.8</v>
      </c>
      <c r="N34" s="49">
        <f t="shared" ca="1" si="8"/>
        <v>0.33333333333333331</v>
      </c>
      <c r="O34" s="49">
        <f t="shared" ca="1" si="8"/>
        <v>0</v>
      </c>
      <c r="P34" s="49">
        <f t="shared" ca="1" si="8"/>
        <v>0</v>
      </c>
      <c r="Q34" s="49">
        <f t="shared" ca="1" si="8"/>
        <v>0</v>
      </c>
      <c r="R34" s="49">
        <f t="shared" ca="1" si="8"/>
        <v>0</v>
      </c>
      <c r="S34" s="49">
        <f t="shared" ca="1" si="8"/>
        <v>0</v>
      </c>
      <c r="T34" s="49">
        <f t="shared" ca="1" si="8"/>
        <v>0.33333333333333331</v>
      </c>
      <c r="U34" s="49">
        <f t="shared" ca="1" si="8"/>
        <v>0</v>
      </c>
      <c r="V34" s="49">
        <f t="shared" ca="1" si="8"/>
        <v>0</v>
      </c>
      <c r="W34" s="49">
        <f t="shared" ca="1" si="8"/>
        <v>0</v>
      </c>
      <c r="X34" s="49">
        <f t="shared" ca="1" si="8"/>
        <v>0.8</v>
      </c>
      <c r="Y34" s="49">
        <f t="shared" ca="1" si="8"/>
        <v>0</v>
      </c>
      <c r="Z34" s="49">
        <f t="shared" ca="1" si="8"/>
        <v>0.33333333333333331</v>
      </c>
      <c r="AA34" s="49">
        <f t="shared" ca="1" si="8"/>
        <v>0</v>
      </c>
      <c r="AB34" s="49">
        <f t="shared" ca="1" si="8"/>
        <v>0</v>
      </c>
      <c r="AC34" s="49">
        <f t="shared" ca="1" si="8"/>
        <v>0.8</v>
      </c>
      <c r="AD34" s="49">
        <f t="shared" ca="1" si="8"/>
        <v>0.33333333333333331</v>
      </c>
      <c r="AE34" s="49">
        <f t="shared" ca="1" si="8"/>
        <v>0.8</v>
      </c>
      <c r="AF34" s="49">
        <f t="shared" ca="1" si="8"/>
        <v>0.5</v>
      </c>
      <c r="AG34" s="49">
        <f t="shared" ca="1" si="8"/>
        <v>0</v>
      </c>
      <c r="AH34" s="49">
        <f t="shared" ca="1" si="8"/>
        <v>0.25</v>
      </c>
      <c r="AJ34" s="44" t="s">
        <v>9</v>
      </c>
    </row>
    <row r="35" spans="2:36" x14ac:dyDescent="0.2">
      <c r="C35" s="45" t="str">
        <f>C15</f>
        <v>B</v>
      </c>
      <c r="E35" s="49">
        <f t="shared" ca="1" si="8"/>
        <v>0</v>
      </c>
      <c r="F35" s="49">
        <f t="shared" ca="1" si="8"/>
        <v>0</v>
      </c>
      <c r="G35" s="49">
        <f t="shared" ca="1" si="8"/>
        <v>0</v>
      </c>
      <c r="H35" s="49">
        <f t="shared" ca="1" si="8"/>
        <v>0</v>
      </c>
      <c r="I35" s="49">
        <f t="shared" ca="1" si="8"/>
        <v>0</v>
      </c>
      <c r="J35" s="49">
        <f t="shared" ca="1" si="8"/>
        <v>0</v>
      </c>
      <c r="K35" s="49">
        <f t="shared" ca="1" si="8"/>
        <v>0.8</v>
      </c>
      <c r="L35" s="49">
        <f t="shared" ca="1" si="8"/>
        <v>0.33333333333333331</v>
      </c>
      <c r="M35" s="49">
        <f t="shared" ca="1" si="8"/>
        <v>0</v>
      </c>
      <c r="N35" s="49">
        <f t="shared" ca="1" si="8"/>
        <v>0.33333333333333331</v>
      </c>
      <c r="O35" s="49">
        <f t="shared" ca="1" si="8"/>
        <v>0.8</v>
      </c>
      <c r="P35" s="49">
        <f t="shared" ca="1" si="8"/>
        <v>0</v>
      </c>
      <c r="Q35" s="49">
        <f t="shared" ca="1" si="8"/>
        <v>0</v>
      </c>
      <c r="R35" s="49">
        <f t="shared" ca="1" si="8"/>
        <v>0</v>
      </c>
      <c r="S35" s="49">
        <f t="shared" ca="1" si="8"/>
        <v>0.5</v>
      </c>
      <c r="T35" s="49">
        <f t="shared" ca="1" si="8"/>
        <v>0</v>
      </c>
      <c r="U35" s="49">
        <f t="shared" ca="1" si="8"/>
        <v>0.33333333333333331</v>
      </c>
      <c r="V35" s="49">
        <f t="shared" ca="1" si="8"/>
        <v>0.5</v>
      </c>
      <c r="W35" s="49">
        <f t="shared" ca="1" si="8"/>
        <v>0</v>
      </c>
      <c r="X35" s="49">
        <f t="shared" ca="1" si="8"/>
        <v>0</v>
      </c>
      <c r="Y35" s="49">
        <f t="shared" ca="1" si="8"/>
        <v>0</v>
      </c>
      <c r="Z35" s="49">
        <f t="shared" ca="1" si="8"/>
        <v>0</v>
      </c>
      <c r="AA35" s="49">
        <f t="shared" ca="1" si="8"/>
        <v>0.5</v>
      </c>
      <c r="AB35" s="49">
        <f t="shared" ca="1" si="8"/>
        <v>0</v>
      </c>
      <c r="AC35" s="49">
        <f t="shared" ca="1" si="8"/>
        <v>0</v>
      </c>
      <c r="AD35" s="49">
        <f t="shared" ca="1" si="8"/>
        <v>0</v>
      </c>
      <c r="AE35" s="49">
        <f t="shared" ca="1" si="8"/>
        <v>0</v>
      </c>
      <c r="AF35" s="49">
        <f t="shared" ca="1" si="8"/>
        <v>0</v>
      </c>
      <c r="AG35" s="49">
        <f t="shared" ca="1" si="8"/>
        <v>0.5</v>
      </c>
      <c r="AH35" s="49">
        <f t="shared" ca="1" si="8"/>
        <v>0.25</v>
      </c>
      <c r="AJ35" s="44" t="s">
        <v>9</v>
      </c>
    </row>
    <row r="36" spans="2:36" x14ac:dyDescent="0.2">
      <c r="C36" s="45" t="str">
        <f>C16</f>
        <v>C</v>
      </c>
      <c r="E36" s="49">
        <f t="shared" ca="1" si="8"/>
        <v>0</v>
      </c>
      <c r="F36" s="49">
        <f t="shared" ca="1" si="8"/>
        <v>0</v>
      </c>
      <c r="G36" s="49">
        <f t="shared" ca="1" si="8"/>
        <v>0.33333333333333331</v>
      </c>
      <c r="H36" s="49">
        <f t="shared" ca="1" si="8"/>
        <v>0</v>
      </c>
      <c r="I36" s="49">
        <f t="shared" ca="1" si="8"/>
        <v>0.5</v>
      </c>
      <c r="J36" s="49">
        <f t="shared" ca="1" si="8"/>
        <v>0</v>
      </c>
      <c r="K36" s="49">
        <f t="shared" ca="1" si="8"/>
        <v>0</v>
      </c>
      <c r="L36" s="49">
        <f t="shared" ca="1" si="8"/>
        <v>0.33333333333333331</v>
      </c>
      <c r="M36" s="49">
        <f t="shared" ca="1" si="8"/>
        <v>0</v>
      </c>
      <c r="N36" s="49">
        <f t="shared" ca="1" si="8"/>
        <v>0.33333333333333331</v>
      </c>
      <c r="O36" s="49">
        <f t="shared" ca="1" si="8"/>
        <v>0</v>
      </c>
      <c r="P36" s="49">
        <f t="shared" ca="1" si="8"/>
        <v>0.5</v>
      </c>
      <c r="Q36" s="49">
        <f t="shared" ca="1" si="8"/>
        <v>0.5</v>
      </c>
      <c r="R36" s="49">
        <f t="shared" ca="1" si="8"/>
        <v>0.8</v>
      </c>
      <c r="S36" s="49">
        <f t="shared" ca="1" si="8"/>
        <v>0</v>
      </c>
      <c r="T36" s="49">
        <f t="shared" ca="1" si="8"/>
        <v>0.33333333333333331</v>
      </c>
      <c r="U36" s="49">
        <f t="shared" ca="1" si="8"/>
        <v>0.33333333333333331</v>
      </c>
      <c r="V36" s="49">
        <f t="shared" ca="1" si="8"/>
        <v>0</v>
      </c>
      <c r="W36" s="49">
        <f t="shared" ca="1" si="8"/>
        <v>0</v>
      </c>
      <c r="X36" s="49">
        <f t="shared" ca="1" si="8"/>
        <v>0</v>
      </c>
      <c r="Y36" s="49">
        <f t="shared" ca="1" si="8"/>
        <v>0.8</v>
      </c>
      <c r="Z36" s="49">
        <f t="shared" ca="1" si="8"/>
        <v>0.33333333333333331</v>
      </c>
      <c r="AA36" s="49">
        <f t="shared" ca="1" si="8"/>
        <v>0</v>
      </c>
      <c r="AB36" s="49">
        <f t="shared" ca="1" si="8"/>
        <v>0</v>
      </c>
      <c r="AC36" s="49">
        <f t="shared" ca="1" si="8"/>
        <v>0</v>
      </c>
      <c r="AD36" s="49">
        <f t="shared" ca="1" si="8"/>
        <v>0.33333333333333331</v>
      </c>
      <c r="AE36" s="49">
        <f t="shared" ca="1" si="8"/>
        <v>0</v>
      </c>
      <c r="AF36" s="49">
        <f t="shared" ca="1" si="8"/>
        <v>0</v>
      </c>
      <c r="AG36" s="49">
        <f t="shared" ca="1" si="8"/>
        <v>0.5</v>
      </c>
      <c r="AH36" s="49">
        <f t="shared" ca="1" si="8"/>
        <v>0.25</v>
      </c>
      <c r="AJ36" s="44" t="s">
        <v>9</v>
      </c>
    </row>
    <row r="37" spans="2:36" x14ac:dyDescent="0.2">
      <c r="C37" s="45" t="str">
        <f>C17</f>
        <v>D</v>
      </c>
      <c r="E37" s="49">
        <f t="shared" ca="1" si="8"/>
        <v>0</v>
      </c>
      <c r="F37" s="49">
        <f t="shared" ca="1" si="8"/>
        <v>0</v>
      </c>
      <c r="G37" s="49">
        <f t="shared" ca="1" si="8"/>
        <v>0.33333333333333331</v>
      </c>
      <c r="H37" s="49">
        <f t="shared" ca="1" si="8"/>
        <v>0</v>
      </c>
      <c r="I37" s="49">
        <f t="shared" ca="1" si="8"/>
        <v>0</v>
      </c>
      <c r="J37" s="49">
        <f t="shared" ca="1" si="8"/>
        <v>0.8</v>
      </c>
      <c r="K37" s="49">
        <f t="shared" ca="1" si="8"/>
        <v>0</v>
      </c>
      <c r="L37" s="49">
        <f t="shared" ca="1" si="8"/>
        <v>0.33333333333333331</v>
      </c>
      <c r="M37" s="49">
        <f t="shared" ca="1" si="8"/>
        <v>0</v>
      </c>
      <c r="N37" s="49">
        <f t="shared" ca="1" si="8"/>
        <v>0</v>
      </c>
      <c r="O37" s="49">
        <f t="shared" ca="1" si="8"/>
        <v>0</v>
      </c>
      <c r="P37" s="49">
        <f t="shared" ca="1" si="8"/>
        <v>0.5</v>
      </c>
      <c r="Q37" s="49">
        <f t="shared" ca="1" si="8"/>
        <v>0.5</v>
      </c>
      <c r="R37" s="49">
        <f t="shared" ca="1" si="8"/>
        <v>0</v>
      </c>
      <c r="S37" s="49">
        <f t="shared" ca="1" si="8"/>
        <v>0.5</v>
      </c>
      <c r="T37" s="49">
        <f t="shared" ca="1" si="8"/>
        <v>0.33333333333333331</v>
      </c>
      <c r="U37" s="49">
        <f t="shared" ca="1" si="8"/>
        <v>0.33333333333333331</v>
      </c>
      <c r="V37" s="49">
        <f t="shared" ca="1" si="8"/>
        <v>0.5</v>
      </c>
      <c r="W37" s="49">
        <f t="shared" ca="1" si="8"/>
        <v>0</v>
      </c>
      <c r="X37" s="49">
        <f t="shared" ca="1" si="8"/>
        <v>0</v>
      </c>
      <c r="Y37" s="49">
        <f t="shared" ca="1" si="8"/>
        <v>0</v>
      </c>
      <c r="Z37" s="49">
        <f t="shared" ca="1" si="8"/>
        <v>0.33333333333333331</v>
      </c>
      <c r="AA37" s="49">
        <f t="shared" ca="1" si="8"/>
        <v>0.5</v>
      </c>
      <c r="AB37" s="49">
        <f t="shared" ca="1" si="8"/>
        <v>0</v>
      </c>
      <c r="AC37" s="49">
        <f t="shared" ca="1" si="8"/>
        <v>0</v>
      </c>
      <c r="AD37" s="49">
        <f t="shared" ca="1" si="8"/>
        <v>0.33333333333333331</v>
      </c>
      <c r="AE37" s="49">
        <f t="shared" ca="1" si="8"/>
        <v>0</v>
      </c>
      <c r="AF37" s="49">
        <f t="shared" ca="1" si="8"/>
        <v>0.5</v>
      </c>
      <c r="AG37" s="49">
        <f t="shared" ca="1" si="8"/>
        <v>0</v>
      </c>
      <c r="AH37" s="49">
        <f t="shared" ca="1" si="8"/>
        <v>0.25</v>
      </c>
      <c r="AJ37" s="44" t="s">
        <v>9</v>
      </c>
    </row>
    <row r="38" spans="2:36" x14ac:dyDescent="0.2">
      <c r="B38" s="68"/>
      <c r="C38" s="73"/>
      <c r="D38" s="59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J38" s="44"/>
    </row>
    <row r="39" spans="2:36" x14ac:dyDescent="0.2">
      <c r="B39" s="91" t="s">
        <v>127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J39" s="44" t="s">
        <v>9</v>
      </c>
    </row>
    <row r="40" spans="2:36" x14ac:dyDescent="0.2">
      <c r="B40" s="68"/>
      <c r="C40" s="73" t="str">
        <f>C34</f>
        <v>A</v>
      </c>
      <c r="D40" s="59"/>
      <c r="E40" s="59"/>
      <c r="F40" s="64">
        <f t="shared" ref="F40:AH40" ca="1" si="9">E158</f>
        <v>8937.6558603491285</v>
      </c>
      <c r="G40" s="64">
        <f t="shared" ca="1" si="9"/>
        <v>11375.162094763096</v>
      </c>
      <c r="H40" s="64">
        <f t="shared" ca="1" si="9"/>
        <v>5153.6488498753124</v>
      </c>
      <c r="I40" s="64">
        <f t="shared" ca="1" si="9"/>
        <v>11410.296649536816</v>
      </c>
      <c r="J40" s="64">
        <f t="shared" ca="1" si="9"/>
        <v>8369.915142736636</v>
      </c>
      <c r="K40" s="64">
        <f t="shared" ca="1" si="9"/>
        <v>0</v>
      </c>
      <c r="L40" s="64">
        <f t="shared" ca="1" si="9"/>
        <v>0</v>
      </c>
      <c r="M40" s="64">
        <f t="shared" ca="1" si="9"/>
        <v>0</v>
      </c>
      <c r="N40" s="64">
        <f t="shared" ca="1" si="9"/>
        <v>13746.01287391486</v>
      </c>
      <c r="O40" s="64">
        <f t="shared" ca="1" si="9"/>
        <v>6299.0518227120783</v>
      </c>
      <c r="P40" s="64">
        <f t="shared" ca="1" si="9"/>
        <v>0</v>
      </c>
      <c r="Q40" s="64">
        <f t="shared" ca="1" si="9"/>
        <v>0</v>
      </c>
      <c r="R40" s="64">
        <f t="shared" ca="1" si="9"/>
        <v>0</v>
      </c>
      <c r="S40" s="64">
        <f t="shared" ca="1" si="9"/>
        <v>0</v>
      </c>
      <c r="T40" s="64">
        <f t="shared" ca="1" si="9"/>
        <v>0</v>
      </c>
      <c r="U40" s="64">
        <f t="shared" ca="1" si="9"/>
        <v>6156.0819206478109</v>
      </c>
      <c r="V40" s="64">
        <f t="shared" ca="1" si="9"/>
        <v>0</v>
      </c>
      <c r="W40" s="64">
        <f t="shared" ca="1" si="9"/>
        <v>0</v>
      </c>
      <c r="X40" s="64">
        <f t="shared" ca="1" si="9"/>
        <v>0</v>
      </c>
      <c r="Y40" s="64">
        <f t="shared" ca="1" si="9"/>
        <v>17119.182973425159</v>
      </c>
      <c r="Z40" s="64">
        <f t="shared" ca="1" si="9"/>
        <v>0</v>
      </c>
      <c r="AA40" s="64">
        <f t="shared" ca="1" si="9"/>
        <v>7386.2579528153083</v>
      </c>
      <c r="AB40" s="64">
        <f t="shared" ca="1" si="9"/>
        <v>0</v>
      </c>
      <c r="AC40" s="64">
        <f t="shared" ca="1" si="9"/>
        <v>0</v>
      </c>
      <c r="AD40" s="64">
        <f t="shared" ca="1" si="9"/>
        <v>16610.575520362789</v>
      </c>
      <c r="AE40" s="64">
        <f t="shared" ca="1" si="9"/>
        <v>7478.4963636553357</v>
      </c>
      <c r="AF40" s="64">
        <f t="shared" ca="1" si="9"/>
        <v>15266.741114288943</v>
      </c>
      <c r="AG40" s="64">
        <f t="shared" ca="1" si="9"/>
        <v>10179.471631309294</v>
      </c>
      <c r="AH40" s="64">
        <f t="shared" ca="1" si="9"/>
        <v>0</v>
      </c>
      <c r="AJ40" s="44" t="s">
        <v>9</v>
      </c>
    </row>
    <row r="41" spans="2:36" x14ac:dyDescent="0.2">
      <c r="B41" s="68"/>
      <c r="C41" s="73" t="str">
        <f>C35</f>
        <v>B</v>
      </c>
      <c r="D41" s="59"/>
      <c r="E41" s="59"/>
      <c r="F41" s="64">
        <f t="shared" ref="F41:AH41" ca="1" si="10">E159</f>
        <v>0</v>
      </c>
      <c r="G41" s="64">
        <f t="shared" ca="1" si="10"/>
        <v>0</v>
      </c>
      <c r="H41" s="64">
        <f t="shared" ca="1" si="10"/>
        <v>0</v>
      </c>
      <c r="I41" s="64">
        <f t="shared" ca="1" si="10"/>
        <v>0</v>
      </c>
      <c r="J41" s="64">
        <f t="shared" ca="1" si="10"/>
        <v>0</v>
      </c>
      <c r="K41" s="64">
        <f t="shared" ca="1" si="10"/>
        <v>0</v>
      </c>
      <c r="L41" s="64">
        <f t="shared" ca="1" si="10"/>
        <v>15681.271296206922</v>
      </c>
      <c r="M41" s="64">
        <f t="shared" ca="1" si="10"/>
        <v>6791.7446074611507</v>
      </c>
      <c r="N41" s="64">
        <f t="shared" ca="1" si="10"/>
        <v>0</v>
      </c>
      <c r="O41" s="64">
        <f t="shared" ca="1" si="10"/>
        <v>6929.2946612909336</v>
      </c>
      <c r="P41" s="64">
        <f t="shared" ca="1" si="10"/>
        <v>15677.475219323725</v>
      </c>
      <c r="Q41" s="64">
        <f t="shared" ca="1" si="10"/>
        <v>0</v>
      </c>
      <c r="R41" s="64">
        <f t="shared" ca="1" si="10"/>
        <v>0</v>
      </c>
      <c r="S41" s="64">
        <f t="shared" ca="1" si="10"/>
        <v>0</v>
      </c>
      <c r="T41" s="64">
        <f t="shared" ca="1" si="10"/>
        <v>10210.156089897955</v>
      </c>
      <c r="U41" s="64">
        <f t="shared" ca="1" si="10"/>
        <v>0</v>
      </c>
      <c r="V41" s="64">
        <f t="shared" ca="1" si="10"/>
        <v>7630.0063974025261</v>
      </c>
      <c r="W41" s="64">
        <f t="shared" ca="1" si="10"/>
        <v>10095.890578835766</v>
      </c>
      <c r="X41" s="64">
        <f t="shared" ca="1" si="10"/>
        <v>0</v>
      </c>
      <c r="Y41" s="64">
        <f t="shared" ca="1" si="10"/>
        <v>0</v>
      </c>
      <c r="Z41" s="64">
        <f t="shared" ca="1" si="10"/>
        <v>0</v>
      </c>
      <c r="AA41" s="64">
        <f t="shared" ca="1" si="10"/>
        <v>0</v>
      </c>
      <c r="AB41" s="64">
        <f t="shared" ca="1" si="10"/>
        <v>8301.1991582618648</v>
      </c>
      <c r="AC41" s="64">
        <f t="shared" ca="1" si="10"/>
        <v>0</v>
      </c>
      <c r="AD41" s="64">
        <f t="shared" ca="1" si="10"/>
        <v>0</v>
      </c>
      <c r="AE41" s="64">
        <f t="shared" ca="1" si="10"/>
        <v>0</v>
      </c>
      <c r="AF41" s="64">
        <f t="shared" ca="1" si="10"/>
        <v>0</v>
      </c>
      <c r="AG41" s="64">
        <f t="shared" ca="1" si="10"/>
        <v>0</v>
      </c>
      <c r="AH41" s="64">
        <f t="shared" ca="1" si="10"/>
        <v>9736.35108317913</v>
      </c>
      <c r="AJ41" s="44" t="s">
        <v>9</v>
      </c>
    </row>
    <row r="42" spans="2:36" x14ac:dyDescent="0.2">
      <c r="B42" s="68"/>
      <c r="C42" s="73" t="str">
        <f>C36</f>
        <v>C</v>
      </c>
      <c r="D42" s="59"/>
      <c r="E42" s="59"/>
      <c r="F42" s="64">
        <f t="shared" ref="F42:AH42" ca="1" si="11">E160</f>
        <v>0</v>
      </c>
      <c r="G42" s="64">
        <f t="shared" ca="1" si="11"/>
        <v>0</v>
      </c>
      <c r="H42" s="64">
        <f t="shared" ca="1" si="11"/>
        <v>5546.6492412360622</v>
      </c>
      <c r="I42" s="64">
        <f t="shared" ca="1" si="11"/>
        <v>0</v>
      </c>
      <c r="J42" s="64">
        <f t="shared" ca="1" si="11"/>
        <v>7845.2210040269465</v>
      </c>
      <c r="K42" s="64">
        <f t="shared" ca="1" si="11"/>
        <v>0</v>
      </c>
      <c r="L42" s="64">
        <f t="shared" ca="1" si="11"/>
        <v>0</v>
      </c>
      <c r="M42" s="64">
        <f t="shared" ca="1" si="11"/>
        <v>6519.1544719431358</v>
      </c>
      <c r="N42" s="64">
        <f t="shared" ca="1" si="11"/>
        <v>0</v>
      </c>
      <c r="O42" s="64">
        <f t="shared" ca="1" si="11"/>
        <v>4873.9953973487072</v>
      </c>
      <c r="P42" s="64">
        <f t="shared" ca="1" si="11"/>
        <v>0</v>
      </c>
      <c r="Q42" s="64">
        <f t="shared" ca="1" si="11"/>
        <v>9807.3775514608733</v>
      </c>
      <c r="R42" s="64">
        <f t="shared" ca="1" si="11"/>
        <v>9514.0673792541347</v>
      </c>
      <c r="S42" s="64">
        <f t="shared" ca="1" si="11"/>
        <v>14869.52996907851</v>
      </c>
      <c r="T42" s="64">
        <f t="shared" ca="1" si="11"/>
        <v>0</v>
      </c>
      <c r="U42" s="64">
        <f t="shared" ca="1" si="11"/>
        <v>7182.0955740891113</v>
      </c>
      <c r="V42" s="64">
        <f t="shared" ca="1" si="11"/>
        <v>7999.9567075885107</v>
      </c>
      <c r="W42" s="64">
        <f t="shared" ca="1" si="11"/>
        <v>0</v>
      </c>
      <c r="X42" s="64">
        <f t="shared" ca="1" si="11"/>
        <v>0</v>
      </c>
      <c r="Y42" s="64">
        <f t="shared" ca="1" si="11"/>
        <v>0</v>
      </c>
      <c r="Z42" s="64">
        <f t="shared" ca="1" si="11"/>
        <v>18524.518674804465</v>
      </c>
      <c r="AA42" s="64">
        <f t="shared" ca="1" si="11"/>
        <v>6717.6873876017162</v>
      </c>
      <c r="AB42" s="64">
        <f t="shared" ca="1" si="11"/>
        <v>0</v>
      </c>
      <c r="AC42" s="64">
        <f t="shared" ca="1" si="11"/>
        <v>0</v>
      </c>
      <c r="AD42" s="64">
        <f t="shared" ca="1" si="11"/>
        <v>0</v>
      </c>
      <c r="AE42" s="64">
        <f t="shared" ca="1" si="11"/>
        <v>7528.9194018512208</v>
      </c>
      <c r="AF42" s="64">
        <f t="shared" ca="1" si="11"/>
        <v>0</v>
      </c>
      <c r="AG42" s="64">
        <f t="shared" ca="1" si="11"/>
        <v>0</v>
      </c>
      <c r="AH42" s="64">
        <f t="shared" ca="1" si="11"/>
        <v>10238.224850353312</v>
      </c>
      <c r="AJ42" s="44" t="s">
        <v>9</v>
      </c>
    </row>
    <row r="43" spans="2:36" x14ac:dyDescent="0.2">
      <c r="B43" s="78"/>
      <c r="C43" s="79" t="str">
        <f>C37</f>
        <v>D</v>
      </c>
      <c r="D43" s="80"/>
      <c r="E43" s="80"/>
      <c r="F43" s="81">
        <f t="shared" ref="F43:AH43" ca="1" si="12">E161</f>
        <v>0</v>
      </c>
      <c r="G43" s="81">
        <f t="shared" ca="1" si="12"/>
        <v>0</v>
      </c>
      <c r="H43" s="81">
        <f t="shared" ca="1" si="12"/>
        <v>4419.2815092775127</v>
      </c>
      <c r="I43" s="81">
        <f t="shared" ca="1" si="12"/>
        <v>0</v>
      </c>
      <c r="J43" s="81">
        <f t="shared" ca="1" si="12"/>
        <v>0</v>
      </c>
      <c r="K43" s="81">
        <f t="shared" ca="1" si="12"/>
        <v>14482.876432590027</v>
      </c>
      <c r="L43" s="81">
        <f t="shared" ca="1" si="12"/>
        <v>0</v>
      </c>
      <c r="M43" s="81">
        <f t="shared" ca="1" si="12"/>
        <v>6263.5013553963472</v>
      </c>
      <c r="N43" s="81">
        <f t="shared" ca="1" si="12"/>
        <v>0</v>
      </c>
      <c r="O43" s="81">
        <f t="shared" ca="1" si="12"/>
        <v>0</v>
      </c>
      <c r="P43" s="81">
        <f t="shared" ca="1" si="12"/>
        <v>0</v>
      </c>
      <c r="Q43" s="81">
        <f t="shared" ca="1" si="12"/>
        <v>12018.845038554991</v>
      </c>
      <c r="R43" s="81">
        <f t="shared" ca="1" si="12"/>
        <v>10913.111295007933</v>
      </c>
      <c r="S43" s="81">
        <f t="shared" ca="1" si="12"/>
        <v>0</v>
      </c>
      <c r="T43" s="81">
        <f t="shared" ca="1" si="12"/>
        <v>9075.6943021315146</v>
      </c>
      <c r="U43" s="81">
        <f t="shared" ca="1" si="12"/>
        <v>7714.3401568117861</v>
      </c>
      <c r="V43" s="81">
        <f t="shared" ca="1" si="12"/>
        <v>7438.556236880544</v>
      </c>
      <c r="W43" s="81">
        <f t="shared" ca="1" si="12"/>
        <v>14848.849146249588</v>
      </c>
      <c r="X43" s="81">
        <f t="shared" ca="1" si="12"/>
        <v>0</v>
      </c>
      <c r="Y43" s="81">
        <f t="shared" ca="1" si="12"/>
        <v>0</v>
      </c>
      <c r="Z43" s="81">
        <f t="shared" ca="1" si="12"/>
        <v>0</v>
      </c>
      <c r="AA43" s="81">
        <f t="shared" ca="1" si="12"/>
        <v>6700.9350499767743</v>
      </c>
      <c r="AB43" s="81">
        <f t="shared" ca="1" si="12"/>
        <v>12532.024622677149</v>
      </c>
      <c r="AC43" s="81">
        <f t="shared" ca="1" si="12"/>
        <v>0</v>
      </c>
      <c r="AD43" s="81">
        <f t="shared" ca="1" si="12"/>
        <v>0</v>
      </c>
      <c r="AE43" s="81">
        <f t="shared" ca="1" si="12"/>
        <v>6561.9022309712464</v>
      </c>
      <c r="AF43" s="81">
        <f t="shared" ca="1" si="12"/>
        <v>0</v>
      </c>
      <c r="AG43" s="81">
        <f t="shared" ca="1" si="12"/>
        <v>9958.815522669749</v>
      </c>
      <c r="AH43" s="81">
        <f t="shared" ca="1" si="12"/>
        <v>0</v>
      </c>
      <c r="AJ43" s="44" t="s">
        <v>9</v>
      </c>
    </row>
    <row r="44" spans="2:36" x14ac:dyDescent="0.2">
      <c r="B44" s="74"/>
      <c r="C44" s="74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J44" s="44" t="s">
        <v>9</v>
      </c>
    </row>
    <row r="45" spans="2:36" x14ac:dyDescent="0.2">
      <c r="B45" s="77" t="str">
        <f t="shared" ref="B45" si="13">B163</f>
        <v>eodTotalInvestedAmountPerSym</v>
      </c>
      <c r="C45" s="77"/>
      <c r="D45" s="77"/>
      <c r="E45" s="76"/>
      <c r="F45" s="77">
        <f t="shared" ref="F45:AH45" ca="1" si="14">E163</f>
        <v>8937.6558603491285</v>
      </c>
      <c r="G45" s="77">
        <f t="shared" ca="1" si="14"/>
        <v>11375.162094763096</v>
      </c>
      <c r="H45" s="77">
        <f t="shared" ca="1" si="14"/>
        <v>15119.579600388886</v>
      </c>
      <c r="I45" s="77">
        <f t="shared" ca="1" si="14"/>
        <v>11410.296649536816</v>
      </c>
      <c r="J45" s="77">
        <f t="shared" ca="1" si="14"/>
        <v>16215.136146763583</v>
      </c>
      <c r="K45" s="77">
        <f t="shared" ca="1" si="14"/>
        <v>14482.876432590027</v>
      </c>
      <c r="L45" s="77">
        <f t="shared" ca="1" si="14"/>
        <v>15681.271296206922</v>
      </c>
      <c r="M45" s="77">
        <f t="shared" ca="1" si="14"/>
        <v>19574.400434800635</v>
      </c>
      <c r="N45" s="77">
        <f t="shared" ca="1" si="14"/>
        <v>13746.01287391486</v>
      </c>
      <c r="O45" s="77">
        <f t="shared" ca="1" si="14"/>
        <v>18102.34188135172</v>
      </c>
      <c r="P45" s="77">
        <f t="shared" ca="1" si="14"/>
        <v>15677.475219323725</v>
      </c>
      <c r="Q45" s="77">
        <f t="shared" ca="1" si="14"/>
        <v>21826.222590015866</v>
      </c>
      <c r="R45" s="77">
        <f t="shared" ca="1" si="14"/>
        <v>20427.178674262068</v>
      </c>
      <c r="S45" s="77">
        <f t="shared" ca="1" si="14"/>
        <v>14869.52996907851</v>
      </c>
      <c r="T45" s="77">
        <f t="shared" ca="1" si="14"/>
        <v>19285.850392029468</v>
      </c>
      <c r="U45" s="77">
        <f t="shared" ca="1" si="14"/>
        <v>21052.517651548711</v>
      </c>
      <c r="V45" s="77">
        <f t="shared" ca="1" si="14"/>
        <v>23068.519341871579</v>
      </c>
      <c r="W45" s="77">
        <f t="shared" ca="1" si="14"/>
        <v>24944.739725085354</v>
      </c>
      <c r="X45" s="77">
        <f t="shared" ca="1" si="14"/>
        <v>0</v>
      </c>
      <c r="Y45" s="77">
        <f t="shared" ca="1" si="14"/>
        <v>17119.182973425159</v>
      </c>
      <c r="Z45" s="77">
        <f t="shared" ca="1" si="14"/>
        <v>18524.518674804465</v>
      </c>
      <c r="AA45" s="77">
        <f t="shared" ca="1" si="14"/>
        <v>20804.880390393799</v>
      </c>
      <c r="AB45" s="77">
        <f t="shared" ca="1" si="14"/>
        <v>20833.223780939014</v>
      </c>
      <c r="AC45" s="77">
        <f t="shared" ca="1" si="14"/>
        <v>0</v>
      </c>
      <c r="AD45" s="77">
        <f t="shared" ca="1" si="14"/>
        <v>16610.575520362789</v>
      </c>
      <c r="AE45" s="77">
        <f t="shared" ca="1" si="14"/>
        <v>21569.317996477803</v>
      </c>
      <c r="AF45" s="77">
        <f t="shared" ca="1" si="14"/>
        <v>15266.741114288943</v>
      </c>
      <c r="AG45" s="77">
        <f t="shared" ca="1" si="14"/>
        <v>20138.287153979043</v>
      </c>
      <c r="AH45" s="77">
        <f t="shared" ca="1" si="14"/>
        <v>19974.57593353244</v>
      </c>
      <c r="AJ45" s="44" t="s">
        <v>9</v>
      </c>
    </row>
    <row r="46" spans="2:36" x14ac:dyDescent="0.2">
      <c r="B46" s="64" t="str">
        <f t="shared" ref="B46:B47" si="15">B165</f>
        <v>eodCash</v>
      </c>
      <c r="C46" s="64"/>
      <c r="D46" s="64"/>
      <c r="E46" s="59"/>
      <c r="F46" s="64">
        <f t="shared" ref="F46:AH46" ca="1" si="16">E165</f>
        <v>2000</v>
      </c>
      <c r="G46" s="64">
        <f t="shared" ca="1" si="16"/>
        <v>2187.5311720698246</v>
      </c>
      <c r="H46" s="64">
        <f t="shared" ca="1" si="16"/>
        <v>0</v>
      </c>
      <c r="I46" s="64">
        <f t="shared" ca="1" si="16"/>
        <v>3020.5915275953157</v>
      </c>
      <c r="J46" s="64">
        <f t="shared" ca="1" si="16"/>
        <v>0</v>
      </c>
      <c r="K46" s="64">
        <f t="shared" ca="1" si="16"/>
        <v>3240.8668802838165</v>
      </c>
      <c r="L46" s="64">
        <f t="shared" ca="1" si="16"/>
        <v>3540.6474041548281</v>
      </c>
      <c r="M46" s="64">
        <f t="shared" ca="1" si="16"/>
        <v>0</v>
      </c>
      <c r="N46" s="64">
        <f t="shared" ca="1" si="16"/>
        <v>3914.8800869601255</v>
      </c>
      <c r="O46" s="64">
        <f t="shared" ca="1" si="16"/>
        <v>0</v>
      </c>
      <c r="P46" s="64">
        <f t="shared" ca="1" si="16"/>
        <v>3616.3423757796918</v>
      </c>
      <c r="Q46" s="64">
        <f t="shared" ca="1" si="16"/>
        <v>0</v>
      </c>
      <c r="R46" s="64">
        <f t="shared" ca="1" si="16"/>
        <v>0</v>
      </c>
      <c r="S46" s="64">
        <f t="shared" ca="1" si="16"/>
        <v>4085.4357348524136</v>
      </c>
      <c r="T46" s="64">
        <f t="shared" ca="1" si="16"/>
        <v>0</v>
      </c>
      <c r="U46" s="64">
        <f t="shared" ca="1" si="16"/>
        <v>0</v>
      </c>
      <c r="V46" s="64">
        <f t="shared" ca="1" si="16"/>
        <v>0</v>
      </c>
      <c r="W46" s="64">
        <f t="shared" ca="1" si="16"/>
        <v>0</v>
      </c>
      <c r="X46" s="64">
        <f t="shared" ca="1" si="16"/>
        <v>24944.739725085354</v>
      </c>
      <c r="Y46" s="64">
        <f t="shared" ca="1" si="16"/>
        <v>4988.9479450170693</v>
      </c>
      <c r="Z46" s="64">
        <f t="shared" ca="1" si="16"/>
        <v>4421.6261836884441</v>
      </c>
      <c r="AA46" s="64">
        <f t="shared" ca="1" si="16"/>
        <v>0</v>
      </c>
      <c r="AB46" s="64">
        <f t="shared" ca="1" si="16"/>
        <v>0</v>
      </c>
      <c r="AC46" s="64">
        <f t="shared" ca="1" si="16"/>
        <v>20815.127448954616</v>
      </c>
      <c r="AD46" s="64">
        <f t="shared" ca="1" si="16"/>
        <v>4163.0254897909217</v>
      </c>
      <c r="AE46" s="64">
        <f t="shared" ca="1" si="16"/>
        <v>0</v>
      </c>
      <c r="AF46" s="64">
        <f t="shared" ca="1" si="16"/>
        <v>4309.1658689981596</v>
      </c>
      <c r="AG46" s="64">
        <f t="shared" ca="1" si="16"/>
        <v>0</v>
      </c>
      <c r="AH46" s="64">
        <f t="shared" ca="1" si="16"/>
        <v>0</v>
      </c>
      <c r="AJ46" s="44" t="s">
        <v>9</v>
      </c>
    </row>
    <row r="47" spans="2:36" x14ac:dyDescent="0.2">
      <c r="B47" s="81" t="str">
        <f t="shared" si="15"/>
        <v>eodTotalAsset</v>
      </c>
      <c r="C47" s="81"/>
      <c r="D47" s="81"/>
      <c r="E47" s="80"/>
      <c r="F47" s="81">
        <f t="shared" ref="F47:AH47" ca="1" si="17">E166</f>
        <v>10937.655860349128</v>
      </c>
      <c r="G47" s="81">
        <f t="shared" ca="1" si="17"/>
        <v>13562.23381546135</v>
      </c>
      <c r="H47" s="81">
        <f t="shared" ca="1" si="17"/>
        <v>15102.957637976584</v>
      </c>
      <c r="I47" s="81">
        <f t="shared" ca="1" si="17"/>
        <v>14430.888177132132</v>
      </c>
      <c r="J47" s="81">
        <f t="shared" ca="1" si="17"/>
        <v>16204.334401419084</v>
      </c>
      <c r="K47" s="81">
        <f t="shared" ca="1" si="17"/>
        <v>17703.237020774141</v>
      </c>
      <c r="L47" s="81">
        <f t="shared" ca="1" si="17"/>
        <v>19221.918700361748</v>
      </c>
      <c r="M47" s="81">
        <f t="shared" ca="1" si="17"/>
        <v>19574.400434800635</v>
      </c>
      <c r="N47" s="81">
        <f t="shared" ca="1" si="17"/>
        <v>17660.892960874986</v>
      </c>
      <c r="O47" s="81">
        <f t="shared" ca="1" si="17"/>
        <v>18081.711878898459</v>
      </c>
      <c r="P47" s="81">
        <f t="shared" ca="1" si="17"/>
        <v>19278.227441842206</v>
      </c>
      <c r="Q47" s="81">
        <f t="shared" ca="1" si="17"/>
        <v>21826.222590015866</v>
      </c>
      <c r="R47" s="81">
        <f t="shared" ca="1" si="17"/>
        <v>20427.178674262068</v>
      </c>
      <c r="S47" s="81">
        <f t="shared" ca="1" si="17"/>
        <v>18954.965703930924</v>
      </c>
      <c r="T47" s="81">
        <f t="shared" ca="1" si="17"/>
        <v>19285.850392029468</v>
      </c>
      <c r="U47" s="81">
        <f t="shared" ca="1" si="17"/>
        <v>21052.517651548711</v>
      </c>
      <c r="V47" s="81">
        <f t="shared" ca="1" si="17"/>
        <v>23052.975235021942</v>
      </c>
      <c r="W47" s="81">
        <f t="shared" ca="1" si="17"/>
        <v>24944.739725085354</v>
      </c>
      <c r="X47" s="81">
        <f t="shared" ca="1" si="17"/>
        <v>24944.739725085354</v>
      </c>
      <c r="Y47" s="81">
        <f t="shared" ca="1" si="17"/>
        <v>22108.130918442228</v>
      </c>
      <c r="Z47" s="81">
        <f t="shared" ca="1" si="17"/>
        <v>22901.207003187668</v>
      </c>
      <c r="AA47" s="81">
        <f t="shared" ca="1" si="17"/>
        <v>20804.880390393799</v>
      </c>
      <c r="AB47" s="81">
        <f t="shared" ca="1" si="17"/>
        <v>20815.127448954616</v>
      </c>
      <c r="AC47" s="81">
        <f t="shared" ca="1" si="17"/>
        <v>20815.127448954616</v>
      </c>
      <c r="AD47" s="81">
        <f t="shared" ca="1" si="17"/>
        <v>20773.60101015371</v>
      </c>
      <c r="AE47" s="81">
        <f t="shared" ca="1" si="17"/>
        <v>21545.829344990798</v>
      </c>
      <c r="AF47" s="81">
        <f t="shared" ca="1" si="17"/>
        <v>19575.906983287103</v>
      </c>
      <c r="AG47" s="81">
        <f t="shared" ca="1" si="17"/>
        <v>20125.138063684695</v>
      </c>
      <c r="AH47" s="81">
        <f t="shared" ca="1" si="17"/>
        <v>19949.636228035732</v>
      </c>
      <c r="AJ47" s="44" t="s">
        <v>9</v>
      </c>
    </row>
    <row r="48" spans="2:36" ht="13.5" thickBot="1" x14ac:dyDescent="0.25">
      <c r="B48" s="68"/>
      <c r="C48" s="68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J48" s="44" t="s">
        <v>9</v>
      </c>
    </row>
    <row r="49" spans="2:36" ht="13.5" thickBot="1" x14ac:dyDescent="0.25">
      <c r="B49" s="32" t="s">
        <v>113</v>
      </c>
      <c r="C49" s="50">
        <v>10000</v>
      </c>
      <c r="E49" s="46">
        <f>C49</f>
        <v>10000</v>
      </c>
      <c r="F49" s="71">
        <f ca="1">F47</f>
        <v>10937.655860349128</v>
      </c>
      <c r="G49" s="71">
        <f t="shared" ref="G49:AH49" ca="1" si="18">G47</f>
        <v>13562.23381546135</v>
      </c>
      <c r="H49" s="71">
        <f t="shared" ca="1" si="18"/>
        <v>15102.957637976584</v>
      </c>
      <c r="I49" s="71">
        <f t="shared" ca="1" si="18"/>
        <v>14430.888177132132</v>
      </c>
      <c r="J49" s="71">
        <f t="shared" ca="1" si="18"/>
        <v>16204.334401419084</v>
      </c>
      <c r="K49" s="71">
        <f t="shared" ca="1" si="18"/>
        <v>17703.237020774141</v>
      </c>
      <c r="L49" s="71">
        <f t="shared" ca="1" si="18"/>
        <v>19221.918700361748</v>
      </c>
      <c r="M49" s="71">
        <f t="shared" ca="1" si="18"/>
        <v>19574.400434800635</v>
      </c>
      <c r="N49" s="71">
        <f t="shared" ca="1" si="18"/>
        <v>17660.892960874986</v>
      </c>
      <c r="O49" s="71">
        <f t="shared" ca="1" si="18"/>
        <v>18081.711878898459</v>
      </c>
      <c r="P49" s="71">
        <f t="shared" ca="1" si="18"/>
        <v>19278.227441842206</v>
      </c>
      <c r="Q49" s="71">
        <f t="shared" ca="1" si="18"/>
        <v>21826.222590015866</v>
      </c>
      <c r="R49" s="71">
        <f t="shared" ca="1" si="18"/>
        <v>20427.178674262068</v>
      </c>
      <c r="S49" s="71">
        <f t="shared" ca="1" si="18"/>
        <v>18954.965703930924</v>
      </c>
      <c r="T49" s="71">
        <f t="shared" ca="1" si="18"/>
        <v>19285.850392029468</v>
      </c>
      <c r="U49" s="71">
        <f t="shared" ca="1" si="18"/>
        <v>21052.517651548711</v>
      </c>
      <c r="V49" s="71">
        <f t="shared" ca="1" si="18"/>
        <v>23052.975235021942</v>
      </c>
      <c r="W49" s="71">
        <f t="shared" ca="1" si="18"/>
        <v>24944.739725085354</v>
      </c>
      <c r="X49" s="71">
        <f t="shared" ca="1" si="18"/>
        <v>24944.739725085354</v>
      </c>
      <c r="Y49" s="71">
        <f t="shared" ca="1" si="18"/>
        <v>22108.130918442228</v>
      </c>
      <c r="Z49" s="71">
        <f t="shared" ca="1" si="18"/>
        <v>22901.207003187668</v>
      </c>
      <c r="AA49" s="71">
        <f t="shared" ca="1" si="18"/>
        <v>20804.880390393799</v>
      </c>
      <c r="AB49" s="71">
        <f t="shared" ca="1" si="18"/>
        <v>20815.127448954616</v>
      </c>
      <c r="AC49" s="71">
        <f t="shared" ca="1" si="18"/>
        <v>20815.127448954616</v>
      </c>
      <c r="AD49" s="71">
        <f t="shared" ca="1" si="18"/>
        <v>20773.60101015371</v>
      </c>
      <c r="AE49" s="71">
        <f t="shared" ca="1" si="18"/>
        <v>21545.829344990798</v>
      </c>
      <c r="AF49" s="71">
        <f t="shared" ca="1" si="18"/>
        <v>19575.906983287103</v>
      </c>
      <c r="AG49" s="71">
        <f t="shared" ca="1" si="18"/>
        <v>20125.138063684695</v>
      </c>
      <c r="AH49" s="71">
        <f t="shared" ca="1" si="18"/>
        <v>19949.636228035732</v>
      </c>
      <c r="AJ49" s="44" t="s">
        <v>9</v>
      </c>
    </row>
    <row r="50" spans="2:36" x14ac:dyDescent="0.2">
      <c r="B50" s="68"/>
      <c r="C50" s="68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J50" s="44" t="s">
        <v>9</v>
      </c>
    </row>
    <row r="51" spans="2:36" x14ac:dyDescent="0.2">
      <c r="B51" s="93" t="s">
        <v>128</v>
      </c>
      <c r="C51" s="91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J51" s="44" t="s">
        <v>9</v>
      </c>
    </row>
    <row r="52" spans="2:36" x14ac:dyDescent="0.2">
      <c r="B52" s="59"/>
      <c r="C52" s="58" t="str">
        <f>C14</f>
        <v>A</v>
      </c>
      <c r="D52" s="59"/>
      <c r="E52" s="64">
        <f t="shared" ref="E52:AH52" ca="1" si="19">E$49*E34</f>
        <v>8000</v>
      </c>
      <c r="F52" s="64">
        <f t="shared" ca="1" si="19"/>
        <v>8750.1246882793039</v>
      </c>
      <c r="G52" s="64">
        <f t="shared" ca="1" si="19"/>
        <v>4520.7446051537827</v>
      </c>
      <c r="H52" s="64">
        <f t="shared" ca="1" si="19"/>
        <v>12082.366110381268</v>
      </c>
      <c r="I52" s="64">
        <f t="shared" ca="1" si="19"/>
        <v>7215.4440885660661</v>
      </c>
      <c r="J52" s="64">
        <f t="shared" ca="1" si="19"/>
        <v>0</v>
      </c>
      <c r="K52" s="64">
        <f t="shared" ca="1" si="19"/>
        <v>0</v>
      </c>
      <c r="L52" s="64">
        <f t="shared" ca="1" si="19"/>
        <v>0</v>
      </c>
      <c r="M52" s="64">
        <f t="shared" ca="1" si="19"/>
        <v>15659.520347840509</v>
      </c>
      <c r="N52" s="64">
        <f t="shared" ca="1" si="19"/>
        <v>5886.9643202916614</v>
      </c>
      <c r="O52" s="64">
        <f t="shared" ca="1" si="19"/>
        <v>0</v>
      </c>
      <c r="P52" s="64">
        <f t="shared" ca="1" si="19"/>
        <v>0</v>
      </c>
      <c r="Q52" s="64">
        <f t="shared" ca="1" si="19"/>
        <v>0</v>
      </c>
      <c r="R52" s="64">
        <f t="shared" ca="1" si="19"/>
        <v>0</v>
      </c>
      <c r="S52" s="64">
        <f t="shared" ca="1" si="19"/>
        <v>0</v>
      </c>
      <c r="T52" s="64">
        <f t="shared" ca="1" si="19"/>
        <v>6428.6167973431557</v>
      </c>
      <c r="U52" s="64">
        <f t="shared" ca="1" si="19"/>
        <v>0</v>
      </c>
      <c r="V52" s="64">
        <f t="shared" ca="1" si="19"/>
        <v>0</v>
      </c>
      <c r="W52" s="64">
        <f t="shared" ca="1" si="19"/>
        <v>0</v>
      </c>
      <c r="X52" s="64">
        <f t="shared" ca="1" si="19"/>
        <v>19955.791780068284</v>
      </c>
      <c r="Y52" s="64">
        <f t="shared" ca="1" si="19"/>
        <v>0</v>
      </c>
      <c r="Z52" s="64">
        <f t="shared" ca="1" si="19"/>
        <v>7633.7356677292228</v>
      </c>
      <c r="AA52" s="64">
        <f t="shared" ca="1" si="19"/>
        <v>0</v>
      </c>
      <c r="AB52" s="64">
        <f t="shared" ca="1" si="19"/>
        <v>0</v>
      </c>
      <c r="AC52" s="64">
        <f t="shared" ca="1" si="19"/>
        <v>16652.101959163694</v>
      </c>
      <c r="AD52" s="64">
        <f t="shared" ca="1" si="19"/>
        <v>6924.5336700512362</v>
      </c>
      <c r="AE52" s="64">
        <f t="shared" ca="1" si="19"/>
        <v>17236.663475992638</v>
      </c>
      <c r="AF52" s="64">
        <f t="shared" ca="1" si="19"/>
        <v>9787.9534916435514</v>
      </c>
      <c r="AG52" s="64">
        <f t="shared" ca="1" si="19"/>
        <v>0</v>
      </c>
      <c r="AH52" s="65">
        <f t="shared" ca="1" si="19"/>
        <v>4987.4090570089329</v>
      </c>
      <c r="AJ52" s="44" t="s">
        <v>9</v>
      </c>
    </row>
    <row r="53" spans="2:36" x14ac:dyDescent="0.2">
      <c r="B53" s="68"/>
      <c r="C53" s="58" t="str">
        <f>C15</f>
        <v>B</v>
      </c>
      <c r="D53" s="59"/>
      <c r="E53" s="64">
        <f t="shared" ref="E53:AH53" ca="1" si="20">E$49*E35</f>
        <v>0</v>
      </c>
      <c r="F53" s="64">
        <f t="shared" ca="1" si="20"/>
        <v>0</v>
      </c>
      <c r="G53" s="64">
        <f t="shared" ca="1" si="20"/>
        <v>0</v>
      </c>
      <c r="H53" s="64">
        <f t="shared" ca="1" si="20"/>
        <v>0</v>
      </c>
      <c r="I53" s="64">
        <f t="shared" ca="1" si="20"/>
        <v>0</v>
      </c>
      <c r="J53" s="64">
        <f t="shared" ca="1" si="20"/>
        <v>0</v>
      </c>
      <c r="K53" s="64">
        <f t="shared" ca="1" si="20"/>
        <v>14162.589616619312</v>
      </c>
      <c r="L53" s="64">
        <f t="shared" ca="1" si="20"/>
        <v>6407.3062334539154</v>
      </c>
      <c r="M53" s="64">
        <f t="shared" ca="1" si="20"/>
        <v>0</v>
      </c>
      <c r="N53" s="64">
        <f t="shared" ca="1" si="20"/>
        <v>5886.9643202916614</v>
      </c>
      <c r="O53" s="64">
        <f t="shared" ca="1" si="20"/>
        <v>14465.369503118767</v>
      </c>
      <c r="P53" s="64">
        <f t="shared" ca="1" si="20"/>
        <v>0</v>
      </c>
      <c r="Q53" s="64">
        <f t="shared" ca="1" si="20"/>
        <v>0</v>
      </c>
      <c r="R53" s="64">
        <f t="shared" ca="1" si="20"/>
        <v>0</v>
      </c>
      <c r="S53" s="64">
        <f t="shared" ca="1" si="20"/>
        <v>9477.482851965462</v>
      </c>
      <c r="T53" s="64">
        <f t="shared" ca="1" si="20"/>
        <v>0</v>
      </c>
      <c r="U53" s="64">
        <f t="shared" ca="1" si="20"/>
        <v>7017.5058838495697</v>
      </c>
      <c r="V53" s="64">
        <f t="shared" ca="1" si="20"/>
        <v>11526.487617510971</v>
      </c>
      <c r="W53" s="64">
        <f t="shared" ca="1" si="20"/>
        <v>0</v>
      </c>
      <c r="X53" s="64">
        <f t="shared" ca="1" si="20"/>
        <v>0</v>
      </c>
      <c r="Y53" s="64">
        <f t="shared" ca="1" si="20"/>
        <v>0</v>
      </c>
      <c r="Z53" s="64">
        <f t="shared" ca="1" si="20"/>
        <v>0</v>
      </c>
      <c r="AA53" s="64">
        <f t="shared" ca="1" si="20"/>
        <v>10402.440195196899</v>
      </c>
      <c r="AB53" s="64">
        <f t="shared" ca="1" si="20"/>
        <v>0</v>
      </c>
      <c r="AC53" s="64">
        <f t="shared" ca="1" si="20"/>
        <v>0</v>
      </c>
      <c r="AD53" s="64">
        <f t="shared" ca="1" si="20"/>
        <v>0</v>
      </c>
      <c r="AE53" s="64">
        <f t="shared" ca="1" si="20"/>
        <v>0</v>
      </c>
      <c r="AF53" s="64">
        <f t="shared" ca="1" si="20"/>
        <v>0</v>
      </c>
      <c r="AG53" s="64">
        <f t="shared" ca="1" si="20"/>
        <v>10062.569031842348</v>
      </c>
      <c r="AH53" s="65">
        <f t="shared" ca="1" si="20"/>
        <v>4987.4090570089329</v>
      </c>
      <c r="AJ53" s="44" t="s">
        <v>9</v>
      </c>
    </row>
    <row r="54" spans="2:36" x14ac:dyDescent="0.2">
      <c r="B54" s="68"/>
      <c r="C54" s="58" t="str">
        <f>C16</f>
        <v>C</v>
      </c>
      <c r="D54" s="59"/>
      <c r="E54" s="64">
        <f t="shared" ref="E54:AH54" ca="1" si="21">E$49*E36</f>
        <v>0</v>
      </c>
      <c r="F54" s="64">
        <f t="shared" ca="1" si="21"/>
        <v>0</v>
      </c>
      <c r="G54" s="64">
        <f t="shared" ca="1" si="21"/>
        <v>4520.7446051537827</v>
      </c>
      <c r="H54" s="64">
        <f t="shared" ca="1" si="21"/>
        <v>0</v>
      </c>
      <c r="I54" s="64">
        <f t="shared" ca="1" si="21"/>
        <v>7215.4440885660661</v>
      </c>
      <c r="J54" s="64">
        <f t="shared" ca="1" si="21"/>
        <v>0</v>
      </c>
      <c r="K54" s="64">
        <f t="shared" ca="1" si="21"/>
        <v>0</v>
      </c>
      <c r="L54" s="64">
        <f t="shared" ca="1" si="21"/>
        <v>6407.3062334539154</v>
      </c>
      <c r="M54" s="64">
        <f t="shared" ca="1" si="21"/>
        <v>0</v>
      </c>
      <c r="N54" s="64">
        <f t="shared" ca="1" si="21"/>
        <v>5886.9643202916614</v>
      </c>
      <c r="O54" s="64">
        <f t="shared" ca="1" si="21"/>
        <v>0</v>
      </c>
      <c r="P54" s="64">
        <f t="shared" ca="1" si="21"/>
        <v>9639.1137209211029</v>
      </c>
      <c r="Q54" s="64">
        <f t="shared" ca="1" si="21"/>
        <v>10913.111295007933</v>
      </c>
      <c r="R54" s="64">
        <f t="shared" ca="1" si="21"/>
        <v>16341.742939409654</v>
      </c>
      <c r="S54" s="64">
        <f t="shared" ca="1" si="21"/>
        <v>0</v>
      </c>
      <c r="T54" s="64">
        <f t="shared" ca="1" si="21"/>
        <v>6428.6167973431557</v>
      </c>
      <c r="U54" s="64">
        <f t="shared" ca="1" si="21"/>
        <v>7017.5058838495697</v>
      </c>
      <c r="V54" s="64">
        <f t="shared" ca="1" si="21"/>
        <v>0</v>
      </c>
      <c r="W54" s="64">
        <f t="shared" ca="1" si="21"/>
        <v>0</v>
      </c>
      <c r="X54" s="64">
        <f t="shared" ca="1" si="21"/>
        <v>0</v>
      </c>
      <c r="Y54" s="64">
        <f t="shared" ca="1" si="21"/>
        <v>17686.504734753784</v>
      </c>
      <c r="Z54" s="64">
        <f t="shared" ca="1" si="21"/>
        <v>7633.7356677292228</v>
      </c>
      <c r="AA54" s="64">
        <f t="shared" ca="1" si="21"/>
        <v>0</v>
      </c>
      <c r="AB54" s="64">
        <f t="shared" ca="1" si="21"/>
        <v>0</v>
      </c>
      <c r="AC54" s="64">
        <f t="shared" ca="1" si="21"/>
        <v>0</v>
      </c>
      <c r="AD54" s="64">
        <f t="shared" ca="1" si="21"/>
        <v>6924.5336700512362</v>
      </c>
      <c r="AE54" s="64">
        <f t="shared" ca="1" si="21"/>
        <v>0</v>
      </c>
      <c r="AF54" s="64">
        <f t="shared" ca="1" si="21"/>
        <v>0</v>
      </c>
      <c r="AG54" s="64">
        <f t="shared" ca="1" si="21"/>
        <v>10062.569031842348</v>
      </c>
      <c r="AH54" s="65">
        <f t="shared" ca="1" si="21"/>
        <v>4987.4090570089329</v>
      </c>
      <c r="AJ54" s="44" t="s">
        <v>9</v>
      </c>
    </row>
    <row r="55" spans="2:36" x14ac:dyDescent="0.2">
      <c r="B55" s="78"/>
      <c r="C55" s="82" t="str">
        <f>C17</f>
        <v>D</v>
      </c>
      <c r="D55" s="80"/>
      <c r="E55" s="81">
        <f t="shared" ref="E55:AH55" ca="1" si="22">E$49*E37</f>
        <v>0</v>
      </c>
      <c r="F55" s="81">
        <f t="shared" ca="1" si="22"/>
        <v>0</v>
      </c>
      <c r="G55" s="81">
        <f t="shared" ca="1" si="22"/>
        <v>4520.7446051537827</v>
      </c>
      <c r="H55" s="81">
        <f t="shared" ca="1" si="22"/>
        <v>0</v>
      </c>
      <c r="I55" s="81">
        <f t="shared" ca="1" si="22"/>
        <v>0</v>
      </c>
      <c r="J55" s="81">
        <f t="shared" ca="1" si="22"/>
        <v>12963.467521135268</v>
      </c>
      <c r="K55" s="81">
        <f t="shared" ca="1" si="22"/>
        <v>0</v>
      </c>
      <c r="L55" s="81">
        <f t="shared" ca="1" si="22"/>
        <v>6407.3062334539154</v>
      </c>
      <c r="M55" s="81">
        <f t="shared" ca="1" si="22"/>
        <v>0</v>
      </c>
      <c r="N55" s="81">
        <f t="shared" ca="1" si="22"/>
        <v>0</v>
      </c>
      <c r="O55" s="81">
        <f t="shared" ca="1" si="22"/>
        <v>0</v>
      </c>
      <c r="P55" s="81">
        <f t="shared" ca="1" si="22"/>
        <v>9639.1137209211029</v>
      </c>
      <c r="Q55" s="81">
        <f t="shared" ca="1" si="22"/>
        <v>10913.111295007933</v>
      </c>
      <c r="R55" s="81">
        <f t="shared" ca="1" si="22"/>
        <v>0</v>
      </c>
      <c r="S55" s="81">
        <f t="shared" ca="1" si="22"/>
        <v>9477.482851965462</v>
      </c>
      <c r="T55" s="81">
        <f t="shared" ca="1" si="22"/>
        <v>6428.6167973431557</v>
      </c>
      <c r="U55" s="81">
        <f t="shared" ca="1" si="22"/>
        <v>7017.5058838495697</v>
      </c>
      <c r="V55" s="81">
        <f t="shared" ca="1" si="22"/>
        <v>11526.487617510971</v>
      </c>
      <c r="W55" s="81">
        <f t="shared" ca="1" si="22"/>
        <v>0</v>
      </c>
      <c r="X55" s="81">
        <f t="shared" ca="1" si="22"/>
        <v>0</v>
      </c>
      <c r="Y55" s="81">
        <f t="shared" ca="1" si="22"/>
        <v>0</v>
      </c>
      <c r="Z55" s="81">
        <f t="shared" ca="1" si="22"/>
        <v>7633.7356677292228</v>
      </c>
      <c r="AA55" s="81">
        <f t="shared" ca="1" si="22"/>
        <v>10402.440195196899</v>
      </c>
      <c r="AB55" s="81">
        <f t="shared" ca="1" si="22"/>
        <v>0</v>
      </c>
      <c r="AC55" s="81">
        <f t="shared" ca="1" si="22"/>
        <v>0</v>
      </c>
      <c r="AD55" s="81">
        <f t="shared" ca="1" si="22"/>
        <v>6924.5336700512362</v>
      </c>
      <c r="AE55" s="81">
        <f t="shared" ca="1" si="22"/>
        <v>0</v>
      </c>
      <c r="AF55" s="81">
        <f t="shared" ca="1" si="22"/>
        <v>9787.9534916435514</v>
      </c>
      <c r="AG55" s="81">
        <f t="shared" ca="1" si="22"/>
        <v>0</v>
      </c>
      <c r="AH55" s="83">
        <f t="shared" ca="1" si="22"/>
        <v>4987.4090570089329</v>
      </c>
      <c r="AJ55" s="44" t="s">
        <v>9</v>
      </c>
    </row>
    <row r="56" spans="2:36" x14ac:dyDescent="0.2">
      <c r="B56" s="68"/>
      <c r="C56" s="68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J56" s="44" t="s">
        <v>9</v>
      </c>
    </row>
    <row r="57" spans="2:36" x14ac:dyDescent="0.2">
      <c r="B57" s="32" t="s">
        <v>116</v>
      </c>
      <c r="E57" s="46">
        <f ca="1">SUM(E52:E55)</f>
        <v>8000</v>
      </c>
      <c r="F57" s="46">
        <f t="shared" ref="F57:AH57" ca="1" si="23">SUM(F52:F55)</f>
        <v>8750.1246882793039</v>
      </c>
      <c r="G57" s="46">
        <f t="shared" ca="1" si="23"/>
        <v>13562.233815461348</v>
      </c>
      <c r="H57" s="46">
        <f t="shared" ca="1" si="23"/>
        <v>12082.366110381268</v>
      </c>
      <c r="I57" s="46">
        <f t="shared" ca="1" si="23"/>
        <v>14430.888177132132</v>
      </c>
      <c r="J57" s="46">
        <f t="shared" ca="1" si="23"/>
        <v>12963.467521135268</v>
      </c>
      <c r="K57" s="46">
        <f t="shared" ca="1" si="23"/>
        <v>14162.589616619312</v>
      </c>
      <c r="L57" s="46">
        <f t="shared" ca="1" si="23"/>
        <v>19221.918700361748</v>
      </c>
      <c r="M57" s="46">
        <f t="shared" ca="1" si="23"/>
        <v>15659.520347840509</v>
      </c>
      <c r="N57" s="46">
        <f t="shared" ca="1" si="23"/>
        <v>17660.892960874982</v>
      </c>
      <c r="O57" s="46">
        <f t="shared" ca="1" si="23"/>
        <v>14465.369503118767</v>
      </c>
      <c r="P57" s="46">
        <f t="shared" ca="1" si="23"/>
        <v>19278.227441842206</v>
      </c>
      <c r="Q57" s="46">
        <f t="shared" ca="1" si="23"/>
        <v>21826.222590015866</v>
      </c>
      <c r="R57" s="46">
        <f t="shared" ca="1" si="23"/>
        <v>16341.742939409654</v>
      </c>
      <c r="S57" s="46">
        <f t="shared" ca="1" si="23"/>
        <v>18954.965703930924</v>
      </c>
      <c r="T57" s="46">
        <f t="shared" ca="1" si="23"/>
        <v>19285.850392029468</v>
      </c>
      <c r="U57" s="46">
        <f t="shared" ca="1" si="23"/>
        <v>21052.517651548711</v>
      </c>
      <c r="V57" s="46">
        <f t="shared" ca="1" si="23"/>
        <v>23052.975235021942</v>
      </c>
      <c r="W57" s="46">
        <f t="shared" ca="1" si="23"/>
        <v>0</v>
      </c>
      <c r="X57" s="46">
        <f t="shared" ca="1" si="23"/>
        <v>19955.791780068284</v>
      </c>
      <c r="Y57" s="46">
        <f t="shared" ca="1" si="23"/>
        <v>17686.504734753784</v>
      </c>
      <c r="Z57" s="46">
        <f t="shared" ca="1" si="23"/>
        <v>22901.207003187668</v>
      </c>
      <c r="AA57" s="46">
        <f t="shared" ca="1" si="23"/>
        <v>20804.880390393799</v>
      </c>
      <c r="AB57" s="46">
        <f t="shared" ca="1" si="23"/>
        <v>0</v>
      </c>
      <c r="AC57" s="46">
        <f t="shared" ca="1" si="23"/>
        <v>16652.101959163694</v>
      </c>
      <c r="AD57" s="46">
        <f t="shared" ca="1" si="23"/>
        <v>20773.60101015371</v>
      </c>
      <c r="AE57" s="46">
        <f t="shared" ca="1" si="23"/>
        <v>17236.663475992638</v>
      </c>
      <c r="AF57" s="46">
        <f t="shared" ca="1" si="23"/>
        <v>19575.906983287103</v>
      </c>
      <c r="AG57" s="46">
        <f t="shared" ca="1" si="23"/>
        <v>20125.138063684695</v>
      </c>
      <c r="AH57" s="46">
        <f t="shared" ca="1" si="23"/>
        <v>19949.636228035732</v>
      </c>
      <c r="AJ57" s="44" t="s">
        <v>9</v>
      </c>
    </row>
    <row r="58" spans="2:36" x14ac:dyDescent="0.2">
      <c r="B58" s="32" t="s">
        <v>64</v>
      </c>
      <c r="E58" s="46">
        <f t="shared" ref="E58:AH58" ca="1" si="24">E49-E57</f>
        <v>2000</v>
      </c>
      <c r="F58" s="46">
        <f t="shared" ca="1" si="24"/>
        <v>2187.5311720698246</v>
      </c>
      <c r="G58" s="46">
        <f t="shared" ca="1" si="24"/>
        <v>0</v>
      </c>
      <c r="H58" s="46">
        <f t="shared" ca="1" si="24"/>
        <v>3020.5915275953157</v>
      </c>
      <c r="I58" s="46">
        <f t="shared" ca="1" si="24"/>
        <v>0</v>
      </c>
      <c r="J58" s="46">
        <f t="shared" ca="1" si="24"/>
        <v>3240.8668802838165</v>
      </c>
      <c r="K58" s="46">
        <f t="shared" ca="1" si="24"/>
        <v>3540.6474041548281</v>
      </c>
      <c r="L58" s="46">
        <f t="shared" ca="1" si="24"/>
        <v>0</v>
      </c>
      <c r="M58" s="46">
        <f t="shared" ca="1" si="24"/>
        <v>3914.8800869601255</v>
      </c>
      <c r="N58" s="46">
        <f t="shared" ca="1" si="24"/>
        <v>0</v>
      </c>
      <c r="O58" s="46">
        <f t="shared" ca="1" si="24"/>
        <v>3616.3423757796918</v>
      </c>
      <c r="P58" s="46">
        <f t="shared" ca="1" si="24"/>
        <v>0</v>
      </c>
      <c r="Q58" s="46">
        <f t="shared" ca="1" si="24"/>
        <v>0</v>
      </c>
      <c r="R58" s="46">
        <f t="shared" ca="1" si="24"/>
        <v>4085.4357348524136</v>
      </c>
      <c r="S58" s="46">
        <f t="shared" ca="1" si="24"/>
        <v>0</v>
      </c>
      <c r="T58" s="46">
        <f t="shared" ca="1" si="24"/>
        <v>0</v>
      </c>
      <c r="U58" s="46">
        <f t="shared" ca="1" si="24"/>
        <v>0</v>
      </c>
      <c r="V58" s="46">
        <f t="shared" ca="1" si="24"/>
        <v>0</v>
      </c>
      <c r="W58" s="46">
        <f t="shared" ca="1" si="24"/>
        <v>24944.739725085354</v>
      </c>
      <c r="X58" s="46">
        <f t="shared" ca="1" si="24"/>
        <v>4988.9479450170693</v>
      </c>
      <c r="Y58" s="46">
        <f t="shared" ca="1" si="24"/>
        <v>4421.6261836884441</v>
      </c>
      <c r="Z58" s="46">
        <f t="shared" ca="1" si="24"/>
        <v>0</v>
      </c>
      <c r="AA58" s="46">
        <f t="shared" ca="1" si="24"/>
        <v>0</v>
      </c>
      <c r="AB58" s="46">
        <f t="shared" ca="1" si="24"/>
        <v>20815.127448954616</v>
      </c>
      <c r="AC58" s="46">
        <f t="shared" ca="1" si="24"/>
        <v>4163.0254897909217</v>
      </c>
      <c r="AD58" s="46">
        <f t="shared" ca="1" si="24"/>
        <v>0</v>
      </c>
      <c r="AE58" s="46">
        <f t="shared" ca="1" si="24"/>
        <v>4309.1658689981596</v>
      </c>
      <c r="AF58" s="46">
        <f t="shared" ca="1" si="24"/>
        <v>0</v>
      </c>
      <c r="AG58" s="46">
        <f t="shared" ca="1" si="24"/>
        <v>0</v>
      </c>
      <c r="AH58" s="46">
        <f t="shared" ca="1" si="24"/>
        <v>0</v>
      </c>
      <c r="AJ58" s="44" t="s">
        <v>9</v>
      </c>
    </row>
    <row r="59" spans="2:36" x14ac:dyDescent="0.2">
      <c r="B59" s="68"/>
      <c r="C59" s="68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J59" s="44"/>
    </row>
    <row r="60" spans="2:36" x14ac:dyDescent="0.2">
      <c r="B60" s="74" t="s">
        <v>99</v>
      </c>
      <c r="C60" s="75" t="str">
        <f>C52</f>
        <v>A</v>
      </c>
      <c r="D60" s="76"/>
      <c r="E60" s="77">
        <f ca="1">IF(E52&gt;E40,E52-E40,0)</f>
        <v>8000</v>
      </c>
      <c r="F60" s="77">
        <f t="shared" ref="F60:AH60" ca="1" si="25">IF(F52&gt;F40,F52-F40,0)</f>
        <v>0</v>
      </c>
      <c r="G60" s="77">
        <f t="shared" ca="1" si="25"/>
        <v>0</v>
      </c>
      <c r="H60" s="77">
        <f t="shared" ca="1" si="25"/>
        <v>6928.7172605059559</v>
      </c>
      <c r="I60" s="77">
        <f t="shared" ca="1" si="25"/>
        <v>0</v>
      </c>
      <c r="J60" s="77">
        <f t="shared" ca="1" si="25"/>
        <v>0</v>
      </c>
      <c r="K60" s="77">
        <f t="shared" ca="1" si="25"/>
        <v>0</v>
      </c>
      <c r="L60" s="77">
        <f t="shared" ca="1" si="25"/>
        <v>0</v>
      </c>
      <c r="M60" s="77">
        <f t="shared" ca="1" si="25"/>
        <v>15659.520347840509</v>
      </c>
      <c r="N60" s="77">
        <f t="shared" ca="1" si="25"/>
        <v>0</v>
      </c>
      <c r="O60" s="77">
        <f t="shared" ca="1" si="25"/>
        <v>0</v>
      </c>
      <c r="P60" s="77">
        <f t="shared" ca="1" si="25"/>
        <v>0</v>
      </c>
      <c r="Q60" s="77">
        <f t="shared" ca="1" si="25"/>
        <v>0</v>
      </c>
      <c r="R60" s="77">
        <f t="shared" ca="1" si="25"/>
        <v>0</v>
      </c>
      <c r="S60" s="77">
        <f t="shared" ca="1" si="25"/>
        <v>0</v>
      </c>
      <c r="T60" s="77">
        <f t="shared" ca="1" si="25"/>
        <v>6428.6167973431557</v>
      </c>
      <c r="U60" s="77">
        <f t="shared" ca="1" si="25"/>
        <v>0</v>
      </c>
      <c r="V60" s="77">
        <f t="shared" ca="1" si="25"/>
        <v>0</v>
      </c>
      <c r="W60" s="77">
        <f t="shared" ca="1" si="25"/>
        <v>0</v>
      </c>
      <c r="X60" s="77">
        <f t="shared" ca="1" si="25"/>
        <v>19955.791780068284</v>
      </c>
      <c r="Y60" s="77">
        <f t="shared" ca="1" si="25"/>
        <v>0</v>
      </c>
      <c r="Z60" s="77">
        <f t="shared" ca="1" si="25"/>
        <v>7633.7356677292228</v>
      </c>
      <c r="AA60" s="77">
        <f t="shared" ca="1" si="25"/>
        <v>0</v>
      </c>
      <c r="AB60" s="77">
        <f t="shared" ca="1" si="25"/>
        <v>0</v>
      </c>
      <c r="AC60" s="77">
        <f t="shared" ca="1" si="25"/>
        <v>16652.101959163694</v>
      </c>
      <c r="AD60" s="77">
        <f t="shared" ca="1" si="25"/>
        <v>0</v>
      </c>
      <c r="AE60" s="77">
        <f t="shared" ca="1" si="25"/>
        <v>9758.1671123373017</v>
      </c>
      <c r="AF60" s="77">
        <f t="shared" ca="1" si="25"/>
        <v>0</v>
      </c>
      <c r="AG60" s="77">
        <f t="shared" ca="1" si="25"/>
        <v>0</v>
      </c>
      <c r="AH60" s="77">
        <f t="shared" ca="1" si="25"/>
        <v>4987.4090570089329</v>
      </c>
      <c r="AJ60" s="44" t="s">
        <v>9</v>
      </c>
    </row>
    <row r="61" spans="2:36" x14ac:dyDescent="0.2">
      <c r="B61" s="68"/>
      <c r="C61" s="73" t="str">
        <f>C53</f>
        <v>B</v>
      </c>
      <c r="D61" s="59"/>
      <c r="E61" s="64">
        <f t="shared" ref="E61:AH61" ca="1" si="26">IF(E53&gt;E41,E53-E41,0)</f>
        <v>0</v>
      </c>
      <c r="F61" s="64">
        <f t="shared" ca="1" si="26"/>
        <v>0</v>
      </c>
      <c r="G61" s="64">
        <f t="shared" ca="1" si="26"/>
        <v>0</v>
      </c>
      <c r="H61" s="64">
        <f t="shared" ca="1" si="26"/>
        <v>0</v>
      </c>
      <c r="I61" s="64">
        <f t="shared" ca="1" si="26"/>
        <v>0</v>
      </c>
      <c r="J61" s="64">
        <f t="shared" ca="1" si="26"/>
        <v>0</v>
      </c>
      <c r="K61" s="64">
        <f t="shared" ca="1" si="26"/>
        <v>14162.589616619312</v>
      </c>
      <c r="L61" s="64">
        <f t="shared" ca="1" si="26"/>
        <v>0</v>
      </c>
      <c r="M61" s="64">
        <f t="shared" ca="1" si="26"/>
        <v>0</v>
      </c>
      <c r="N61" s="64">
        <f t="shared" ca="1" si="26"/>
        <v>5886.9643202916614</v>
      </c>
      <c r="O61" s="64">
        <f t="shared" ca="1" si="26"/>
        <v>7536.0748418278336</v>
      </c>
      <c r="P61" s="64">
        <f t="shared" ca="1" si="26"/>
        <v>0</v>
      </c>
      <c r="Q61" s="64">
        <f t="shared" ca="1" si="26"/>
        <v>0</v>
      </c>
      <c r="R61" s="64">
        <f t="shared" ca="1" si="26"/>
        <v>0</v>
      </c>
      <c r="S61" s="64">
        <f t="shared" ca="1" si="26"/>
        <v>9477.482851965462</v>
      </c>
      <c r="T61" s="64">
        <f t="shared" ca="1" si="26"/>
        <v>0</v>
      </c>
      <c r="U61" s="64">
        <f t="shared" ca="1" si="26"/>
        <v>7017.5058838495697</v>
      </c>
      <c r="V61" s="64">
        <f t="shared" ca="1" si="26"/>
        <v>3896.4812201084451</v>
      </c>
      <c r="W61" s="64">
        <f t="shared" ca="1" si="26"/>
        <v>0</v>
      </c>
      <c r="X61" s="64">
        <f t="shared" ca="1" si="26"/>
        <v>0</v>
      </c>
      <c r="Y61" s="64">
        <f t="shared" ca="1" si="26"/>
        <v>0</v>
      </c>
      <c r="Z61" s="64">
        <f t="shared" ca="1" si="26"/>
        <v>0</v>
      </c>
      <c r="AA61" s="64">
        <f t="shared" ca="1" si="26"/>
        <v>10402.440195196899</v>
      </c>
      <c r="AB61" s="64">
        <f t="shared" ca="1" si="26"/>
        <v>0</v>
      </c>
      <c r="AC61" s="64">
        <f t="shared" ca="1" si="26"/>
        <v>0</v>
      </c>
      <c r="AD61" s="64">
        <f t="shared" ca="1" si="26"/>
        <v>0</v>
      </c>
      <c r="AE61" s="64">
        <f t="shared" ca="1" si="26"/>
        <v>0</v>
      </c>
      <c r="AF61" s="64">
        <f t="shared" ca="1" si="26"/>
        <v>0</v>
      </c>
      <c r="AG61" s="64">
        <f t="shared" ca="1" si="26"/>
        <v>10062.569031842348</v>
      </c>
      <c r="AH61" s="64">
        <f t="shared" ca="1" si="26"/>
        <v>0</v>
      </c>
      <c r="AJ61" s="44" t="s">
        <v>9</v>
      </c>
    </row>
    <row r="62" spans="2:36" x14ac:dyDescent="0.2">
      <c r="B62" s="68"/>
      <c r="C62" s="73" t="str">
        <f>C54</f>
        <v>C</v>
      </c>
      <c r="D62" s="59"/>
      <c r="E62" s="64">
        <f t="shared" ref="E62:AH62" ca="1" si="27">IF(E54&gt;E42,E54-E42,0)</f>
        <v>0</v>
      </c>
      <c r="F62" s="64">
        <f t="shared" ca="1" si="27"/>
        <v>0</v>
      </c>
      <c r="G62" s="64">
        <f t="shared" ca="1" si="27"/>
        <v>4520.7446051537827</v>
      </c>
      <c r="H62" s="64">
        <f t="shared" ca="1" si="27"/>
        <v>0</v>
      </c>
      <c r="I62" s="64">
        <f t="shared" ca="1" si="27"/>
        <v>7215.4440885660661</v>
      </c>
      <c r="J62" s="64">
        <f t="shared" ca="1" si="27"/>
        <v>0</v>
      </c>
      <c r="K62" s="64">
        <f t="shared" ca="1" si="27"/>
        <v>0</v>
      </c>
      <c r="L62" s="64">
        <f t="shared" ca="1" si="27"/>
        <v>6407.3062334539154</v>
      </c>
      <c r="M62" s="64">
        <f t="shared" ca="1" si="27"/>
        <v>0</v>
      </c>
      <c r="N62" s="64">
        <f t="shared" ca="1" si="27"/>
        <v>5886.9643202916614</v>
      </c>
      <c r="O62" s="64">
        <f t="shared" ca="1" si="27"/>
        <v>0</v>
      </c>
      <c r="P62" s="64">
        <f t="shared" ca="1" si="27"/>
        <v>9639.1137209211029</v>
      </c>
      <c r="Q62" s="64">
        <f t="shared" ca="1" si="27"/>
        <v>1105.7337435470599</v>
      </c>
      <c r="R62" s="64">
        <f t="shared" ca="1" si="27"/>
        <v>6827.6755601555196</v>
      </c>
      <c r="S62" s="64">
        <f t="shared" ca="1" si="27"/>
        <v>0</v>
      </c>
      <c r="T62" s="64">
        <f t="shared" ca="1" si="27"/>
        <v>6428.6167973431557</v>
      </c>
      <c r="U62" s="64">
        <f t="shared" ca="1" si="27"/>
        <v>0</v>
      </c>
      <c r="V62" s="64">
        <f t="shared" ca="1" si="27"/>
        <v>0</v>
      </c>
      <c r="W62" s="64">
        <f t="shared" ca="1" si="27"/>
        <v>0</v>
      </c>
      <c r="X62" s="64">
        <f t="shared" ca="1" si="27"/>
        <v>0</v>
      </c>
      <c r="Y62" s="64">
        <f t="shared" ca="1" si="27"/>
        <v>17686.504734753784</v>
      </c>
      <c r="Z62" s="64">
        <f t="shared" ca="1" si="27"/>
        <v>0</v>
      </c>
      <c r="AA62" s="64">
        <f t="shared" ca="1" si="27"/>
        <v>0</v>
      </c>
      <c r="AB62" s="64">
        <f t="shared" ca="1" si="27"/>
        <v>0</v>
      </c>
      <c r="AC62" s="64">
        <f t="shared" ca="1" si="27"/>
        <v>0</v>
      </c>
      <c r="AD62" s="64">
        <f t="shared" ca="1" si="27"/>
        <v>6924.5336700512362</v>
      </c>
      <c r="AE62" s="64">
        <f t="shared" ca="1" si="27"/>
        <v>0</v>
      </c>
      <c r="AF62" s="64">
        <f t="shared" ca="1" si="27"/>
        <v>0</v>
      </c>
      <c r="AG62" s="64">
        <f t="shared" ca="1" si="27"/>
        <v>10062.569031842348</v>
      </c>
      <c r="AH62" s="64">
        <f t="shared" ca="1" si="27"/>
        <v>0</v>
      </c>
      <c r="AJ62" s="44" t="s">
        <v>9</v>
      </c>
    </row>
    <row r="63" spans="2:36" x14ac:dyDescent="0.2">
      <c r="B63" s="78"/>
      <c r="C63" s="79" t="str">
        <f>C55</f>
        <v>D</v>
      </c>
      <c r="D63" s="80"/>
      <c r="E63" s="81">
        <f t="shared" ref="E63:AH63" ca="1" si="28">IF(E55&gt;E43,E55-E43,0)</f>
        <v>0</v>
      </c>
      <c r="F63" s="81">
        <f t="shared" ca="1" si="28"/>
        <v>0</v>
      </c>
      <c r="G63" s="81">
        <f t="shared" ca="1" si="28"/>
        <v>4520.7446051537827</v>
      </c>
      <c r="H63" s="81">
        <f t="shared" ca="1" si="28"/>
        <v>0</v>
      </c>
      <c r="I63" s="81">
        <f t="shared" ca="1" si="28"/>
        <v>0</v>
      </c>
      <c r="J63" s="81">
        <f t="shared" ca="1" si="28"/>
        <v>12963.467521135268</v>
      </c>
      <c r="K63" s="81">
        <f t="shared" ca="1" si="28"/>
        <v>0</v>
      </c>
      <c r="L63" s="81">
        <f t="shared" ca="1" si="28"/>
        <v>6407.3062334539154</v>
      </c>
      <c r="M63" s="81">
        <f t="shared" ca="1" si="28"/>
        <v>0</v>
      </c>
      <c r="N63" s="81">
        <f t="shared" ca="1" si="28"/>
        <v>0</v>
      </c>
      <c r="O63" s="81">
        <f t="shared" ca="1" si="28"/>
        <v>0</v>
      </c>
      <c r="P63" s="81">
        <f t="shared" ca="1" si="28"/>
        <v>9639.1137209211029</v>
      </c>
      <c r="Q63" s="81">
        <f t="shared" ca="1" si="28"/>
        <v>0</v>
      </c>
      <c r="R63" s="81">
        <f t="shared" ca="1" si="28"/>
        <v>0</v>
      </c>
      <c r="S63" s="81">
        <f t="shared" ca="1" si="28"/>
        <v>9477.482851965462</v>
      </c>
      <c r="T63" s="81">
        <f t="shared" ca="1" si="28"/>
        <v>0</v>
      </c>
      <c r="U63" s="81">
        <f t="shared" ca="1" si="28"/>
        <v>0</v>
      </c>
      <c r="V63" s="81">
        <f t="shared" ca="1" si="28"/>
        <v>4087.9313806304272</v>
      </c>
      <c r="W63" s="81">
        <f t="shared" ca="1" si="28"/>
        <v>0</v>
      </c>
      <c r="X63" s="81">
        <f t="shared" ca="1" si="28"/>
        <v>0</v>
      </c>
      <c r="Y63" s="81">
        <f t="shared" ca="1" si="28"/>
        <v>0</v>
      </c>
      <c r="Z63" s="81">
        <f t="shared" ca="1" si="28"/>
        <v>7633.7356677292228</v>
      </c>
      <c r="AA63" s="81">
        <f t="shared" ca="1" si="28"/>
        <v>3701.5051452201251</v>
      </c>
      <c r="AB63" s="81">
        <f t="shared" ca="1" si="28"/>
        <v>0</v>
      </c>
      <c r="AC63" s="81">
        <f t="shared" ca="1" si="28"/>
        <v>0</v>
      </c>
      <c r="AD63" s="81">
        <f t="shared" ca="1" si="28"/>
        <v>6924.5336700512362</v>
      </c>
      <c r="AE63" s="81">
        <f t="shared" ca="1" si="28"/>
        <v>0</v>
      </c>
      <c r="AF63" s="81">
        <f t="shared" ca="1" si="28"/>
        <v>9787.9534916435514</v>
      </c>
      <c r="AG63" s="81">
        <f t="shared" ca="1" si="28"/>
        <v>0</v>
      </c>
      <c r="AH63" s="81">
        <f t="shared" ca="1" si="28"/>
        <v>4987.4090570089329</v>
      </c>
      <c r="AJ63" s="44" t="s">
        <v>9</v>
      </c>
    </row>
    <row r="64" spans="2:36" x14ac:dyDescent="0.2">
      <c r="B64" s="78"/>
      <c r="C64" s="79">
        <f>C56</f>
        <v>0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J64" s="44" t="s">
        <v>9</v>
      </c>
    </row>
    <row r="65" spans="2:36" x14ac:dyDescent="0.2">
      <c r="B65" s="74" t="s">
        <v>100</v>
      </c>
      <c r="C65" s="75" t="str">
        <f>C60</f>
        <v>A</v>
      </c>
      <c r="D65" s="76"/>
      <c r="E65" s="77">
        <f t="shared" ref="E65:AH65" ca="1" si="29">IF(E52&lt;E40,E40-E52,0)</f>
        <v>0</v>
      </c>
      <c r="F65" s="77">
        <f t="shared" ca="1" si="29"/>
        <v>187.53117206982461</v>
      </c>
      <c r="G65" s="77">
        <f t="shared" ca="1" si="29"/>
        <v>6854.4174896093136</v>
      </c>
      <c r="H65" s="77">
        <f t="shared" ca="1" si="29"/>
        <v>0</v>
      </c>
      <c r="I65" s="77">
        <f t="shared" ca="1" si="29"/>
        <v>4194.8525609707503</v>
      </c>
      <c r="J65" s="77">
        <f t="shared" ca="1" si="29"/>
        <v>8369.915142736636</v>
      </c>
      <c r="K65" s="77">
        <f t="shared" ca="1" si="29"/>
        <v>0</v>
      </c>
      <c r="L65" s="77">
        <f t="shared" ca="1" si="29"/>
        <v>0</v>
      </c>
      <c r="M65" s="77">
        <f t="shared" ca="1" si="29"/>
        <v>0</v>
      </c>
      <c r="N65" s="77">
        <f t="shared" ca="1" si="29"/>
        <v>7859.048553623199</v>
      </c>
      <c r="O65" s="77">
        <f t="shared" ca="1" si="29"/>
        <v>6299.0518227120783</v>
      </c>
      <c r="P65" s="77">
        <f t="shared" ca="1" si="29"/>
        <v>0</v>
      </c>
      <c r="Q65" s="77">
        <f t="shared" ca="1" si="29"/>
        <v>0</v>
      </c>
      <c r="R65" s="77">
        <f t="shared" ca="1" si="29"/>
        <v>0</v>
      </c>
      <c r="S65" s="77">
        <f t="shared" ca="1" si="29"/>
        <v>0</v>
      </c>
      <c r="T65" s="77">
        <f t="shared" ca="1" si="29"/>
        <v>0</v>
      </c>
      <c r="U65" s="77">
        <f t="shared" ca="1" si="29"/>
        <v>6156.0819206478109</v>
      </c>
      <c r="V65" s="77">
        <f t="shared" ca="1" si="29"/>
        <v>0</v>
      </c>
      <c r="W65" s="77">
        <f t="shared" ca="1" si="29"/>
        <v>0</v>
      </c>
      <c r="X65" s="77">
        <f t="shared" ca="1" si="29"/>
        <v>0</v>
      </c>
      <c r="Y65" s="77">
        <f t="shared" ca="1" si="29"/>
        <v>17119.182973425159</v>
      </c>
      <c r="Z65" s="77">
        <f t="shared" ca="1" si="29"/>
        <v>0</v>
      </c>
      <c r="AA65" s="77">
        <f t="shared" ca="1" si="29"/>
        <v>7386.2579528153083</v>
      </c>
      <c r="AB65" s="77">
        <f t="shared" ca="1" si="29"/>
        <v>0</v>
      </c>
      <c r="AC65" s="77">
        <f t="shared" ca="1" si="29"/>
        <v>0</v>
      </c>
      <c r="AD65" s="77">
        <f t="shared" ca="1" si="29"/>
        <v>9686.0418503115525</v>
      </c>
      <c r="AE65" s="77">
        <f t="shared" ca="1" si="29"/>
        <v>0</v>
      </c>
      <c r="AF65" s="77">
        <f t="shared" ca="1" si="29"/>
        <v>5478.7876226453918</v>
      </c>
      <c r="AG65" s="77">
        <f t="shared" ca="1" si="29"/>
        <v>10179.471631309294</v>
      </c>
      <c r="AH65" s="77">
        <f t="shared" ca="1" si="29"/>
        <v>0</v>
      </c>
      <c r="AJ65" s="44" t="s">
        <v>9</v>
      </c>
    </row>
    <row r="66" spans="2:36" x14ac:dyDescent="0.2">
      <c r="B66" s="68"/>
      <c r="C66" s="73" t="str">
        <f t="shared" ref="C66:C68" si="30">C61</f>
        <v>B</v>
      </c>
      <c r="D66" s="59"/>
      <c r="E66" s="64">
        <f t="shared" ref="E66:AH66" ca="1" si="31">IF(E53&lt;E41,E41-E53,0)</f>
        <v>0</v>
      </c>
      <c r="F66" s="64">
        <f t="shared" ca="1" si="31"/>
        <v>0</v>
      </c>
      <c r="G66" s="64">
        <f t="shared" ca="1" si="31"/>
        <v>0</v>
      </c>
      <c r="H66" s="64">
        <f t="shared" ca="1" si="31"/>
        <v>0</v>
      </c>
      <c r="I66" s="64">
        <f t="shared" ca="1" si="31"/>
        <v>0</v>
      </c>
      <c r="J66" s="64">
        <f t="shared" ca="1" si="31"/>
        <v>0</v>
      </c>
      <c r="K66" s="64">
        <f t="shared" ca="1" si="31"/>
        <v>0</v>
      </c>
      <c r="L66" s="64">
        <f t="shared" ca="1" si="31"/>
        <v>9273.9650627530064</v>
      </c>
      <c r="M66" s="64">
        <f t="shared" ca="1" si="31"/>
        <v>6791.7446074611507</v>
      </c>
      <c r="N66" s="64">
        <f t="shared" ca="1" si="31"/>
        <v>0</v>
      </c>
      <c r="O66" s="64">
        <f t="shared" ca="1" si="31"/>
        <v>0</v>
      </c>
      <c r="P66" s="64">
        <f t="shared" ca="1" si="31"/>
        <v>15677.475219323725</v>
      </c>
      <c r="Q66" s="64">
        <f t="shared" ca="1" si="31"/>
        <v>0</v>
      </c>
      <c r="R66" s="64">
        <f t="shared" ca="1" si="31"/>
        <v>0</v>
      </c>
      <c r="S66" s="64">
        <f t="shared" ca="1" si="31"/>
        <v>0</v>
      </c>
      <c r="T66" s="64">
        <f t="shared" ca="1" si="31"/>
        <v>10210.156089897955</v>
      </c>
      <c r="U66" s="64">
        <f t="shared" ca="1" si="31"/>
        <v>0</v>
      </c>
      <c r="V66" s="64">
        <f t="shared" ca="1" si="31"/>
        <v>0</v>
      </c>
      <c r="W66" s="64">
        <f t="shared" ca="1" si="31"/>
        <v>10095.890578835766</v>
      </c>
      <c r="X66" s="64">
        <f t="shared" ca="1" si="31"/>
        <v>0</v>
      </c>
      <c r="Y66" s="64">
        <f t="shared" ca="1" si="31"/>
        <v>0</v>
      </c>
      <c r="Z66" s="64">
        <f t="shared" ca="1" si="31"/>
        <v>0</v>
      </c>
      <c r="AA66" s="64">
        <f t="shared" ca="1" si="31"/>
        <v>0</v>
      </c>
      <c r="AB66" s="64">
        <f t="shared" ca="1" si="31"/>
        <v>8301.1991582618648</v>
      </c>
      <c r="AC66" s="64">
        <f t="shared" ca="1" si="31"/>
        <v>0</v>
      </c>
      <c r="AD66" s="64">
        <f t="shared" ca="1" si="31"/>
        <v>0</v>
      </c>
      <c r="AE66" s="64">
        <f t="shared" ca="1" si="31"/>
        <v>0</v>
      </c>
      <c r="AF66" s="64">
        <f t="shared" ca="1" si="31"/>
        <v>0</v>
      </c>
      <c r="AG66" s="64">
        <f t="shared" ca="1" si="31"/>
        <v>0</v>
      </c>
      <c r="AH66" s="64">
        <f t="shared" ca="1" si="31"/>
        <v>4748.9420261701971</v>
      </c>
      <c r="AJ66" s="44" t="s">
        <v>9</v>
      </c>
    </row>
    <row r="67" spans="2:36" x14ac:dyDescent="0.2">
      <c r="B67" s="68"/>
      <c r="C67" s="73" t="str">
        <f t="shared" si="30"/>
        <v>C</v>
      </c>
      <c r="D67" s="59"/>
      <c r="E67" s="64">
        <f t="shared" ref="E67:AH67" ca="1" si="32">IF(E54&lt;E42,E42-E54,0)</f>
        <v>0</v>
      </c>
      <c r="F67" s="64">
        <f t="shared" ca="1" si="32"/>
        <v>0</v>
      </c>
      <c r="G67" s="64">
        <f t="shared" ca="1" si="32"/>
        <v>0</v>
      </c>
      <c r="H67" s="64">
        <f t="shared" ca="1" si="32"/>
        <v>5546.6492412360622</v>
      </c>
      <c r="I67" s="64">
        <f t="shared" ca="1" si="32"/>
        <v>0</v>
      </c>
      <c r="J67" s="64">
        <f t="shared" ca="1" si="32"/>
        <v>7845.2210040269465</v>
      </c>
      <c r="K67" s="64">
        <f t="shared" ca="1" si="32"/>
        <v>0</v>
      </c>
      <c r="L67" s="64">
        <f t="shared" ca="1" si="32"/>
        <v>0</v>
      </c>
      <c r="M67" s="64">
        <f t="shared" ca="1" si="32"/>
        <v>6519.1544719431358</v>
      </c>
      <c r="N67" s="64">
        <f t="shared" ca="1" si="32"/>
        <v>0</v>
      </c>
      <c r="O67" s="64">
        <f t="shared" ca="1" si="32"/>
        <v>4873.9953973487072</v>
      </c>
      <c r="P67" s="64">
        <f t="shared" ca="1" si="32"/>
        <v>0</v>
      </c>
      <c r="Q67" s="64">
        <f t="shared" ca="1" si="32"/>
        <v>0</v>
      </c>
      <c r="R67" s="64">
        <f t="shared" ca="1" si="32"/>
        <v>0</v>
      </c>
      <c r="S67" s="64">
        <f t="shared" ca="1" si="32"/>
        <v>14869.52996907851</v>
      </c>
      <c r="T67" s="64">
        <f t="shared" ca="1" si="32"/>
        <v>0</v>
      </c>
      <c r="U67" s="64">
        <f t="shared" ca="1" si="32"/>
        <v>164.5896902395416</v>
      </c>
      <c r="V67" s="64">
        <f t="shared" ca="1" si="32"/>
        <v>7999.9567075885107</v>
      </c>
      <c r="W67" s="64">
        <f t="shared" ca="1" si="32"/>
        <v>0</v>
      </c>
      <c r="X67" s="64">
        <f t="shared" ca="1" si="32"/>
        <v>0</v>
      </c>
      <c r="Y67" s="64">
        <f t="shared" ca="1" si="32"/>
        <v>0</v>
      </c>
      <c r="Z67" s="64">
        <f t="shared" ca="1" si="32"/>
        <v>10890.783007075242</v>
      </c>
      <c r="AA67" s="64">
        <f t="shared" ca="1" si="32"/>
        <v>6717.6873876017162</v>
      </c>
      <c r="AB67" s="64">
        <f t="shared" ca="1" si="32"/>
        <v>0</v>
      </c>
      <c r="AC67" s="64">
        <f t="shared" ca="1" si="32"/>
        <v>0</v>
      </c>
      <c r="AD67" s="64">
        <f t="shared" ca="1" si="32"/>
        <v>0</v>
      </c>
      <c r="AE67" s="64">
        <f t="shared" ca="1" si="32"/>
        <v>7528.9194018512208</v>
      </c>
      <c r="AF67" s="64">
        <f t="shared" ca="1" si="32"/>
        <v>0</v>
      </c>
      <c r="AG67" s="64">
        <f t="shared" ca="1" si="32"/>
        <v>0</v>
      </c>
      <c r="AH67" s="64">
        <f t="shared" ca="1" si="32"/>
        <v>5250.815793344379</v>
      </c>
      <c r="AJ67" s="44" t="s">
        <v>9</v>
      </c>
    </row>
    <row r="68" spans="2:36" x14ac:dyDescent="0.2">
      <c r="B68" s="78"/>
      <c r="C68" s="79" t="str">
        <f t="shared" si="30"/>
        <v>D</v>
      </c>
      <c r="D68" s="80"/>
      <c r="E68" s="81">
        <f t="shared" ref="E68:AH68" ca="1" si="33">IF(E55&lt;E43,E43-E55,0)</f>
        <v>0</v>
      </c>
      <c r="F68" s="81">
        <f t="shared" ca="1" si="33"/>
        <v>0</v>
      </c>
      <c r="G68" s="81">
        <f t="shared" ca="1" si="33"/>
        <v>0</v>
      </c>
      <c r="H68" s="81">
        <f t="shared" ca="1" si="33"/>
        <v>4419.2815092775127</v>
      </c>
      <c r="I68" s="81">
        <f t="shared" ca="1" si="33"/>
        <v>0</v>
      </c>
      <c r="J68" s="81">
        <f t="shared" ca="1" si="33"/>
        <v>0</v>
      </c>
      <c r="K68" s="81">
        <f t="shared" ca="1" si="33"/>
        <v>14482.876432590027</v>
      </c>
      <c r="L68" s="81">
        <f t="shared" ca="1" si="33"/>
        <v>0</v>
      </c>
      <c r="M68" s="81">
        <f t="shared" ca="1" si="33"/>
        <v>6263.5013553963472</v>
      </c>
      <c r="N68" s="81">
        <f t="shared" ca="1" si="33"/>
        <v>0</v>
      </c>
      <c r="O68" s="81">
        <f t="shared" ca="1" si="33"/>
        <v>0</v>
      </c>
      <c r="P68" s="81">
        <f t="shared" ca="1" si="33"/>
        <v>0</v>
      </c>
      <c r="Q68" s="81">
        <f t="shared" ca="1" si="33"/>
        <v>1105.7337435470581</v>
      </c>
      <c r="R68" s="81">
        <f t="shared" ca="1" si="33"/>
        <v>10913.111295007933</v>
      </c>
      <c r="S68" s="81">
        <f t="shared" ca="1" si="33"/>
        <v>0</v>
      </c>
      <c r="T68" s="81">
        <f t="shared" ca="1" si="33"/>
        <v>2647.077504788359</v>
      </c>
      <c r="U68" s="81">
        <f t="shared" ca="1" si="33"/>
        <v>696.83427296221635</v>
      </c>
      <c r="V68" s="81">
        <f t="shared" ca="1" si="33"/>
        <v>0</v>
      </c>
      <c r="W68" s="81">
        <f t="shared" ca="1" si="33"/>
        <v>14848.849146249588</v>
      </c>
      <c r="X68" s="81">
        <f t="shared" ca="1" si="33"/>
        <v>0</v>
      </c>
      <c r="Y68" s="81">
        <f t="shared" ca="1" si="33"/>
        <v>0</v>
      </c>
      <c r="Z68" s="81">
        <f t="shared" ca="1" si="33"/>
        <v>0</v>
      </c>
      <c r="AA68" s="81">
        <f t="shared" ca="1" si="33"/>
        <v>0</v>
      </c>
      <c r="AB68" s="81">
        <f t="shared" ca="1" si="33"/>
        <v>12532.024622677149</v>
      </c>
      <c r="AC68" s="81">
        <f t="shared" ca="1" si="33"/>
        <v>0</v>
      </c>
      <c r="AD68" s="81">
        <f t="shared" ca="1" si="33"/>
        <v>0</v>
      </c>
      <c r="AE68" s="81">
        <f t="shared" ca="1" si="33"/>
        <v>6561.9022309712464</v>
      </c>
      <c r="AF68" s="81">
        <f t="shared" ca="1" si="33"/>
        <v>0</v>
      </c>
      <c r="AG68" s="81">
        <f t="shared" ca="1" si="33"/>
        <v>9958.815522669749</v>
      </c>
      <c r="AH68" s="81">
        <f t="shared" ca="1" si="33"/>
        <v>0</v>
      </c>
      <c r="AJ68" s="44" t="s">
        <v>9</v>
      </c>
    </row>
    <row r="69" spans="2:36" x14ac:dyDescent="0.2">
      <c r="B69" s="68"/>
      <c r="C69" s="73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J69" s="44" t="s">
        <v>9</v>
      </c>
    </row>
    <row r="70" spans="2:36" x14ac:dyDescent="0.2">
      <c r="B70" s="59"/>
      <c r="C70" s="68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J70" s="44" t="s">
        <v>9</v>
      </c>
    </row>
    <row r="71" spans="2:36" x14ac:dyDescent="0.2">
      <c r="B71" s="74" t="s">
        <v>117</v>
      </c>
      <c r="C71" s="75" t="str">
        <f>C52</f>
        <v>A</v>
      </c>
      <c r="D71" s="76"/>
      <c r="E71" s="77">
        <f>IF(D158&gt;0,D158-E107-E65,0)</f>
        <v>0</v>
      </c>
      <c r="F71" s="77">
        <f t="shared" ref="F71:AH71" ca="1" si="34">IF(F40=F52,0,MIN(F40,F52))</f>
        <v>8750.1246882793039</v>
      </c>
      <c r="G71" s="77">
        <f t="shared" ca="1" si="34"/>
        <v>4520.7446051537827</v>
      </c>
      <c r="H71" s="77">
        <f t="shared" ca="1" si="34"/>
        <v>5153.6488498753124</v>
      </c>
      <c r="I71" s="77">
        <f t="shared" ca="1" si="34"/>
        <v>7215.4440885660661</v>
      </c>
      <c r="J71" s="77">
        <f t="shared" ca="1" si="34"/>
        <v>0</v>
      </c>
      <c r="K71" s="77">
        <f t="shared" ca="1" si="34"/>
        <v>0</v>
      </c>
      <c r="L71" s="77">
        <f t="shared" ca="1" si="34"/>
        <v>0</v>
      </c>
      <c r="M71" s="77">
        <f t="shared" ca="1" si="34"/>
        <v>0</v>
      </c>
      <c r="N71" s="77">
        <f t="shared" ca="1" si="34"/>
        <v>5886.9643202916614</v>
      </c>
      <c r="O71" s="77">
        <f t="shared" ca="1" si="34"/>
        <v>0</v>
      </c>
      <c r="P71" s="77">
        <f t="shared" ca="1" si="34"/>
        <v>0</v>
      </c>
      <c r="Q71" s="77">
        <f t="shared" ca="1" si="34"/>
        <v>0</v>
      </c>
      <c r="R71" s="77">
        <f t="shared" ca="1" si="34"/>
        <v>0</v>
      </c>
      <c r="S71" s="77">
        <f t="shared" ca="1" si="34"/>
        <v>0</v>
      </c>
      <c r="T71" s="77">
        <f t="shared" ca="1" si="34"/>
        <v>0</v>
      </c>
      <c r="U71" s="77">
        <f t="shared" ca="1" si="34"/>
        <v>0</v>
      </c>
      <c r="V71" s="77">
        <f t="shared" ca="1" si="34"/>
        <v>0</v>
      </c>
      <c r="W71" s="77">
        <f t="shared" ca="1" si="34"/>
        <v>0</v>
      </c>
      <c r="X71" s="77">
        <f t="shared" ca="1" si="34"/>
        <v>0</v>
      </c>
      <c r="Y71" s="77">
        <f t="shared" ca="1" si="34"/>
        <v>0</v>
      </c>
      <c r="Z71" s="77">
        <f t="shared" ca="1" si="34"/>
        <v>0</v>
      </c>
      <c r="AA71" s="77">
        <f t="shared" ca="1" si="34"/>
        <v>0</v>
      </c>
      <c r="AB71" s="77">
        <f t="shared" ca="1" si="34"/>
        <v>0</v>
      </c>
      <c r="AC71" s="77">
        <f t="shared" ca="1" si="34"/>
        <v>0</v>
      </c>
      <c r="AD71" s="77">
        <f t="shared" ca="1" si="34"/>
        <v>6924.5336700512362</v>
      </c>
      <c r="AE71" s="77">
        <f t="shared" ca="1" si="34"/>
        <v>7478.4963636553357</v>
      </c>
      <c r="AF71" s="77">
        <f t="shared" ca="1" si="34"/>
        <v>9787.9534916435514</v>
      </c>
      <c r="AG71" s="77">
        <f t="shared" ca="1" si="34"/>
        <v>0</v>
      </c>
      <c r="AH71" s="77">
        <f t="shared" ca="1" si="34"/>
        <v>0</v>
      </c>
      <c r="AJ71" s="44" t="s">
        <v>9</v>
      </c>
    </row>
    <row r="72" spans="2:36" x14ac:dyDescent="0.2">
      <c r="B72" s="68"/>
      <c r="C72" s="73" t="str">
        <f>C53</f>
        <v>B</v>
      </c>
      <c r="D72" s="59"/>
      <c r="E72" s="64">
        <f t="shared" ref="E72:E74" si="35">IF(D159&gt;0,D159-E108-E66,0)</f>
        <v>0</v>
      </c>
      <c r="F72" s="64">
        <f t="shared" ref="F72:AH72" ca="1" si="36">IF(F41=F53,0,MIN(F41,F53))</f>
        <v>0</v>
      </c>
      <c r="G72" s="64">
        <f t="shared" ca="1" si="36"/>
        <v>0</v>
      </c>
      <c r="H72" s="64">
        <f t="shared" ca="1" si="36"/>
        <v>0</v>
      </c>
      <c r="I72" s="64">
        <f t="shared" ca="1" si="36"/>
        <v>0</v>
      </c>
      <c r="J72" s="64">
        <f t="shared" ca="1" si="36"/>
        <v>0</v>
      </c>
      <c r="K72" s="64">
        <f t="shared" ca="1" si="36"/>
        <v>0</v>
      </c>
      <c r="L72" s="64">
        <f t="shared" ca="1" si="36"/>
        <v>6407.3062334539154</v>
      </c>
      <c r="M72" s="64">
        <f t="shared" ca="1" si="36"/>
        <v>0</v>
      </c>
      <c r="N72" s="64">
        <f t="shared" ca="1" si="36"/>
        <v>0</v>
      </c>
      <c r="O72" s="64">
        <f t="shared" ca="1" si="36"/>
        <v>6929.2946612909336</v>
      </c>
      <c r="P72" s="64">
        <f t="shared" ca="1" si="36"/>
        <v>0</v>
      </c>
      <c r="Q72" s="64">
        <f t="shared" ca="1" si="36"/>
        <v>0</v>
      </c>
      <c r="R72" s="64">
        <f t="shared" ca="1" si="36"/>
        <v>0</v>
      </c>
      <c r="S72" s="64">
        <f t="shared" ca="1" si="36"/>
        <v>0</v>
      </c>
      <c r="T72" s="64">
        <f t="shared" ca="1" si="36"/>
        <v>0</v>
      </c>
      <c r="U72" s="64">
        <f t="shared" ca="1" si="36"/>
        <v>0</v>
      </c>
      <c r="V72" s="64">
        <f t="shared" ca="1" si="36"/>
        <v>7630.0063974025261</v>
      </c>
      <c r="W72" s="64">
        <f t="shared" ca="1" si="36"/>
        <v>0</v>
      </c>
      <c r="X72" s="64">
        <f t="shared" ca="1" si="36"/>
        <v>0</v>
      </c>
      <c r="Y72" s="64">
        <f t="shared" ca="1" si="36"/>
        <v>0</v>
      </c>
      <c r="Z72" s="64">
        <f t="shared" ca="1" si="36"/>
        <v>0</v>
      </c>
      <c r="AA72" s="64">
        <f t="shared" ca="1" si="36"/>
        <v>0</v>
      </c>
      <c r="AB72" s="64">
        <f t="shared" ca="1" si="36"/>
        <v>0</v>
      </c>
      <c r="AC72" s="64">
        <f t="shared" ca="1" si="36"/>
        <v>0</v>
      </c>
      <c r="AD72" s="64">
        <f t="shared" ca="1" si="36"/>
        <v>0</v>
      </c>
      <c r="AE72" s="64">
        <f t="shared" ca="1" si="36"/>
        <v>0</v>
      </c>
      <c r="AF72" s="64">
        <f t="shared" ca="1" si="36"/>
        <v>0</v>
      </c>
      <c r="AG72" s="64">
        <f t="shared" ca="1" si="36"/>
        <v>0</v>
      </c>
      <c r="AH72" s="64">
        <f t="shared" ca="1" si="36"/>
        <v>4987.4090570089329</v>
      </c>
      <c r="AJ72" s="44" t="s">
        <v>9</v>
      </c>
    </row>
    <row r="73" spans="2:36" x14ac:dyDescent="0.2">
      <c r="B73" s="68"/>
      <c r="C73" s="73" t="str">
        <f>C54</f>
        <v>C</v>
      </c>
      <c r="D73" s="59"/>
      <c r="E73" s="64">
        <f t="shared" si="35"/>
        <v>0</v>
      </c>
      <c r="F73" s="64">
        <f t="shared" ref="F73:AH73" ca="1" si="37">IF(F42=F54,0,MIN(F42,F54))</f>
        <v>0</v>
      </c>
      <c r="G73" s="64">
        <f t="shared" ca="1" si="37"/>
        <v>0</v>
      </c>
      <c r="H73" s="64">
        <f t="shared" ca="1" si="37"/>
        <v>0</v>
      </c>
      <c r="I73" s="64">
        <f t="shared" ca="1" si="37"/>
        <v>0</v>
      </c>
      <c r="J73" s="64">
        <f t="shared" ca="1" si="37"/>
        <v>0</v>
      </c>
      <c r="K73" s="64">
        <f t="shared" ca="1" si="37"/>
        <v>0</v>
      </c>
      <c r="L73" s="64">
        <f t="shared" ca="1" si="37"/>
        <v>0</v>
      </c>
      <c r="M73" s="64">
        <f t="shared" ca="1" si="37"/>
        <v>0</v>
      </c>
      <c r="N73" s="64">
        <f t="shared" ca="1" si="37"/>
        <v>0</v>
      </c>
      <c r="O73" s="64">
        <f t="shared" ca="1" si="37"/>
        <v>0</v>
      </c>
      <c r="P73" s="64">
        <f t="shared" ca="1" si="37"/>
        <v>0</v>
      </c>
      <c r="Q73" s="64">
        <f t="shared" ca="1" si="37"/>
        <v>9807.3775514608733</v>
      </c>
      <c r="R73" s="64">
        <f t="shared" ca="1" si="37"/>
        <v>9514.0673792541347</v>
      </c>
      <c r="S73" s="64">
        <f t="shared" ca="1" si="37"/>
        <v>0</v>
      </c>
      <c r="T73" s="64">
        <f t="shared" ca="1" si="37"/>
        <v>0</v>
      </c>
      <c r="U73" s="64">
        <f t="shared" ca="1" si="37"/>
        <v>7017.5058838495697</v>
      </c>
      <c r="V73" s="64">
        <f t="shared" ca="1" si="37"/>
        <v>0</v>
      </c>
      <c r="W73" s="64">
        <f t="shared" ca="1" si="37"/>
        <v>0</v>
      </c>
      <c r="X73" s="64">
        <f t="shared" ca="1" si="37"/>
        <v>0</v>
      </c>
      <c r="Y73" s="64">
        <f t="shared" ca="1" si="37"/>
        <v>0</v>
      </c>
      <c r="Z73" s="64">
        <f t="shared" ca="1" si="37"/>
        <v>7633.7356677292228</v>
      </c>
      <c r="AA73" s="64">
        <f t="shared" ca="1" si="37"/>
        <v>0</v>
      </c>
      <c r="AB73" s="64">
        <f t="shared" ca="1" si="37"/>
        <v>0</v>
      </c>
      <c r="AC73" s="64">
        <f t="shared" ca="1" si="37"/>
        <v>0</v>
      </c>
      <c r="AD73" s="64">
        <f t="shared" ca="1" si="37"/>
        <v>0</v>
      </c>
      <c r="AE73" s="64">
        <f t="shared" ca="1" si="37"/>
        <v>0</v>
      </c>
      <c r="AF73" s="64">
        <f t="shared" ca="1" si="37"/>
        <v>0</v>
      </c>
      <c r="AG73" s="64">
        <f t="shared" ca="1" si="37"/>
        <v>0</v>
      </c>
      <c r="AH73" s="64">
        <f t="shared" ca="1" si="37"/>
        <v>4987.4090570089329</v>
      </c>
      <c r="AJ73" s="44" t="s">
        <v>9</v>
      </c>
    </row>
    <row r="74" spans="2:36" x14ac:dyDescent="0.2">
      <c r="B74" s="78"/>
      <c r="C74" s="79" t="str">
        <f>C55</f>
        <v>D</v>
      </c>
      <c r="D74" s="80"/>
      <c r="E74" s="81">
        <f t="shared" si="35"/>
        <v>0</v>
      </c>
      <c r="F74" s="81">
        <f t="shared" ref="F74:AH74" ca="1" si="38">IF(F43=F55,0,MIN(F43,F55))</f>
        <v>0</v>
      </c>
      <c r="G74" s="81">
        <f t="shared" ca="1" si="38"/>
        <v>0</v>
      </c>
      <c r="H74" s="81">
        <f t="shared" ca="1" si="38"/>
        <v>0</v>
      </c>
      <c r="I74" s="81">
        <f t="shared" ca="1" si="38"/>
        <v>0</v>
      </c>
      <c r="J74" s="81">
        <f t="shared" ca="1" si="38"/>
        <v>0</v>
      </c>
      <c r="K74" s="81">
        <f t="shared" ca="1" si="38"/>
        <v>0</v>
      </c>
      <c r="L74" s="81">
        <f t="shared" ca="1" si="38"/>
        <v>0</v>
      </c>
      <c r="M74" s="81">
        <f t="shared" ca="1" si="38"/>
        <v>0</v>
      </c>
      <c r="N74" s="81">
        <f t="shared" ca="1" si="38"/>
        <v>0</v>
      </c>
      <c r="O74" s="81">
        <f t="shared" ca="1" si="38"/>
        <v>0</v>
      </c>
      <c r="P74" s="81">
        <f t="shared" ca="1" si="38"/>
        <v>0</v>
      </c>
      <c r="Q74" s="81">
        <f t="shared" ca="1" si="38"/>
        <v>10913.111295007933</v>
      </c>
      <c r="R74" s="81">
        <f t="shared" ca="1" si="38"/>
        <v>0</v>
      </c>
      <c r="S74" s="81">
        <f t="shared" ca="1" si="38"/>
        <v>0</v>
      </c>
      <c r="T74" s="81">
        <f t="shared" ca="1" si="38"/>
        <v>6428.6167973431557</v>
      </c>
      <c r="U74" s="81">
        <f t="shared" ca="1" si="38"/>
        <v>7017.5058838495697</v>
      </c>
      <c r="V74" s="81">
        <f t="shared" ca="1" si="38"/>
        <v>7438.556236880544</v>
      </c>
      <c r="W74" s="81">
        <f t="shared" ca="1" si="38"/>
        <v>0</v>
      </c>
      <c r="X74" s="81">
        <f t="shared" ca="1" si="38"/>
        <v>0</v>
      </c>
      <c r="Y74" s="81">
        <f t="shared" ca="1" si="38"/>
        <v>0</v>
      </c>
      <c r="Z74" s="81">
        <f t="shared" ca="1" si="38"/>
        <v>0</v>
      </c>
      <c r="AA74" s="81">
        <f t="shared" ca="1" si="38"/>
        <v>6700.9350499767743</v>
      </c>
      <c r="AB74" s="81">
        <f t="shared" ca="1" si="38"/>
        <v>0</v>
      </c>
      <c r="AC74" s="81">
        <f t="shared" ca="1" si="38"/>
        <v>0</v>
      </c>
      <c r="AD74" s="81">
        <f t="shared" ca="1" si="38"/>
        <v>0</v>
      </c>
      <c r="AE74" s="81">
        <f t="shared" ca="1" si="38"/>
        <v>0</v>
      </c>
      <c r="AF74" s="81">
        <f t="shared" ca="1" si="38"/>
        <v>0</v>
      </c>
      <c r="AG74" s="81">
        <f t="shared" ca="1" si="38"/>
        <v>0</v>
      </c>
      <c r="AH74" s="81">
        <f t="shared" ca="1" si="38"/>
        <v>0</v>
      </c>
      <c r="AJ74" s="44" t="s">
        <v>9</v>
      </c>
    </row>
    <row r="75" spans="2:36" x14ac:dyDescent="0.2">
      <c r="B75" s="68"/>
      <c r="C75" s="73">
        <f>C56</f>
        <v>0</v>
      </c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J75" s="44" t="s">
        <v>9</v>
      </c>
    </row>
    <row r="76" spans="2:36" x14ac:dyDescent="0.2">
      <c r="B76" s="32" t="s">
        <v>118</v>
      </c>
      <c r="C76" s="45"/>
      <c r="AJ76" s="44" t="s">
        <v>9</v>
      </c>
    </row>
    <row r="77" spans="2:36" outlineLevel="1" x14ac:dyDescent="0.2">
      <c r="B77" s="32" t="str">
        <f>B60</f>
        <v>bodGrossBuyAmount</v>
      </c>
      <c r="C77" s="75" t="str">
        <f t="shared" ref="C77:C80" si="39">C71</f>
        <v>A</v>
      </c>
      <c r="E77" s="46">
        <f ca="1">E60</f>
        <v>8000</v>
      </c>
      <c r="F77" s="46">
        <f t="shared" ref="F77:AH80" ca="1" si="40">F60</f>
        <v>0</v>
      </c>
      <c r="G77" s="46">
        <f t="shared" ca="1" si="40"/>
        <v>0</v>
      </c>
      <c r="H77" s="46">
        <f t="shared" ca="1" si="40"/>
        <v>6928.7172605059559</v>
      </c>
      <c r="I77" s="46">
        <f t="shared" ca="1" si="40"/>
        <v>0</v>
      </c>
      <c r="J77" s="46">
        <f t="shared" ca="1" si="40"/>
        <v>0</v>
      </c>
      <c r="K77" s="46">
        <f t="shared" ca="1" si="40"/>
        <v>0</v>
      </c>
      <c r="L77" s="46">
        <f t="shared" ca="1" si="40"/>
        <v>0</v>
      </c>
      <c r="M77" s="46">
        <f t="shared" ca="1" si="40"/>
        <v>15659.520347840509</v>
      </c>
      <c r="N77" s="46">
        <f t="shared" ca="1" si="40"/>
        <v>0</v>
      </c>
      <c r="O77" s="46">
        <f t="shared" ca="1" si="40"/>
        <v>0</v>
      </c>
      <c r="P77" s="46">
        <f t="shared" ca="1" si="40"/>
        <v>0</v>
      </c>
      <c r="Q77" s="46">
        <f t="shared" ca="1" si="40"/>
        <v>0</v>
      </c>
      <c r="R77" s="46">
        <f t="shared" ca="1" si="40"/>
        <v>0</v>
      </c>
      <c r="S77" s="46">
        <f t="shared" ca="1" si="40"/>
        <v>0</v>
      </c>
      <c r="T77" s="46">
        <f t="shared" ca="1" si="40"/>
        <v>6428.6167973431557</v>
      </c>
      <c r="U77" s="46">
        <f t="shared" ca="1" si="40"/>
        <v>0</v>
      </c>
      <c r="V77" s="46">
        <f t="shared" ca="1" si="40"/>
        <v>0</v>
      </c>
      <c r="W77" s="46">
        <f t="shared" ca="1" si="40"/>
        <v>0</v>
      </c>
      <c r="X77" s="46">
        <f t="shared" ca="1" si="40"/>
        <v>19955.791780068284</v>
      </c>
      <c r="Y77" s="46">
        <f t="shared" ca="1" si="40"/>
        <v>0</v>
      </c>
      <c r="Z77" s="46">
        <f t="shared" ca="1" si="40"/>
        <v>7633.7356677292228</v>
      </c>
      <c r="AA77" s="46">
        <f t="shared" ca="1" si="40"/>
        <v>0</v>
      </c>
      <c r="AB77" s="46">
        <f t="shared" ca="1" si="40"/>
        <v>0</v>
      </c>
      <c r="AC77" s="46">
        <f t="shared" ca="1" si="40"/>
        <v>16652.101959163694</v>
      </c>
      <c r="AD77" s="46">
        <f t="shared" ca="1" si="40"/>
        <v>0</v>
      </c>
      <c r="AE77" s="46">
        <f t="shared" ca="1" si="40"/>
        <v>9758.1671123373017</v>
      </c>
      <c r="AF77" s="46">
        <f t="shared" ca="1" si="40"/>
        <v>0</v>
      </c>
      <c r="AG77" s="46">
        <f t="shared" ca="1" si="40"/>
        <v>0</v>
      </c>
      <c r="AH77" s="46">
        <f t="shared" ca="1" si="40"/>
        <v>4987.4090570089329</v>
      </c>
      <c r="AJ77" s="44" t="s">
        <v>9</v>
      </c>
    </row>
    <row r="78" spans="2:36" outlineLevel="1" x14ac:dyDescent="0.2">
      <c r="C78" s="73" t="str">
        <f t="shared" si="39"/>
        <v>B</v>
      </c>
      <c r="E78" s="46">
        <f t="shared" ref="E78:T80" ca="1" si="41">E61</f>
        <v>0</v>
      </c>
      <c r="F78" s="46">
        <f t="shared" ca="1" si="41"/>
        <v>0</v>
      </c>
      <c r="G78" s="46">
        <f t="shared" ca="1" si="41"/>
        <v>0</v>
      </c>
      <c r="H78" s="46">
        <f t="shared" ca="1" si="41"/>
        <v>0</v>
      </c>
      <c r="I78" s="46">
        <f t="shared" ca="1" si="41"/>
        <v>0</v>
      </c>
      <c r="J78" s="46">
        <f t="shared" ca="1" si="41"/>
        <v>0</v>
      </c>
      <c r="K78" s="46">
        <f t="shared" ca="1" si="41"/>
        <v>14162.589616619312</v>
      </c>
      <c r="L78" s="46">
        <f t="shared" ca="1" si="41"/>
        <v>0</v>
      </c>
      <c r="M78" s="46">
        <f t="shared" ca="1" si="41"/>
        <v>0</v>
      </c>
      <c r="N78" s="46">
        <f t="shared" ca="1" si="41"/>
        <v>5886.9643202916614</v>
      </c>
      <c r="O78" s="46">
        <f t="shared" ca="1" si="41"/>
        <v>7536.0748418278336</v>
      </c>
      <c r="P78" s="46">
        <f t="shared" ca="1" si="41"/>
        <v>0</v>
      </c>
      <c r="Q78" s="46">
        <f t="shared" ca="1" si="41"/>
        <v>0</v>
      </c>
      <c r="R78" s="46">
        <f t="shared" ca="1" si="41"/>
        <v>0</v>
      </c>
      <c r="S78" s="46">
        <f t="shared" ca="1" si="41"/>
        <v>9477.482851965462</v>
      </c>
      <c r="T78" s="46">
        <f t="shared" ca="1" si="41"/>
        <v>0</v>
      </c>
      <c r="U78" s="46">
        <f t="shared" ca="1" si="40"/>
        <v>7017.5058838495697</v>
      </c>
      <c r="V78" s="46">
        <f t="shared" ca="1" si="40"/>
        <v>3896.4812201084451</v>
      </c>
      <c r="W78" s="46">
        <f t="shared" ca="1" si="40"/>
        <v>0</v>
      </c>
      <c r="X78" s="46">
        <f t="shared" ca="1" si="40"/>
        <v>0</v>
      </c>
      <c r="Y78" s="46">
        <f t="shared" ca="1" si="40"/>
        <v>0</v>
      </c>
      <c r="Z78" s="46">
        <f t="shared" ca="1" si="40"/>
        <v>0</v>
      </c>
      <c r="AA78" s="46">
        <f t="shared" ca="1" si="40"/>
        <v>10402.440195196899</v>
      </c>
      <c r="AB78" s="46">
        <f t="shared" ca="1" si="40"/>
        <v>0</v>
      </c>
      <c r="AC78" s="46">
        <f t="shared" ca="1" si="40"/>
        <v>0</v>
      </c>
      <c r="AD78" s="46">
        <f t="shared" ca="1" si="40"/>
        <v>0</v>
      </c>
      <c r="AE78" s="46">
        <f t="shared" ca="1" si="40"/>
        <v>0</v>
      </c>
      <c r="AF78" s="46">
        <f t="shared" ca="1" si="40"/>
        <v>0</v>
      </c>
      <c r="AG78" s="46">
        <f t="shared" ca="1" si="40"/>
        <v>10062.569031842348</v>
      </c>
      <c r="AH78" s="46">
        <f t="shared" ca="1" si="40"/>
        <v>0</v>
      </c>
      <c r="AJ78" s="44" t="s">
        <v>9</v>
      </c>
    </row>
    <row r="79" spans="2:36" outlineLevel="1" x14ac:dyDescent="0.2">
      <c r="C79" s="73" t="str">
        <f t="shared" si="39"/>
        <v>C</v>
      </c>
      <c r="E79" s="46">
        <f t="shared" ca="1" si="41"/>
        <v>0</v>
      </c>
      <c r="F79" s="46">
        <f t="shared" ca="1" si="40"/>
        <v>0</v>
      </c>
      <c r="G79" s="46">
        <f t="shared" ca="1" si="40"/>
        <v>4520.7446051537827</v>
      </c>
      <c r="H79" s="46">
        <f t="shared" ca="1" si="40"/>
        <v>0</v>
      </c>
      <c r="I79" s="46">
        <f t="shared" ca="1" si="40"/>
        <v>7215.4440885660661</v>
      </c>
      <c r="J79" s="46">
        <f t="shared" ca="1" si="40"/>
        <v>0</v>
      </c>
      <c r="K79" s="46">
        <f t="shared" ca="1" si="40"/>
        <v>0</v>
      </c>
      <c r="L79" s="46">
        <f t="shared" ca="1" si="40"/>
        <v>6407.3062334539154</v>
      </c>
      <c r="M79" s="46">
        <f t="shared" ca="1" si="40"/>
        <v>0</v>
      </c>
      <c r="N79" s="46">
        <f t="shared" ca="1" si="40"/>
        <v>5886.9643202916614</v>
      </c>
      <c r="O79" s="46">
        <f t="shared" ca="1" si="40"/>
        <v>0</v>
      </c>
      <c r="P79" s="46">
        <f t="shared" ca="1" si="40"/>
        <v>9639.1137209211029</v>
      </c>
      <c r="Q79" s="46">
        <f t="shared" ca="1" si="40"/>
        <v>1105.7337435470599</v>
      </c>
      <c r="R79" s="46">
        <f t="shared" ca="1" si="40"/>
        <v>6827.6755601555196</v>
      </c>
      <c r="S79" s="46">
        <f t="shared" ca="1" si="40"/>
        <v>0</v>
      </c>
      <c r="T79" s="46">
        <f t="shared" ca="1" si="40"/>
        <v>6428.6167973431557</v>
      </c>
      <c r="U79" s="46">
        <f t="shared" ca="1" si="40"/>
        <v>0</v>
      </c>
      <c r="V79" s="46">
        <f t="shared" ca="1" si="40"/>
        <v>0</v>
      </c>
      <c r="W79" s="46">
        <f t="shared" ca="1" si="40"/>
        <v>0</v>
      </c>
      <c r="X79" s="46">
        <f t="shared" ca="1" si="40"/>
        <v>0</v>
      </c>
      <c r="Y79" s="46">
        <f t="shared" ca="1" si="40"/>
        <v>17686.504734753784</v>
      </c>
      <c r="Z79" s="46">
        <f t="shared" ca="1" si="40"/>
        <v>0</v>
      </c>
      <c r="AA79" s="46">
        <f t="shared" ca="1" si="40"/>
        <v>0</v>
      </c>
      <c r="AB79" s="46">
        <f t="shared" ca="1" si="40"/>
        <v>0</v>
      </c>
      <c r="AC79" s="46">
        <f t="shared" ca="1" si="40"/>
        <v>0</v>
      </c>
      <c r="AD79" s="46">
        <f t="shared" ca="1" si="40"/>
        <v>6924.5336700512362</v>
      </c>
      <c r="AE79" s="46">
        <f t="shared" ca="1" si="40"/>
        <v>0</v>
      </c>
      <c r="AF79" s="46">
        <f t="shared" ca="1" si="40"/>
        <v>0</v>
      </c>
      <c r="AG79" s="46">
        <f t="shared" ca="1" si="40"/>
        <v>10062.569031842348</v>
      </c>
      <c r="AH79" s="46">
        <f t="shared" ca="1" si="40"/>
        <v>0</v>
      </c>
      <c r="AJ79" s="44" t="s">
        <v>9</v>
      </c>
    </row>
    <row r="80" spans="2:36" outlineLevel="1" x14ac:dyDescent="0.2">
      <c r="B80" s="78"/>
      <c r="C80" s="79" t="str">
        <f t="shared" si="39"/>
        <v>D</v>
      </c>
      <c r="D80" s="80"/>
      <c r="E80" s="81">
        <f t="shared" ca="1" si="41"/>
        <v>0</v>
      </c>
      <c r="F80" s="81">
        <f t="shared" ca="1" si="40"/>
        <v>0</v>
      </c>
      <c r="G80" s="81">
        <f t="shared" ca="1" si="40"/>
        <v>4520.7446051537827</v>
      </c>
      <c r="H80" s="81">
        <f t="shared" ca="1" si="40"/>
        <v>0</v>
      </c>
      <c r="I80" s="81">
        <f t="shared" ca="1" si="40"/>
        <v>0</v>
      </c>
      <c r="J80" s="81">
        <f t="shared" ca="1" si="40"/>
        <v>12963.467521135268</v>
      </c>
      <c r="K80" s="81">
        <f t="shared" ca="1" si="40"/>
        <v>0</v>
      </c>
      <c r="L80" s="81">
        <f t="shared" ca="1" si="40"/>
        <v>6407.3062334539154</v>
      </c>
      <c r="M80" s="81">
        <f t="shared" ca="1" si="40"/>
        <v>0</v>
      </c>
      <c r="N80" s="81">
        <f t="shared" ca="1" si="40"/>
        <v>0</v>
      </c>
      <c r="O80" s="81">
        <f t="shared" ca="1" si="40"/>
        <v>0</v>
      </c>
      <c r="P80" s="81">
        <f t="shared" ca="1" si="40"/>
        <v>9639.1137209211029</v>
      </c>
      <c r="Q80" s="81">
        <f t="shared" ca="1" si="40"/>
        <v>0</v>
      </c>
      <c r="R80" s="81">
        <f t="shared" ca="1" si="40"/>
        <v>0</v>
      </c>
      <c r="S80" s="81">
        <f t="shared" ca="1" si="40"/>
        <v>9477.482851965462</v>
      </c>
      <c r="T80" s="81">
        <f t="shared" ca="1" si="40"/>
        <v>0</v>
      </c>
      <c r="U80" s="81">
        <f t="shared" ca="1" si="40"/>
        <v>0</v>
      </c>
      <c r="V80" s="81">
        <f t="shared" ca="1" si="40"/>
        <v>4087.9313806304272</v>
      </c>
      <c r="W80" s="81">
        <f t="shared" ca="1" si="40"/>
        <v>0</v>
      </c>
      <c r="X80" s="81">
        <f t="shared" ca="1" si="40"/>
        <v>0</v>
      </c>
      <c r="Y80" s="81">
        <f t="shared" ca="1" si="40"/>
        <v>0</v>
      </c>
      <c r="Z80" s="81">
        <f t="shared" ca="1" si="40"/>
        <v>7633.7356677292228</v>
      </c>
      <c r="AA80" s="81">
        <f t="shared" ca="1" si="40"/>
        <v>3701.5051452201251</v>
      </c>
      <c r="AB80" s="81">
        <f t="shared" ca="1" si="40"/>
        <v>0</v>
      </c>
      <c r="AC80" s="81">
        <f t="shared" ca="1" si="40"/>
        <v>0</v>
      </c>
      <c r="AD80" s="81">
        <f t="shared" ca="1" si="40"/>
        <v>6924.5336700512362</v>
      </c>
      <c r="AE80" s="81">
        <f t="shared" ca="1" si="40"/>
        <v>0</v>
      </c>
      <c r="AF80" s="81">
        <f t="shared" ca="1" si="40"/>
        <v>9787.9534916435514</v>
      </c>
      <c r="AG80" s="81">
        <f t="shared" ca="1" si="40"/>
        <v>0</v>
      </c>
      <c r="AH80" s="81">
        <f t="shared" ca="1" si="40"/>
        <v>4987.4090570089329</v>
      </c>
      <c r="AJ80" s="44" t="s">
        <v>9</v>
      </c>
    </row>
    <row r="81" spans="2:36" outlineLevel="1" x14ac:dyDescent="0.2">
      <c r="B81" s="68"/>
      <c r="C81" s="68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J81" s="44" t="s">
        <v>9</v>
      </c>
    </row>
    <row r="82" spans="2:36" outlineLevel="1" x14ac:dyDescent="0.2">
      <c r="B82" s="32" t="s">
        <v>102</v>
      </c>
      <c r="C82" s="45" t="str">
        <f>C52</f>
        <v>A</v>
      </c>
      <c r="E82" s="46">
        <f ca="1">E77/(1+$B$85)</f>
        <v>7980.0498753117208</v>
      </c>
      <c r="F82" s="46">
        <f t="shared" ref="F82:AH85" ca="1" si="42">F77/(1+$B$85)</f>
        <v>0</v>
      </c>
      <c r="G82" s="46">
        <f t="shared" ca="1" si="42"/>
        <v>0</v>
      </c>
      <c r="H82" s="46">
        <f t="shared" ca="1" si="42"/>
        <v>6911.4386638463402</v>
      </c>
      <c r="I82" s="46">
        <f t="shared" ca="1" si="42"/>
        <v>0</v>
      </c>
      <c r="J82" s="46">
        <f t="shared" ca="1" si="42"/>
        <v>0</v>
      </c>
      <c r="K82" s="46">
        <f t="shared" ca="1" si="42"/>
        <v>0</v>
      </c>
      <c r="L82" s="46">
        <f t="shared" ca="1" si="42"/>
        <v>0</v>
      </c>
      <c r="M82" s="46">
        <f t="shared" ca="1" si="42"/>
        <v>15620.469174903252</v>
      </c>
      <c r="N82" s="46">
        <f t="shared" ca="1" si="42"/>
        <v>0</v>
      </c>
      <c r="O82" s="46">
        <f t="shared" ca="1" si="42"/>
        <v>0</v>
      </c>
      <c r="P82" s="46">
        <f t="shared" ca="1" si="42"/>
        <v>0</v>
      </c>
      <c r="Q82" s="46">
        <f t="shared" ca="1" si="42"/>
        <v>0</v>
      </c>
      <c r="R82" s="46">
        <f t="shared" ca="1" si="42"/>
        <v>0</v>
      </c>
      <c r="S82" s="46">
        <f t="shared" ca="1" si="42"/>
        <v>0</v>
      </c>
      <c r="T82" s="46">
        <f t="shared" ca="1" si="42"/>
        <v>6412.5853340081358</v>
      </c>
      <c r="U82" s="46">
        <f t="shared" ca="1" si="42"/>
        <v>0</v>
      </c>
      <c r="V82" s="46">
        <f t="shared" ca="1" si="42"/>
        <v>0</v>
      </c>
      <c r="W82" s="46">
        <f t="shared" ca="1" si="42"/>
        <v>0</v>
      </c>
      <c r="X82" s="46">
        <f t="shared" ca="1" si="42"/>
        <v>19906.026713285071</v>
      </c>
      <c r="Y82" s="46">
        <f t="shared" ca="1" si="42"/>
        <v>0</v>
      </c>
      <c r="Z82" s="46">
        <f t="shared" ca="1" si="42"/>
        <v>7614.6989204281526</v>
      </c>
      <c r="AA82" s="46">
        <f t="shared" ca="1" si="42"/>
        <v>0</v>
      </c>
      <c r="AB82" s="46">
        <f t="shared" ca="1" si="42"/>
        <v>0</v>
      </c>
      <c r="AC82" s="46">
        <f t="shared" ca="1" si="42"/>
        <v>16610.575520362789</v>
      </c>
      <c r="AD82" s="46">
        <f t="shared" ca="1" si="42"/>
        <v>0</v>
      </c>
      <c r="AE82" s="46">
        <f t="shared" ca="1" si="42"/>
        <v>9733.8325310097771</v>
      </c>
      <c r="AF82" s="46">
        <f t="shared" ca="1" si="42"/>
        <v>0</v>
      </c>
      <c r="AG82" s="46">
        <f t="shared" ca="1" si="42"/>
        <v>0</v>
      </c>
      <c r="AH82" s="46">
        <f t="shared" ca="1" si="42"/>
        <v>4974.971627939085</v>
      </c>
      <c r="AJ82" s="44" t="s">
        <v>9</v>
      </c>
    </row>
    <row r="83" spans="2:36" outlineLevel="1" x14ac:dyDescent="0.2">
      <c r="C83" s="45" t="str">
        <f>C53</f>
        <v>B</v>
      </c>
      <c r="E83" s="46">
        <f t="shared" ref="E83:T85" ca="1" si="43">E78/(1+$B$85)</f>
        <v>0</v>
      </c>
      <c r="F83" s="46">
        <f t="shared" ca="1" si="43"/>
        <v>0</v>
      </c>
      <c r="G83" s="46">
        <f t="shared" ca="1" si="43"/>
        <v>0</v>
      </c>
      <c r="H83" s="46">
        <f t="shared" ca="1" si="43"/>
        <v>0</v>
      </c>
      <c r="I83" s="46">
        <f t="shared" ca="1" si="43"/>
        <v>0</v>
      </c>
      <c r="J83" s="46">
        <f t="shared" ca="1" si="43"/>
        <v>0</v>
      </c>
      <c r="K83" s="46">
        <f t="shared" ca="1" si="43"/>
        <v>14127.271438024252</v>
      </c>
      <c r="L83" s="46">
        <f t="shared" ca="1" si="43"/>
        <v>0</v>
      </c>
      <c r="M83" s="46">
        <f t="shared" ca="1" si="43"/>
        <v>0</v>
      </c>
      <c r="N83" s="46">
        <f t="shared" ca="1" si="43"/>
        <v>5872.2836112635032</v>
      </c>
      <c r="O83" s="46">
        <f t="shared" ca="1" si="43"/>
        <v>7517.2816377335002</v>
      </c>
      <c r="P83" s="46">
        <f t="shared" ca="1" si="43"/>
        <v>0</v>
      </c>
      <c r="Q83" s="46">
        <f t="shared" ca="1" si="43"/>
        <v>0</v>
      </c>
      <c r="R83" s="46">
        <f t="shared" ca="1" si="43"/>
        <v>0</v>
      </c>
      <c r="S83" s="46">
        <f t="shared" ca="1" si="43"/>
        <v>9453.8482313869954</v>
      </c>
      <c r="T83" s="46">
        <f t="shared" ca="1" si="43"/>
        <v>0</v>
      </c>
      <c r="U83" s="46">
        <f t="shared" ca="1" si="42"/>
        <v>7000.0058691766289</v>
      </c>
      <c r="V83" s="46">
        <f t="shared" ca="1" si="42"/>
        <v>3886.7643093351076</v>
      </c>
      <c r="W83" s="46">
        <f t="shared" ca="1" si="42"/>
        <v>0</v>
      </c>
      <c r="X83" s="46">
        <f t="shared" ca="1" si="42"/>
        <v>0</v>
      </c>
      <c r="Y83" s="46">
        <f t="shared" ca="1" si="42"/>
        <v>0</v>
      </c>
      <c r="Z83" s="46">
        <f t="shared" ca="1" si="42"/>
        <v>0</v>
      </c>
      <c r="AA83" s="46">
        <f t="shared" ca="1" si="42"/>
        <v>10376.498947827331</v>
      </c>
      <c r="AB83" s="46">
        <f t="shared" ca="1" si="42"/>
        <v>0</v>
      </c>
      <c r="AC83" s="46">
        <f t="shared" ca="1" si="42"/>
        <v>0</v>
      </c>
      <c r="AD83" s="46">
        <f t="shared" ca="1" si="42"/>
        <v>0</v>
      </c>
      <c r="AE83" s="46">
        <f t="shared" ca="1" si="42"/>
        <v>0</v>
      </c>
      <c r="AF83" s="46">
        <f t="shared" ca="1" si="42"/>
        <v>0</v>
      </c>
      <c r="AG83" s="46">
        <f t="shared" ca="1" si="42"/>
        <v>10037.475343483638</v>
      </c>
      <c r="AH83" s="46">
        <f t="shared" ca="1" si="42"/>
        <v>0</v>
      </c>
      <c r="AJ83" s="44" t="s">
        <v>9</v>
      </c>
    </row>
    <row r="84" spans="2:36" ht="13.5" outlineLevel="1" thickBot="1" x14ac:dyDescent="0.25">
      <c r="C84" s="45" t="str">
        <f>C54</f>
        <v>C</v>
      </c>
      <c r="E84" s="46">
        <f t="shared" ca="1" si="43"/>
        <v>0</v>
      </c>
      <c r="F84" s="46">
        <f t="shared" ca="1" si="42"/>
        <v>0</v>
      </c>
      <c r="G84" s="46">
        <f t="shared" ca="1" si="42"/>
        <v>4509.470927834197</v>
      </c>
      <c r="H84" s="46">
        <f t="shared" ca="1" si="42"/>
        <v>0</v>
      </c>
      <c r="I84" s="46">
        <f t="shared" ca="1" si="42"/>
        <v>7197.4504624100409</v>
      </c>
      <c r="J84" s="46">
        <f t="shared" ca="1" si="42"/>
        <v>0</v>
      </c>
      <c r="K84" s="46">
        <f t="shared" ca="1" si="42"/>
        <v>0</v>
      </c>
      <c r="L84" s="46">
        <f t="shared" ca="1" si="42"/>
        <v>6391.3279136697411</v>
      </c>
      <c r="M84" s="46">
        <f t="shared" ca="1" si="42"/>
        <v>0</v>
      </c>
      <c r="N84" s="46">
        <f t="shared" ca="1" si="42"/>
        <v>5872.2836112635032</v>
      </c>
      <c r="O84" s="46">
        <f t="shared" ca="1" si="42"/>
        <v>0</v>
      </c>
      <c r="P84" s="46">
        <f t="shared" ca="1" si="42"/>
        <v>9615.0760308439931</v>
      </c>
      <c r="Q84" s="46">
        <f t="shared" ca="1" si="42"/>
        <v>1102.9763027900847</v>
      </c>
      <c r="R84" s="46">
        <f t="shared" ca="1" si="42"/>
        <v>6810.6489378109927</v>
      </c>
      <c r="S84" s="46">
        <f t="shared" ca="1" si="42"/>
        <v>0</v>
      </c>
      <c r="T84" s="46">
        <f t="shared" ca="1" si="42"/>
        <v>6412.5853340081358</v>
      </c>
      <c r="U84" s="46">
        <f t="shared" ca="1" si="42"/>
        <v>0</v>
      </c>
      <c r="V84" s="46">
        <f t="shared" ca="1" si="42"/>
        <v>0</v>
      </c>
      <c r="W84" s="46">
        <f t="shared" ca="1" si="42"/>
        <v>0</v>
      </c>
      <c r="X84" s="46">
        <f t="shared" ca="1" si="42"/>
        <v>0</v>
      </c>
      <c r="Y84" s="46">
        <f t="shared" ca="1" si="42"/>
        <v>17642.398737909014</v>
      </c>
      <c r="Z84" s="46">
        <f t="shared" ca="1" si="42"/>
        <v>0</v>
      </c>
      <c r="AA84" s="46">
        <f t="shared" ca="1" si="42"/>
        <v>0</v>
      </c>
      <c r="AB84" s="46">
        <f t="shared" ca="1" si="42"/>
        <v>0</v>
      </c>
      <c r="AC84" s="46">
        <f t="shared" ca="1" si="42"/>
        <v>0</v>
      </c>
      <c r="AD84" s="46">
        <f t="shared" ca="1" si="42"/>
        <v>6907.2655062855229</v>
      </c>
      <c r="AE84" s="46">
        <f t="shared" ca="1" si="42"/>
        <v>0</v>
      </c>
      <c r="AF84" s="46">
        <f t="shared" ca="1" si="42"/>
        <v>0</v>
      </c>
      <c r="AG84" s="46">
        <f t="shared" ca="1" si="42"/>
        <v>10037.475343483638</v>
      </c>
      <c r="AH84" s="46">
        <f t="shared" ca="1" si="42"/>
        <v>0</v>
      </c>
      <c r="AJ84" s="44" t="s">
        <v>9</v>
      </c>
    </row>
    <row r="85" spans="2:36" ht="13.5" outlineLevel="1" thickBot="1" x14ac:dyDescent="0.25">
      <c r="B85" s="52">
        <v>2.5000000000000001E-3</v>
      </c>
      <c r="C85" s="45" t="str">
        <f>C55</f>
        <v>D</v>
      </c>
      <c r="E85" s="46">
        <f t="shared" ca="1" si="43"/>
        <v>0</v>
      </c>
      <c r="F85" s="46">
        <f t="shared" ca="1" si="42"/>
        <v>0</v>
      </c>
      <c r="G85" s="46">
        <f t="shared" ca="1" si="42"/>
        <v>4509.470927834197</v>
      </c>
      <c r="H85" s="46">
        <f t="shared" ca="1" si="42"/>
        <v>0</v>
      </c>
      <c r="I85" s="46">
        <f t="shared" ca="1" si="42"/>
        <v>0</v>
      </c>
      <c r="J85" s="46">
        <f t="shared" ca="1" si="42"/>
        <v>12931.13967195538</v>
      </c>
      <c r="K85" s="46">
        <f t="shared" ca="1" si="42"/>
        <v>0</v>
      </c>
      <c r="L85" s="46">
        <f t="shared" ca="1" si="42"/>
        <v>6391.3279136697411</v>
      </c>
      <c r="M85" s="46">
        <f t="shared" ca="1" si="42"/>
        <v>0</v>
      </c>
      <c r="N85" s="46">
        <f t="shared" ca="1" si="42"/>
        <v>0</v>
      </c>
      <c r="O85" s="46">
        <f t="shared" ca="1" si="42"/>
        <v>0</v>
      </c>
      <c r="P85" s="46">
        <f t="shared" ca="1" si="42"/>
        <v>9615.0760308439931</v>
      </c>
      <c r="Q85" s="46">
        <f t="shared" ca="1" si="42"/>
        <v>0</v>
      </c>
      <c r="R85" s="46">
        <f t="shared" ca="1" si="42"/>
        <v>0</v>
      </c>
      <c r="S85" s="46">
        <f t="shared" ca="1" si="42"/>
        <v>9453.8482313869954</v>
      </c>
      <c r="T85" s="46">
        <f t="shared" ca="1" si="42"/>
        <v>0</v>
      </c>
      <c r="U85" s="46">
        <f t="shared" ca="1" si="42"/>
        <v>0</v>
      </c>
      <c r="V85" s="46">
        <f t="shared" ca="1" si="42"/>
        <v>4077.7370380353391</v>
      </c>
      <c r="W85" s="46">
        <f t="shared" ca="1" si="42"/>
        <v>0</v>
      </c>
      <c r="X85" s="46">
        <f t="shared" ca="1" si="42"/>
        <v>0</v>
      </c>
      <c r="Y85" s="46">
        <f t="shared" ca="1" si="42"/>
        <v>0</v>
      </c>
      <c r="Z85" s="46">
        <f t="shared" ca="1" si="42"/>
        <v>7614.6989204281526</v>
      </c>
      <c r="AA85" s="46">
        <f t="shared" ca="1" si="42"/>
        <v>3692.2744590724442</v>
      </c>
      <c r="AB85" s="46">
        <f t="shared" ca="1" si="42"/>
        <v>0</v>
      </c>
      <c r="AC85" s="46">
        <f t="shared" ca="1" si="42"/>
        <v>0</v>
      </c>
      <c r="AD85" s="46">
        <f t="shared" ca="1" si="42"/>
        <v>6907.2655062855229</v>
      </c>
      <c r="AE85" s="46">
        <f t="shared" ca="1" si="42"/>
        <v>0</v>
      </c>
      <c r="AF85" s="46">
        <f t="shared" ca="1" si="42"/>
        <v>9763.5446300683816</v>
      </c>
      <c r="AG85" s="46">
        <f t="shared" ca="1" si="42"/>
        <v>0</v>
      </c>
      <c r="AH85" s="46">
        <f t="shared" ca="1" si="42"/>
        <v>4974.971627939085</v>
      </c>
      <c r="AJ85" s="44" t="s">
        <v>9</v>
      </c>
    </row>
    <row r="86" spans="2:36" outlineLevel="1" x14ac:dyDescent="0.2">
      <c r="C86" s="45"/>
      <c r="AJ86" s="44" t="s">
        <v>9</v>
      </c>
    </row>
    <row r="87" spans="2:36" outlineLevel="1" x14ac:dyDescent="0.2">
      <c r="B87" s="32" t="s">
        <v>7</v>
      </c>
      <c r="C87" s="45" t="str">
        <f t="shared" ref="C87:C96" si="44">C77</f>
        <v>A</v>
      </c>
      <c r="E87" s="46">
        <f ca="1">E77-E82</f>
        <v>19.950124688279175</v>
      </c>
      <c r="F87" s="46">
        <f t="shared" ref="F87:AH90" ca="1" si="45">F77-F82</f>
        <v>0</v>
      </c>
      <c r="G87" s="46">
        <f t="shared" ca="1" si="45"/>
        <v>0</v>
      </c>
      <c r="H87" s="46">
        <f t="shared" ca="1" si="45"/>
        <v>17.278596659615687</v>
      </c>
      <c r="I87" s="46">
        <f t="shared" ca="1" si="45"/>
        <v>0</v>
      </c>
      <c r="J87" s="46">
        <f t="shared" ca="1" si="45"/>
        <v>0</v>
      </c>
      <c r="K87" s="46">
        <f t="shared" ca="1" si="45"/>
        <v>0</v>
      </c>
      <c r="L87" s="46">
        <f t="shared" ca="1" si="45"/>
        <v>0</v>
      </c>
      <c r="M87" s="46">
        <f t="shared" ca="1" si="45"/>
        <v>39.051172937257434</v>
      </c>
      <c r="N87" s="46">
        <f t="shared" ca="1" si="45"/>
        <v>0</v>
      </c>
      <c r="O87" s="46">
        <f t="shared" ca="1" si="45"/>
        <v>0</v>
      </c>
      <c r="P87" s="46">
        <f t="shared" ca="1" si="45"/>
        <v>0</v>
      </c>
      <c r="Q87" s="46">
        <f t="shared" ca="1" si="45"/>
        <v>0</v>
      </c>
      <c r="R87" s="46">
        <f t="shared" ca="1" si="45"/>
        <v>0</v>
      </c>
      <c r="S87" s="46">
        <f t="shared" ca="1" si="45"/>
        <v>0</v>
      </c>
      <c r="T87" s="46">
        <f t="shared" ca="1" si="45"/>
        <v>16.031463335019907</v>
      </c>
      <c r="U87" s="46">
        <f t="shared" ca="1" si="45"/>
        <v>0</v>
      </c>
      <c r="V87" s="46">
        <f t="shared" ca="1" si="45"/>
        <v>0</v>
      </c>
      <c r="W87" s="46">
        <f t="shared" ca="1" si="45"/>
        <v>0</v>
      </c>
      <c r="X87" s="46">
        <f t="shared" ca="1" si="45"/>
        <v>49.765066783213115</v>
      </c>
      <c r="Y87" s="46">
        <f t="shared" ca="1" si="45"/>
        <v>0</v>
      </c>
      <c r="Z87" s="46">
        <f t="shared" ca="1" si="45"/>
        <v>19.036747301070136</v>
      </c>
      <c r="AA87" s="46">
        <f t="shared" ca="1" si="45"/>
        <v>0</v>
      </c>
      <c r="AB87" s="46">
        <f t="shared" ca="1" si="45"/>
        <v>0</v>
      </c>
      <c r="AC87" s="46">
        <f t="shared" ca="1" si="45"/>
        <v>41.526438800905453</v>
      </c>
      <c r="AD87" s="46">
        <f t="shared" ca="1" si="45"/>
        <v>0</v>
      </c>
      <c r="AE87" s="46">
        <f t="shared" ca="1" si="45"/>
        <v>24.334581327524575</v>
      </c>
      <c r="AF87" s="46">
        <f t="shared" ca="1" si="45"/>
        <v>0</v>
      </c>
      <c r="AG87" s="46">
        <f t="shared" ca="1" si="45"/>
        <v>0</v>
      </c>
      <c r="AH87" s="46">
        <f t="shared" ca="1" si="45"/>
        <v>12.437429069847894</v>
      </c>
      <c r="AJ87" s="44" t="s">
        <v>9</v>
      </c>
    </row>
    <row r="88" spans="2:36" outlineLevel="1" x14ac:dyDescent="0.2">
      <c r="C88" s="45" t="str">
        <f t="shared" si="44"/>
        <v>B</v>
      </c>
      <c r="E88" s="46">
        <f t="shared" ref="E88:T90" ca="1" si="46">E78-E83</f>
        <v>0</v>
      </c>
      <c r="F88" s="46">
        <f t="shared" ca="1" si="46"/>
        <v>0</v>
      </c>
      <c r="G88" s="46">
        <f t="shared" ca="1" si="46"/>
        <v>0</v>
      </c>
      <c r="H88" s="46">
        <f t="shared" ca="1" si="46"/>
        <v>0</v>
      </c>
      <c r="I88" s="46">
        <f t="shared" ca="1" si="46"/>
        <v>0</v>
      </c>
      <c r="J88" s="46">
        <f t="shared" ca="1" si="46"/>
        <v>0</v>
      </c>
      <c r="K88" s="46">
        <f t="shared" ca="1" si="46"/>
        <v>35.31817859506009</v>
      </c>
      <c r="L88" s="46">
        <f t="shared" ca="1" si="46"/>
        <v>0</v>
      </c>
      <c r="M88" s="46">
        <f t="shared" ca="1" si="46"/>
        <v>0</v>
      </c>
      <c r="N88" s="46">
        <f t="shared" ca="1" si="46"/>
        <v>14.680709028158162</v>
      </c>
      <c r="O88" s="46">
        <f t="shared" ca="1" si="46"/>
        <v>18.793204094333305</v>
      </c>
      <c r="P88" s="46">
        <f t="shared" ca="1" si="46"/>
        <v>0</v>
      </c>
      <c r="Q88" s="46">
        <f t="shared" ca="1" si="46"/>
        <v>0</v>
      </c>
      <c r="R88" s="46">
        <f t="shared" ca="1" si="46"/>
        <v>0</v>
      </c>
      <c r="S88" s="46">
        <f t="shared" ca="1" si="46"/>
        <v>23.634620578466638</v>
      </c>
      <c r="T88" s="46">
        <f t="shared" ca="1" si="46"/>
        <v>0</v>
      </c>
      <c r="U88" s="46">
        <f t="shared" ca="1" si="45"/>
        <v>17.500014672940779</v>
      </c>
      <c r="V88" s="46">
        <f t="shared" ca="1" si="45"/>
        <v>9.7169107733375313</v>
      </c>
      <c r="W88" s="46">
        <f t="shared" ca="1" si="45"/>
        <v>0</v>
      </c>
      <c r="X88" s="46">
        <f t="shared" ca="1" si="45"/>
        <v>0</v>
      </c>
      <c r="Y88" s="46">
        <f t="shared" ca="1" si="45"/>
        <v>0</v>
      </c>
      <c r="Z88" s="46">
        <f t="shared" ca="1" si="45"/>
        <v>0</v>
      </c>
      <c r="AA88" s="46">
        <f t="shared" ca="1" si="45"/>
        <v>25.941247369568373</v>
      </c>
      <c r="AB88" s="46">
        <f t="shared" ca="1" si="45"/>
        <v>0</v>
      </c>
      <c r="AC88" s="46">
        <f t="shared" ca="1" si="45"/>
        <v>0</v>
      </c>
      <c r="AD88" s="46">
        <f t="shared" ca="1" si="45"/>
        <v>0</v>
      </c>
      <c r="AE88" s="46">
        <f t="shared" ca="1" si="45"/>
        <v>0</v>
      </c>
      <c r="AF88" s="46">
        <f t="shared" ca="1" si="45"/>
        <v>0</v>
      </c>
      <c r="AG88" s="46">
        <f t="shared" ca="1" si="45"/>
        <v>25.093688358709187</v>
      </c>
      <c r="AH88" s="46">
        <f t="shared" ca="1" si="45"/>
        <v>0</v>
      </c>
      <c r="AJ88" s="44" t="s">
        <v>9</v>
      </c>
    </row>
    <row r="89" spans="2:36" outlineLevel="1" x14ac:dyDescent="0.2">
      <c r="C89" s="45" t="str">
        <f t="shared" si="44"/>
        <v>C</v>
      </c>
      <c r="E89" s="46">
        <f t="shared" ca="1" si="46"/>
        <v>0</v>
      </c>
      <c r="F89" s="46">
        <f t="shared" ca="1" si="45"/>
        <v>0</v>
      </c>
      <c r="G89" s="46">
        <f t="shared" ca="1" si="45"/>
        <v>11.273677319585659</v>
      </c>
      <c r="H89" s="46">
        <f t="shared" ca="1" si="45"/>
        <v>0</v>
      </c>
      <c r="I89" s="46">
        <f t="shared" ca="1" si="45"/>
        <v>17.99362615602513</v>
      </c>
      <c r="J89" s="46">
        <f t="shared" ca="1" si="45"/>
        <v>0</v>
      </c>
      <c r="K89" s="46">
        <f t="shared" ca="1" si="45"/>
        <v>0</v>
      </c>
      <c r="L89" s="46">
        <f t="shared" ca="1" si="45"/>
        <v>15.978319784174346</v>
      </c>
      <c r="M89" s="46">
        <f t="shared" ca="1" si="45"/>
        <v>0</v>
      </c>
      <c r="N89" s="46">
        <f t="shared" ca="1" si="45"/>
        <v>14.680709028158162</v>
      </c>
      <c r="O89" s="46">
        <f t="shared" ca="1" si="45"/>
        <v>0</v>
      </c>
      <c r="P89" s="46">
        <f t="shared" ca="1" si="45"/>
        <v>24.037690077109801</v>
      </c>
      <c r="Q89" s="46">
        <f t="shared" ca="1" si="45"/>
        <v>2.7574407569752566</v>
      </c>
      <c r="R89" s="46">
        <f t="shared" ca="1" si="45"/>
        <v>17.026622344526913</v>
      </c>
      <c r="S89" s="46">
        <f t="shared" ca="1" si="45"/>
        <v>0</v>
      </c>
      <c r="T89" s="46">
        <f t="shared" ca="1" si="45"/>
        <v>16.031463335019907</v>
      </c>
      <c r="U89" s="46">
        <f t="shared" ca="1" si="45"/>
        <v>0</v>
      </c>
      <c r="V89" s="46">
        <f t="shared" ca="1" si="45"/>
        <v>0</v>
      </c>
      <c r="W89" s="46">
        <f t="shared" ca="1" si="45"/>
        <v>0</v>
      </c>
      <c r="X89" s="46">
        <f t="shared" ca="1" si="45"/>
        <v>0</v>
      </c>
      <c r="Y89" s="46">
        <f t="shared" ca="1" si="45"/>
        <v>44.105996844769834</v>
      </c>
      <c r="Z89" s="46">
        <f t="shared" ca="1" si="45"/>
        <v>0</v>
      </c>
      <c r="AA89" s="46">
        <f t="shared" ca="1" si="45"/>
        <v>0</v>
      </c>
      <c r="AB89" s="46">
        <f t="shared" ca="1" si="45"/>
        <v>0</v>
      </c>
      <c r="AC89" s="46">
        <f t="shared" ca="1" si="45"/>
        <v>0</v>
      </c>
      <c r="AD89" s="46">
        <f t="shared" ca="1" si="45"/>
        <v>17.268163765713325</v>
      </c>
      <c r="AE89" s="46">
        <f t="shared" ca="1" si="45"/>
        <v>0</v>
      </c>
      <c r="AF89" s="46">
        <f t="shared" ca="1" si="45"/>
        <v>0</v>
      </c>
      <c r="AG89" s="46">
        <f t="shared" ca="1" si="45"/>
        <v>25.093688358709187</v>
      </c>
      <c r="AH89" s="46">
        <f t="shared" ca="1" si="45"/>
        <v>0</v>
      </c>
      <c r="AJ89" s="44" t="s">
        <v>9</v>
      </c>
    </row>
    <row r="90" spans="2:36" outlineLevel="1" x14ac:dyDescent="0.2">
      <c r="C90" s="45" t="str">
        <f t="shared" si="44"/>
        <v>D</v>
      </c>
      <c r="E90" s="46">
        <f t="shared" ca="1" si="46"/>
        <v>0</v>
      </c>
      <c r="F90" s="46">
        <f t="shared" ca="1" si="45"/>
        <v>0</v>
      </c>
      <c r="G90" s="46">
        <f t="shared" ca="1" si="45"/>
        <v>11.273677319585659</v>
      </c>
      <c r="H90" s="46">
        <f t="shared" ca="1" si="45"/>
        <v>0</v>
      </c>
      <c r="I90" s="46">
        <f t="shared" ca="1" si="45"/>
        <v>0</v>
      </c>
      <c r="J90" s="46">
        <f t="shared" ca="1" si="45"/>
        <v>32.32784917988829</v>
      </c>
      <c r="K90" s="46">
        <f t="shared" ca="1" si="45"/>
        <v>0</v>
      </c>
      <c r="L90" s="46">
        <f t="shared" ca="1" si="45"/>
        <v>15.978319784174346</v>
      </c>
      <c r="M90" s="46">
        <f t="shared" ca="1" si="45"/>
        <v>0</v>
      </c>
      <c r="N90" s="46">
        <f t="shared" ca="1" si="45"/>
        <v>0</v>
      </c>
      <c r="O90" s="46">
        <f t="shared" ca="1" si="45"/>
        <v>0</v>
      </c>
      <c r="P90" s="46">
        <f t="shared" ca="1" si="45"/>
        <v>24.037690077109801</v>
      </c>
      <c r="Q90" s="46">
        <f t="shared" ca="1" si="45"/>
        <v>0</v>
      </c>
      <c r="R90" s="46">
        <f t="shared" ca="1" si="45"/>
        <v>0</v>
      </c>
      <c r="S90" s="46">
        <f t="shared" ca="1" si="45"/>
        <v>23.634620578466638</v>
      </c>
      <c r="T90" s="46">
        <f t="shared" ca="1" si="45"/>
        <v>0</v>
      </c>
      <c r="U90" s="46">
        <f t="shared" ca="1" si="45"/>
        <v>0</v>
      </c>
      <c r="V90" s="46">
        <f t="shared" ca="1" si="45"/>
        <v>10.194342595088074</v>
      </c>
      <c r="W90" s="46">
        <f t="shared" ca="1" si="45"/>
        <v>0</v>
      </c>
      <c r="X90" s="46">
        <f t="shared" ca="1" si="45"/>
        <v>0</v>
      </c>
      <c r="Y90" s="46">
        <f t="shared" ca="1" si="45"/>
        <v>0</v>
      </c>
      <c r="Z90" s="46">
        <f t="shared" ca="1" si="45"/>
        <v>19.036747301070136</v>
      </c>
      <c r="AA90" s="46">
        <f t="shared" ca="1" si="45"/>
        <v>9.230686147680899</v>
      </c>
      <c r="AB90" s="46">
        <f t="shared" ca="1" si="45"/>
        <v>0</v>
      </c>
      <c r="AC90" s="46">
        <f t="shared" ca="1" si="45"/>
        <v>0</v>
      </c>
      <c r="AD90" s="46">
        <f t="shared" ca="1" si="45"/>
        <v>17.268163765713325</v>
      </c>
      <c r="AE90" s="46">
        <f t="shared" ca="1" si="45"/>
        <v>0</v>
      </c>
      <c r="AF90" s="46">
        <f t="shared" ca="1" si="45"/>
        <v>24.408861575169794</v>
      </c>
      <c r="AG90" s="46">
        <f t="shared" ca="1" si="45"/>
        <v>0</v>
      </c>
      <c r="AH90" s="46">
        <f t="shared" ca="1" si="45"/>
        <v>12.437429069847894</v>
      </c>
      <c r="AJ90" s="44" t="s">
        <v>9</v>
      </c>
    </row>
    <row r="91" spans="2:36" outlineLevel="1" x14ac:dyDescent="0.2">
      <c r="C91" s="45">
        <f t="shared" si="44"/>
        <v>0</v>
      </c>
      <c r="AJ91" s="44" t="s">
        <v>9</v>
      </c>
    </row>
    <row r="92" spans="2:36" outlineLevel="1" x14ac:dyDescent="0.2">
      <c r="B92" s="32" t="s">
        <v>122</v>
      </c>
      <c r="C92" s="45" t="str">
        <f t="shared" si="44"/>
        <v>A</v>
      </c>
      <c r="E92" s="49">
        <f t="shared" ref="E92:AH92" si="47">E19</f>
        <v>0.14000000000000012</v>
      </c>
      <c r="F92" s="49">
        <f t="shared" si="47"/>
        <v>0.30000000000000004</v>
      </c>
      <c r="G92" s="49">
        <f t="shared" si="47"/>
        <v>0.14000000000000012</v>
      </c>
      <c r="H92" s="49">
        <f t="shared" si="47"/>
        <v>-6.0000000000000053E-2</v>
      </c>
      <c r="I92" s="49">
        <f t="shared" si="47"/>
        <v>0.15999999999999992</v>
      </c>
      <c r="J92" s="49">
        <f t="shared" si="47"/>
        <v>-1.9999999999999907E-2</v>
      </c>
      <c r="K92" s="49">
        <f t="shared" si="47"/>
        <v>0.27</v>
      </c>
      <c r="L92" s="49">
        <f t="shared" si="47"/>
        <v>0.21999999999999997</v>
      </c>
      <c r="M92" s="49">
        <f t="shared" si="47"/>
        <v>-7.0000000000000062E-2</v>
      </c>
      <c r="N92" s="49">
        <f t="shared" si="47"/>
        <v>7.0000000000000062E-2</v>
      </c>
      <c r="O92" s="49">
        <f t="shared" si="47"/>
        <v>0.1100000000000001</v>
      </c>
      <c r="P92" s="49">
        <f t="shared" si="47"/>
        <v>-0.13000000000000012</v>
      </c>
      <c r="Q92" s="49">
        <f t="shared" si="47"/>
        <v>0.1100000000000001</v>
      </c>
      <c r="R92" s="49">
        <f t="shared" si="47"/>
        <v>7.0000000000000062E-2</v>
      </c>
      <c r="S92" s="49">
        <f t="shared" si="47"/>
        <v>-0.13</v>
      </c>
      <c r="T92" s="49">
        <f t="shared" si="47"/>
        <v>-7.999999999999996E-2</v>
      </c>
      <c r="U92" s="49">
        <f t="shared" si="47"/>
        <v>6.0000000000000053E-2</v>
      </c>
      <c r="V92" s="49">
        <f t="shared" si="47"/>
        <v>0.14999999999999991</v>
      </c>
      <c r="W92" s="49">
        <f t="shared" si="47"/>
        <v>0</v>
      </c>
      <c r="X92" s="49">
        <f t="shared" si="47"/>
        <v>-0.13000000000000012</v>
      </c>
      <c r="Y92" s="49">
        <f t="shared" si="47"/>
        <v>5.0000000000000044E-2</v>
      </c>
      <c r="Z92" s="49">
        <f t="shared" si="47"/>
        <v>1.0000000000000009E-2</v>
      </c>
      <c r="AA92" s="49">
        <f t="shared" si="47"/>
        <v>4.0000000000000036E-2</v>
      </c>
      <c r="AB92" s="49">
        <f t="shared" si="47"/>
        <v>-0.15000000000000002</v>
      </c>
      <c r="AC92" s="49">
        <f t="shared" si="47"/>
        <v>-3.0000000000000027E-2</v>
      </c>
      <c r="AD92" s="49">
        <f t="shared" si="47"/>
        <v>8.0000000000000071E-2</v>
      </c>
      <c r="AE92" s="49">
        <f t="shared" si="47"/>
        <v>-0.13</v>
      </c>
      <c r="AF92" s="49">
        <f t="shared" si="47"/>
        <v>4.0000000000000036E-2</v>
      </c>
      <c r="AG92" s="49">
        <f t="shared" si="47"/>
        <v>0.10000000000000009</v>
      </c>
      <c r="AH92" s="49">
        <f t="shared" si="47"/>
        <v>0.29000000000000004</v>
      </c>
      <c r="AJ92" s="44" t="s">
        <v>9</v>
      </c>
    </row>
    <row r="93" spans="2:36" outlineLevel="1" x14ac:dyDescent="0.2">
      <c r="C93" s="45" t="str">
        <f t="shared" si="44"/>
        <v>B</v>
      </c>
      <c r="E93" s="49">
        <f t="shared" ref="E93:AH93" si="48">E20</f>
        <v>3.0000000000000027E-2</v>
      </c>
      <c r="F93" s="49">
        <f t="shared" si="48"/>
        <v>0.12000000000000011</v>
      </c>
      <c r="G93" s="49">
        <f t="shared" si="48"/>
        <v>-2.9999999999999916E-2</v>
      </c>
      <c r="H93" s="49">
        <f t="shared" si="48"/>
        <v>0.12999999999999989</v>
      </c>
      <c r="I93" s="49">
        <f t="shared" si="48"/>
        <v>-1.0000000000000009E-2</v>
      </c>
      <c r="J93" s="49">
        <f t="shared" si="48"/>
        <v>0.28000000000000003</v>
      </c>
      <c r="K93" s="49">
        <f t="shared" si="48"/>
        <v>8.0000000000000071E-2</v>
      </c>
      <c r="L93" s="49">
        <f t="shared" si="48"/>
        <v>6.0000000000000053E-2</v>
      </c>
      <c r="M93" s="49">
        <f t="shared" si="48"/>
        <v>0.22999999999999998</v>
      </c>
      <c r="N93" s="49">
        <f t="shared" si="48"/>
        <v>0.16999999999999993</v>
      </c>
      <c r="O93" s="49">
        <f t="shared" si="48"/>
        <v>8.0000000000000071E-2</v>
      </c>
      <c r="P93" s="49">
        <f t="shared" si="48"/>
        <v>2.0000000000000018E-2</v>
      </c>
      <c r="Q93" s="49">
        <f t="shared" si="48"/>
        <v>-2.0000000000000018E-2</v>
      </c>
      <c r="R93" s="49">
        <f t="shared" si="48"/>
        <v>-7.999999999999996E-2</v>
      </c>
      <c r="S93" s="49">
        <f t="shared" si="48"/>
        <v>4.0000000000000036E-2</v>
      </c>
      <c r="T93" s="49">
        <f t="shared" si="48"/>
        <v>0.17999999999999994</v>
      </c>
      <c r="U93" s="49">
        <f t="shared" si="48"/>
        <v>0.12000000000000011</v>
      </c>
      <c r="V93" s="49">
        <f t="shared" si="48"/>
        <v>-0.12</v>
      </c>
      <c r="W93" s="49">
        <f t="shared" si="48"/>
        <v>-0.10999999999999999</v>
      </c>
      <c r="X93" s="49">
        <f t="shared" si="48"/>
        <v>2.0000000000000018E-2</v>
      </c>
      <c r="Y93" s="49">
        <f t="shared" si="48"/>
        <v>-7.999999999999996E-2</v>
      </c>
      <c r="Z93" s="49">
        <f t="shared" si="48"/>
        <v>0.24</v>
      </c>
      <c r="AA93" s="49">
        <f t="shared" si="48"/>
        <v>-0.15000000000000002</v>
      </c>
      <c r="AB93" s="49">
        <f t="shared" si="48"/>
        <v>0.29000000000000004</v>
      </c>
      <c r="AC93" s="49">
        <f t="shared" si="48"/>
        <v>0.19999999999999996</v>
      </c>
      <c r="AD93" s="49">
        <f t="shared" si="48"/>
        <v>2.0000000000000018E-2</v>
      </c>
      <c r="AE93" s="49">
        <f t="shared" si="48"/>
        <v>0.15999999999999992</v>
      </c>
      <c r="AF93" s="49">
        <f t="shared" si="48"/>
        <v>0.10000000000000009</v>
      </c>
      <c r="AG93" s="49">
        <f t="shared" si="48"/>
        <v>-3.9999999999999925E-2</v>
      </c>
      <c r="AH93" s="49">
        <f t="shared" si="48"/>
        <v>0.16999999999999993</v>
      </c>
      <c r="AJ93" s="44" t="s">
        <v>9</v>
      </c>
    </row>
    <row r="94" spans="2:36" outlineLevel="1" x14ac:dyDescent="0.2">
      <c r="C94" s="45" t="str">
        <f t="shared" si="44"/>
        <v>C</v>
      </c>
      <c r="E94" s="49">
        <f t="shared" ref="E94:AH94" si="49">E21</f>
        <v>-7.0000000000000062E-2</v>
      </c>
      <c r="F94" s="49">
        <f t="shared" si="49"/>
        <v>0.26</v>
      </c>
      <c r="G94" s="49">
        <f t="shared" si="49"/>
        <v>0.20999999999999996</v>
      </c>
      <c r="H94" s="49">
        <f t="shared" si="49"/>
        <v>-5.9999999999999942E-2</v>
      </c>
      <c r="I94" s="49">
        <f t="shared" si="49"/>
        <v>8.0000000000000071E-2</v>
      </c>
      <c r="J94" s="49">
        <f t="shared" si="49"/>
        <v>0.18999999999999995</v>
      </c>
      <c r="K94" s="49">
        <f t="shared" si="49"/>
        <v>0.16999999999999993</v>
      </c>
      <c r="L94" s="49">
        <f t="shared" si="49"/>
        <v>7.0000000000000062E-2</v>
      </c>
      <c r="M94" s="49">
        <f t="shared" si="49"/>
        <v>0.22999999999999998</v>
      </c>
      <c r="N94" s="49">
        <f t="shared" si="49"/>
        <v>-0.14000000000000001</v>
      </c>
      <c r="O94" s="49">
        <f t="shared" si="49"/>
        <v>0.25</v>
      </c>
      <c r="P94" s="49">
        <f t="shared" si="49"/>
        <v>1.0000000000000009E-2</v>
      </c>
      <c r="Q94" s="49">
        <f t="shared" si="49"/>
        <v>-0.13000000000000012</v>
      </c>
      <c r="R94" s="49">
        <f t="shared" si="49"/>
        <v>-0.1100000000000001</v>
      </c>
      <c r="S94" s="49">
        <f t="shared" si="49"/>
        <v>7.0000000000000062E-2</v>
      </c>
      <c r="T94" s="49">
        <f t="shared" si="49"/>
        <v>0.12999999999999989</v>
      </c>
      <c r="U94" s="49">
        <f t="shared" si="49"/>
        <v>0.14000000000000012</v>
      </c>
      <c r="V94" s="49">
        <f t="shared" si="49"/>
        <v>9.000000000000008E-2</v>
      </c>
      <c r="W94" s="49">
        <f t="shared" si="49"/>
        <v>0.14000000000000012</v>
      </c>
      <c r="X94" s="49">
        <f t="shared" si="49"/>
        <v>-7.0000000000000062E-2</v>
      </c>
      <c r="Y94" s="49">
        <f t="shared" si="49"/>
        <v>9.000000000000008E-2</v>
      </c>
      <c r="Z94" s="49">
        <f t="shared" si="49"/>
        <v>-0.12</v>
      </c>
      <c r="AA94" s="49">
        <f t="shared" si="49"/>
        <v>5.0000000000000044E-2</v>
      </c>
      <c r="AB94" s="49">
        <f t="shared" si="49"/>
        <v>0.30000000000000004</v>
      </c>
      <c r="AC94" s="49">
        <f t="shared" si="49"/>
        <v>-1.000000000000012E-2</v>
      </c>
      <c r="AD94" s="49">
        <f t="shared" si="49"/>
        <v>8.0000000000000071E-2</v>
      </c>
      <c r="AE94" s="49">
        <f t="shared" si="49"/>
        <v>0.19999999999999996</v>
      </c>
      <c r="AF94" s="49">
        <f t="shared" si="49"/>
        <v>8.0000000000000071E-2</v>
      </c>
      <c r="AG94" s="49">
        <f t="shared" si="49"/>
        <v>4.0000000000000036E-2</v>
      </c>
      <c r="AH94" s="49">
        <f t="shared" si="49"/>
        <v>-0.15000000000000002</v>
      </c>
      <c r="AJ94" s="44" t="s">
        <v>9</v>
      </c>
    </row>
    <row r="95" spans="2:36" outlineLevel="1" x14ac:dyDescent="0.2">
      <c r="C95" s="45" t="str">
        <f t="shared" si="44"/>
        <v>D</v>
      </c>
      <c r="E95" s="49">
        <f t="shared" ref="E95:AH95" si="50">E22</f>
        <v>-6.0000000000000053E-2</v>
      </c>
      <c r="F95" s="49">
        <f t="shared" si="50"/>
        <v>0.30000000000000004</v>
      </c>
      <c r="G95" s="49">
        <f t="shared" si="50"/>
        <v>-7.0000000000000173E-2</v>
      </c>
      <c r="H95" s="49">
        <f t="shared" si="50"/>
        <v>0.17999999999999994</v>
      </c>
      <c r="I95" s="49">
        <f t="shared" si="50"/>
        <v>0.26</v>
      </c>
      <c r="J95" s="49">
        <f t="shared" si="50"/>
        <v>8.0000000000000071E-2</v>
      </c>
      <c r="K95" s="49">
        <f t="shared" si="50"/>
        <v>0.15999999999999992</v>
      </c>
      <c r="L95" s="49">
        <f t="shared" si="50"/>
        <v>-2.9999999999999916E-2</v>
      </c>
      <c r="M95" s="49">
        <f t="shared" si="50"/>
        <v>0.1100000000000001</v>
      </c>
      <c r="N95" s="49">
        <f t="shared" si="50"/>
        <v>0.14000000000000012</v>
      </c>
      <c r="O95" s="49">
        <f t="shared" si="50"/>
        <v>0.1100000000000001</v>
      </c>
      <c r="P95" s="49">
        <f t="shared" si="50"/>
        <v>0.29000000000000004</v>
      </c>
      <c r="Q95" s="49">
        <f t="shared" si="50"/>
        <v>0</v>
      </c>
      <c r="R95" s="49">
        <f t="shared" si="50"/>
        <v>0.17999999999999994</v>
      </c>
      <c r="S95" s="49">
        <f t="shared" si="50"/>
        <v>-8.0000000000000071E-2</v>
      </c>
      <c r="T95" s="49">
        <f t="shared" si="50"/>
        <v>0.19999999999999996</v>
      </c>
      <c r="U95" s="49">
        <f t="shared" si="50"/>
        <v>6.0000000000000053E-2</v>
      </c>
      <c r="V95" s="49">
        <f t="shared" si="50"/>
        <v>0.30000000000000004</v>
      </c>
      <c r="W95" s="49">
        <f t="shared" si="50"/>
        <v>0.18999999999999995</v>
      </c>
      <c r="X95" s="49">
        <f t="shared" si="50"/>
        <v>9.000000000000008E-2</v>
      </c>
      <c r="Y95" s="49">
        <f t="shared" si="50"/>
        <v>0.25</v>
      </c>
      <c r="Z95" s="49">
        <f t="shared" si="50"/>
        <v>-0.12</v>
      </c>
      <c r="AA95" s="49">
        <f t="shared" si="50"/>
        <v>0.21999999999999997</v>
      </c>
      <c r="AB95" s="49">
        <f t="shared" si="50"/>
        <v>0.27</v>
      </c>
      <c r="AC95" s="49">
        <f t="shared" si="50"/>
        <v>-4.0000000000000036E-2</v>
      </c>
      <c r="AD95" s="49">
        <f t="shared" si="50"/>
        <v>-9.9999999999999978E-2</v>
      </c>
      <c r="AE95" s="49">
        <f t="shared" si="50"/>
        <v>-8.9999999999999969E-2</v>
      </c>
      <c r="AF95" s="49">
        <f t="shared" si="50"/>
        <v>-3.0000000000000027E-2</v>
      </c>
      <c r="AG95" s="49">
        <f t="shared" si="50"/>
        <v>-0.10999999999999999</v>
      </c>
      <c r="AH95" s="49">
        <f t="shared" si="50"/>
        <v>-6.0000000000000164E-2</v>
      </c>
      <c r="AJ95" s="44" t="s">
        <v>9</v>
      </c>
    </row>
    <row r="96" spans="2:36" outlineLevel="1" x14ac:dyDescent="0.2">
      <c r="C96" s="45">
        <f t="shared" si="44"/>
        <v>0</v>
      </c>
      <c r="AJ96" s="44" t="s">
        <v>9</v>
      </c>
    </row>
    <row r="97" spans="2:36" outlineLevel="1" x14ac:dyDescent="0.2">
      <c r="B97" s="32" t="s">
        <v>121</v>
      </c>
      <c r="C97" s="45" t="str">
        <f>C92</f>
        <v>A</v>
      </c>
      <c r="E97" s="49">
        <f t="shared" ref="E97:AH97" si="51">E24</f>
        <v>2.0000000000000018E-2</v>
      </c>
      <c r="F97" s="49">
        <f t="shared" si="51"/>
        <v>-2.0000000000000018E-2</v>
      </c>
      <c r="G97" s="49">
        <f t="shared" si="51"/>
        <v>-3.0000000000000027E-2</v>
      </c>
      <c r="H97" s="49">
        <f t="shared" si="51"/>
        <v>-1.0000000000000009E-2</v>
      </c>
      <c r="I97" s="49">
        <f t="shared" si="51"/>
        <v>3.0000000000000027E-2</v>
      </c>
      <c r="J97" s="49">
        <f t="shared" si="51"/>
        <v>-1.9999999999999907E-2</v>
      </c>
      <c r="K97" s="49">
        <f t="shared" si="51"/>
        <v>1.0000000000000009E-2</v>
      </c>
      <c r="L97" s="49">
        <f t="shared" si="51"/>
        <v>2.0000000000000018E-2</v>
      </c>
      <c r="M97" s="49">
        <f t="shared" si="51"/>
        <v>5.0000000000000044E-2</v>
      </c>
      <c r="N97" s="49">
        <f t="shared" si="51"/>
        <v>5.0000000000000044E-2</v>
      </c>
      <c r="O97" s="49">
        <f t="shared" si="51"/>
        <v>-1.000000000000012E-2</v>
      </c>
      <c r="P97" s="49">
        <f t="shared" si="51"/>
        <v>-5.0000000000000044E-2</v>
      </c>
      <c r="Q97" s="49">
        <f t="shared" si="51"/>
        <v>-1.0000000000000009E-2</v>
      </c>
      <c r="R97" s="49">
        <f t="shared" si="51"/>
        <v>-3.0000000000000027E-2</v>
      </c>
      <c r="S97" s="49">
        <f t="shared" si="51"/>
        <v>-1.0000000000000009E-2</v>
      </c>
      <c r="T97" s="49">
        <f t="shared" si="51"/>
        <v>-4.0000000000000036E-2</v>
      </c>
      <c r="U97" s="49">
        <f t="shared" si="51"/>
        <v>1.0000000000000009E-2</v>
      </c>
      <c r="V97" s="49">
        <f t="shared" si="51"/>
        <v>-9.9999999999998979E-3</v>
      </c>
      <c r="W97" s="49">
        <f t="shared" si="51"/>
        <v>-3.9999999999999925E-2</v>
      </c>
      <c r="X97" s="49">
        <f t="shared" si="51"/>
        <v>1.0000000000000009E-2</v>
      </c>
      <c r="Y97" s="49">
        <f t="shared" si="51"/>
        <v>5.0000000000000044E-2</v>
      </c>
      <c r="Z97" s="49">
        <f t="shared" si="51"/>
        <v>4.0000000000000036E-2</v>
      </c>
      <c r="AA97" s="49">
        <f t="shared" si="51"/>
        <v>-1.9999999999999907E-2</v>
      </c>
      <c r="AB97" s="49">
        <f t="shared" si="51"/>
        <v>-2.0000000000000018E-2</v>
      </c>
      <c r="AC97" s="49">
        <f t="shared" si="51"/>
        <v>-3.0000000000000027E-2</v>
      </c>
      <c r="AD97" s="49">
        <f t="shared" si="51"/>
        <v>-3.0000000000000027E-2</v>
      </c>
      <c r="AE97" s="49">
        <f t="shared" si="51"/>
        <v>-3.0000000000000138E-2</v>
      </c>
      <c r="AF97" s="49">
        <f t="shared" si="51"/>
        <v>-4.0000000000000036E-2</v>
      </c>
      <c r="AG97" s="49">
        <f t="shared" si="51"/>
        <v>-2.0000000000000018E-2</v>
      </c>
      <c r="AH97" s="49">
        <f t="shared" si="51"/>
        <v>3.0000000000000027E-2</v>
      </c>
      <c r="AJ97" s="44" t="s">
        <v>9</v>
      </c>
    </row>
    <row r="98" spans="2:36" outlineLevel="1" x14ac:dyDescent="0.2">
      <c r="C98" s="45" t="str">
        <f>C93</f>
        <v>B</v>
      </c>
      <c r="E98" s="49">
        <f t="shared" ref="E98:AH98" si="52">E25</f>
        <v>3.0000000000000027E-2</v>
      </c>
      <c r="F98" s="49">
        <f t="shared" si="52"/>
        <v>-5.0000000000000044E-2</v>
      </c>
      <c r="G98" s="49">
        <f t="shared" si="52"/>
        <v>5.0000000000000044E-2</v>
      </c>
      <c r="H98" s="49">
        <f t="shared" si="52"/>
        <v>-2.0000000000000018E-2</v>
      </c>
      <c r="I98" s="49">
        <f t="shared" si="52"/>
        <v>-4.0000000000000036E-2</v>
      </c>
      <c r="J98" s="49">
        <f t="shared" si="52"/>
        <v>-4.9999999999999933E-2</v>
      </c>
      <c r="K98" s="49">
        <f t="shared" si="52"/>
        <v>-3.0000000000000027E-2</v>
      </c>
      <c r="L98" s="49">
        <f t="shared" si="52"/>
        <v>2.0000000000000018E-2</v>
      </c>
      <c r="M98" s="49">
        <f t="shared" si="52"/>
        <v>-5.0000000000000044E-2</v>
      </c>
      <c r="N98" s="49">
        <f t="shared" si="52"/>
        <v>-1.0000000000000009E-2</v>
      </c>
      <c r="O98" s="49">
        <f t="shared" si="52"/>
        <v>-1.0000000000000009E-2</v>
      </c>
      <c r="P98" s="49">
        <f t="shared" si="52"/>
        <v>0</v>
      </c>
      <c r="Q98" s="49">
        <f t="shared" si="52"/>
        <v>1.0000000000000009E-2</v>
      </c>
      <c r="R98" s="49">
        <f t="shared" si="52"/>
        <v>1.0000000000000009E-2</v>
      </c>
      <c r="S98" s="49">
        <f t="shared" si="52"/>
        <v>-4.0000000000000036E-2</v>
      </c>
      <c r="T98" s="49">
        <f t="shared" si="52"/>
        <v>4.0000000000000036E-2</v>
      </c>
      <c r="U98" s="49">
        <f t="shared" si="52"/>
        <v>3.0000000000000027E-2</v>
      </c>
      <c r="V98" s="49">
        <f t="shared" si="52"/>
        <v>1.0000000000000009E-2</v>
      </c>
      <c r="W98" s="49">
        <f t="shared" si="52"/>
        <v>2.0000000000000018E-2</v>
      </c>
      <c r="X98" s="49">
        <f t="shared" si="52"/>
        <v>0</v>
      </c>
      <c r="Y98" s="49">
        <f t="shared" si="52"/>
        <v>0</v>
      </c>
      <c r="Z98" s="49">
        <f t="shared" si="52"/>
        <v>4.0000000000000036E-2</v>
      </c>
      <c r="AA98" s="49">
        <f t="shared" si="52"/>
        <v>5.0000000000000044E-2</v>
      </c>
      <c r="AB98" s="49">
        <f t="shared" si="52"/>
        <v>4.0000000000000036E-2</v>
      </c>
      <c r="AC98" s="49">
        <f t="shared" si="52"/>
        <v>-2.0000000000000018E-2</v>
      </c>
      <c r="AD98" s="49">
        <f t="shared" si="52"/>
        <v>-5.0000000000000044E-2</v>
      </c>
      <c r="AE98" s="49">
        <f t="shared" si="52"/>
        <v>-9.9999999999998979E-3</v>
      </c>
      <c r="AF98" s="49">
        <f t="shared" si="52"/>
        <v>-2.0000000000000129E-2</v>
      </c>
      <c r="AG98" s="49">
        <f t="shared" si="52"/>
        <v>-1.0000000000000009E-2</v>
      </c>
      <c r="AH98" s="49">
        <f t="shared" si="52"/>
        <v>5.0000000000000044E-2</v>
      </c>
      <c r="AJ98" s="44" t="s">
        <v>9</v>
      </c>
    </row>
    <row r="99" spans="2:36" outlineLevel="1" x14ac:dyDescent="0.2">
      <c r="C99" s="45" t="str">
        <f>C94</f>
        <v>C</v>
      </c>
      <c r="E99" s="49">
        <f t="shared" ref="E99:AH99" si="53">E26</f>
        <v>4.0000000000000036E-2</v>
      </c>
      <c r="F99" s="49">
        <f t="shared" si="53"/>
        <v>-9.9999999999998979E-3</v>
      </c>
      <c r="G99" s="49">
        <f t="shared" si="53"/>
        <v>-1.9999999999999907E-2</v>
      </c>
      <c r="H99" s="49">
        <f t="shared" si="53"/>
        <v>4.0000000000000036E-2</v>
      </c>
      <c r="I99" s="49">
        <f t="shared" si="53"/>
        <v>-1.000000000000012E-2</v>
      </c>
      <c r="J99" s="49">
        <f t="shared" si="53"/>
        <v>5.0000000000000044E-2</v>
      </c>
      <c r="K99" s="49">
        <f t="shared" si="53"/>
        <v>4.0000000000000036E-2</v>
      </c>
      <c r="L99" s="49">
        <f t="shared" si="53"/>
        <v>5.0000000000000044E-2</v>
      </c>
      <c r="M99" s="49">
        <f t="shared" si="53"/>
        <v>-2.0000000000000129E-2</v>
      </c>
      <c r="N99" s="49">
        <f t="shared" si="53"/>
        <v>3.0000000000000027E-2</v>
      </c>
      <c r="O99" s="49">
        <f t="shared" si="53"/>
        <v>0</v>
      </c>
      <c r="P99" s="49">
        <f t="shared" si="53"/>
        <v>-9.9999999999998979E-3</v>
      </c>
      <c r="Q99" s="49">
        <f t="shared" si="53"/>
        <v>-2.0000000000000018E-2</v>
      </c>
      <c r="R99" s="49">
        <f t="shared" si="53"/>
        <v>-5.0000000000000044E-2</v>
      </c>
      <c r="S99" s="49">
        <f t="shared" si="53"/>
        <v>-5.0000000000000044E-2</v>
      </c>
      <c r="T99" s="49">
        <f t="shared" si="53"/>
        <v>1.0000000000000009E-2</v>
      </c>
      <c r="U99" s="49">
        <f t="shared" si="53"/>
        <v>0</v>
      </c>
      <c r="V99" s="49">
        <f t="shared" si="53"/>
        <v>-1.0000000000000009E-2</v>
      </c>
      <c r="W99" s="49">
        <f t="shared" si="53"/>
        <v>0</v>
      </c>
      <c r="X99" s="49">
        <f t="shared" si="53"/>
        <v>0</v>
      </c>
      <c r="Y99" s="49">
        <f t="shared" si="53"/>
        <v>4.0000000000000036E-2</v>
      </c>
      <c r="Z99" s="49">
        <f t="shared" si="53"/>
        <v>0</v>
      </c>
      <c r="AA99" s="49">
        <f t="shared" si="53"/>
        <v>2.0000000000000018E-2</v>
      </c>
      <c r="AB99" s="49">
        <f t="shared" si="53"/>
        <v>-4.0000000000000036E-2</v>
      </c>
      <c r="AC99" s="49">
        <f t="shared" si="53"/>
        <v>3.0000000000000027E-2</v>
      </c>
      <c r="AD99" s="49">
        <f t="shared" si="53"/>
        <v>-1.0000000000000009E-2</v>
      </c>
      <c r="AE99" s="49">
        <f t="shared" si="53"/>
        <v>5.0000000000000044E-2</v>
      </c>
      <c r="AF99" s="49">
        <f t="shared" si="53"/>
        <v>2.0000000000000018E-2</v>
      </c>
      <c r="AG99" s="49">
        <f t="shared" si="53"/>
        <v>2.0000000000000018E-2</v>
      </c>
      <c r="AH99" s="49">
        <f t="shared" si="53"/>
        <v>0</v>
      </c>
      <c r="AJ99" s="44" t="s">
        <v>9</v>
      </c>
    </row>
    <row r="100" spans="2:36" outlineLevel="1" x14ac:dyDescent="0.2">
      <c r="C100" s="45" t="str">
        <f>C95</f>
        <v>D</v>
      </c>
      <c r="E100" s="49">
        <f t="shared" ref="E100:AH100" si="54">E27</f>
        <v>-1.0000000000000009E-2</v>
      </c>
      <c r="F100" s="49">
        <f t="shared" si="54"/>
        <v>1.0000000000000009E-2</v>
      </c>
      <c r="G100" s="49">
        <f t="shared" si="54"/>
        <v>-5.0000000000000044E-2</v>
      </c>
      <c r="H100" s="49">
        <f t="shared" si="54"/>
        <v>3.0000000000000027E-2</v>
      </c>
      <c r="I100" s="49">
        <f t="shared" si="54"/>
        <v>1.0000000000000009E-2</v>
      </c>
      <c r="J100" s="49">
        <f t="shared" si="54"/>
        <v>-4.0000000000000036E-2</v>
      </c>
      <c r="K100" s="49">
        <f t="shared" si="54"/>
        <v>-1.0000000000000009E-2</v>
      </c>
      <c r="L100" s="49">
        <f t="shared" si="54"/>
        <v>-1.0000000000000009E-2</v>
      </c>
      <c r="M100" s="49">
        <f t="shared" si="54"/>
        <v>0</v>
      </c>
      <c r="N100" s="49">
        <f t="shared" si="54"/>
        <v>1.0000000000000009E-2</v>
      </c>
      <c r="O100" s="49">
        <f t="shared" si="54"/>
        <v>4.0000000000000036E-2</v>
      </c>
      <c r="P100" s="49">
        <f t="shared" si="54"/>
        <v>4.0000000000000036E-2</v>
      </c>
      <c r="Q100" s="49">
        <f t="shared" si="54"/>
        <v>-4.9999999999999933E-2</v>
      </c>
      <c r="R100" s="49">
        <f t="shared" si="54"/>
        <v>-4.0000000000000036E-2</v>
      </c>
      <c r="S100" s="49">
        <f t="shared" si="54"/>
        <v>-4.0000000000000036E-2</v>
      </c>
      <c r="T100" s="49">
        <f t="shared" si="54"/>
        <v>-3.0000000000000138E-2</v>
      </c>
      <c r="U100" s="49">
        <f t="shared" si="54"/>
        <v>4.0000000000000036E-2</v>
      </c>
      <c r="V100" s="49">
        <f t="shared" si="54"/>
        <v>3.0000000000000027E-2</v>
      </c>
      <c r="W100" s="49">
        <f t="shared" si="54"/>
        <v>5.0000000000000044E-2</v>
      </c>
      <c r="X100" s="49">
        <f t="shared" si="54"/>
        <v>3.0000000000000027E-2</v>
      </c>
      <c r="Y100" s="49">
        <f t="shared" si="54"/>
        <v>0</v>
      </c>
      <c r="Z100" s="49">
        <f t="shared" si="54"/>
        <v>0</v>
      </c>
      <c r="AA100" s="49">
        <f t="shared" si="54"/>
        <v>4.0000000000000036E-2</v>
      </c>
      <c r="AB100" s="49">
        <f t="shared" si="54"/>
        <v>5.0000000000000044E-2</v>
      </c>
      <c r="AC100" s="49">
        <f t="shared" si="54"/>
        <v>1.0000000000000009E-2</v>
      </c>
      <c r="AD100" s="49">
        <f t="shared" si="54"/>
        <v>-4.9999999999999933E-2</v>
      </c>
      <c r="AE100" s="49">
        <f t="shared" si="54"/>
        <v>-4.0000000000000036E-2</v>
      </c>
      <c r="AF100" s="49">
        <f t="shared" si="54"/>
        <v>-4.9999999999999933E-2</v>
      </c>
      <c r="AG100" s="49">
        <f t="shared" si="54"/>
        <v>0</v>
      </c>
      <c r="AH100" s="49">
        <f t="shared" si="54"/>
        <v>1.0000000000000009E-2</v>
      </c>
      <c r="AJ100" s="44" t="s">
        <v>9</v>
      </c>
    </row>
    <row r="101" spans="2:36" outlineLevel="1" x14ac:dyDescent="0.2">
      <c r="C101" s="45"/>
      <c r="AJ101" s="44" t="s">
        <v>9</v>
      </c>
    </row>
    <row r="102" spans="2:36" outlineLevel="1" x14ac:dyDescent="0.2">
      <c r="B102" s="32" t="s">
        <v>129</v>
      </c>
      <c r="C102" s="45" t="str">
        <f>C97</f>
        <v>A</v>
      </c>
      <c r="E102" s="53">
        <f>E92-E97</f>
        <v>0.12000000000000011</v>
      </c>
      <c r="F102" s="53">
        <f t="shared" ref="F102:AH105" si="55">F92-F97</f>
        <v>0.32000000000000006</v>
      </c>
      <c r="G102" s="53">
        <f t="shared" si="55"/>
        <v>0.17000000000000015</v>
      </c>
      <c r="H102" s="53">
        <f t="shared" si="55"/>
        <v>-5.0000000000000044E-2</v>
      </c>
      <c r="I102" s="53">
        <f t="shared" si="55"/>
        <v>0.12999999999999989</v>
      </c>
      <c r="J102" s="53">
        <f t="shared" si="55"/>
        <v>0</v>
      </c>
      <c r="K102" s="53">
        <f t="shared" si="55"/>
        <v>0.26</v>
      </c>
      <c r="L102" s="53">
        <f t="shared" si="55"/>
        <v>0.19999999999999996</v>
      </c>
      <c r="M102" s="53">
        <f t="shared" si="55"/>
        <v>-0.12000000000000011</v>
      </c>
      <c r="N102" s="53">
        <f t="shared" si="55"/>
        <v>2.0000000000000018E-2</v>
      </c>
      <c r="O102" s="53">
        <f t="shared" si="55"/>
        <v>0.12000000000000022</v>
      </c>
      <c r="P102" s="53">
        <f t="shared" si="55"/>
        <v>-8.0000000000000071E-2</v>
      </c>
      <c r="Q102" s="53">
        <f t="shared" si="55"/>
        <v>0.12000000000000011</v>
      </c>
      <c r="R102" s="53">
        <f t="shared" si="55"/>
        <v>0.10000000000000009</v>
      </c>
      <c r="S102" s="53">
        <f t="shared" si="55"/>
        <v>-0.12</v>
      </c>
      <c r="T102" s="53">
        <f t="shared" si="55"/>
        <v>-3.9999999999999925E-2</v>
      </c>
      <c r="U102" s="53">
        <f t="shared" si="55"/>
        <v>5.0000000000000044E-2</v>
      </c>
      <c r="V102" s="53">
        <f t="shared" si="55"/>
        <v>0.15999999999999981</v>
      </c>
      <c r="W102" s="53">
        <f t="shared" si="55"/>
        <v>3.9999999999999925E-2</v>
      </c>
      <c r="X102" s="53">
        <f t="shared" si="55"/>
        <v>-0.14000000000000012</v>
      </c>
      <c r="Y102" s="53">
        <f t="shared" si="55"/>
        <v>0</v>
      </c>
      <c r="Z102" s="53">
        <f t="shared" si="55"/>
        <v>-3.0000000000000027E-2</v>
      </c>
      <c r="AA102" s="53">
        <f t="shared" si="55"/>
        <v>5.9999999999999942E-2</v>
      </c>
      <c r="AB102" s="53">
        <f t="shared" si="55"/>
        <v>-0.13</v>
      </c>
      <c r="AC102" s="53">
        <f t="shared" si="55"/>
        <v>0</v>
      </c>
      <c r="AD102" s="53">
        <f t="shared" si="55"/>
        <v>0.1100000000000001</v>
      </c>
      <c r="AE102" s="53">
        <f t="shared" si="55"/>
        <v>-9.9999999999999867E-2</v>
      </c>
      <c r="AF102" s="53">
        <f t="shared" si="55"/>
        <v>8.0000000000000071E-2</v>
      </c>
      <c r="AG102" s="53">
        <f t="shared" si="55"/>
        <v>0.12000000000000011</v>
      </c>
      <c r="AH102" s="53">
        <f t="shared" si="55"/>
        <v>0.26</v>
      </c>
      <c r="AJ102" s="44" t="s">
        <v>9</v>
      </c>
    </row>
    <row r="103" spans="2:36" outlineLevel="1" x14ac:dyDescent="0.2">
      <c r="C103" s="45" t="str">
        <f t="shared" ref="C103:C105" si="56">C98</f>
        <v>B</v>
      </c>
      <c r="E103" s="53">
        <f t="shared" ref="E103:T105" si="57">E93-E98</f>
        <v>0</v>
      </c>
      <c r="F103" s="53">
        <f t="shared" si="57"/>
        <v>0.17000000000000015</v>
      </c>
      <c r="G103" s="53">
        <f t="shared" si="57"/>
        <v>-7.999999999999996E-2</v>
      </c>
      <c r="H103" s="53">
        <f t="shared" si="57"/>
        <v>0.14999999999999991</v>
      </c>
      <c r="I103" s="53">
        <f t="shared" si="57"/>
        <v>3.0000000000000027E-2</v>
      </c>
      <c r="J103" s="53">
        <f t="shared" si="57"/>
        <v>0.32999999999999996</v>
      </c>
      <c r="K103" s="53">
        <f t="shared" si="57"/>
        <v>0.1100000000000001</v>
      </c>
      <c r="L103" s="53">
        <f t="shared" si="57"/>
        <v>4.0000000000000036E-2</v>
      </c>
      <c r="M103" s="53">
        <f t="shared" si="57"/>
        <v>0.28000000000000003</v>
      </c>
      <c r="N103" s="53">
        <f t="shared" si="57"/>
        <v>0.17999999999999994</v>
      </c>
      <c r="O103" s="53">
        <f t="shared" si="57"/>
        <v>9.000000000000008E-2</v>
      </c>
      <c r="P103" s="53">
        <f t="shared" si="57"/>
        <v>2.0000000000000018E-2</v>
      </c>
      <c r="Q103" s="53">
        <f t="shared" si="57"/>
        <v>-3.0000000000000027E-2</v>
      </c>
      <c r="R103" s="53">
        <f t="shared" si="57"/>
        <v>-8.9999999999999969E-2</v>
      </c>
      <c r="S103" s="53">
        <f t="shared" si="57"/>
        <v>8.0000000000000071E-2</v>
      </c>
      <c r="T103" s="53">
        <f t="shared" si="57"/>
        <v>0.1399999999999999</v>
      </c>
      <c r="U103" s="53">
        <f t="shared" si="55"/>
        <v>9.000000000000008E-2</v>
      </c>
      <c r="V103" s="53">
        <f t="shared" si="55"/>
        <v>-0.13</v>
      </c>
      <c r="W103" s="53">
        <f t="shared" si="55"/>
        <v>-0.13</v>
      </c>
      <c r="X103" s="53">
        <f t="shared" si="55"/>
        <v>2.0000000000000018E-2</v>
      </c>
      <c r="Y103" s="53">
        <f t="shared" si="55"/>
        <v>-7.999999999999996E-2</v>
      </c>
      <c r="Z103" s="53">
        <f t="shared" si="55"/>
        <v>0.19999999999999996</v>
      </c>
      <c r="AA103" s="53">
        <f t="shared" si="55"/>
        <v>-0.20000000000000007</v>
      </c>
      <c r="AB103" s="53">
        <f t="shared" si="55"/>
        <v>0.25</v>
      </c>
      <c r="AC103" s="53">
        <f t="shared" si="55"/>
        <v>0.21999999999999997</v>
      </c>
      <c r="AD103" s="53">
        <f t="shared" si="55"/>
        <v>7.0000000000000062E-2</v>
      </c>
      <c r="AE103" s="53">
        <f t="shared" si="55"/>
        <v>0.16999999999999982</v>
      </c>
      <c r="AF103" s="53">
        <f t="shared" si="55"/>
        <v>0.12000000000000022</v>
      </c>
      <c r="AG103" s="53">
        <f t="shared" si="55"/>
        <v>-2.9999999999999916E-2</v>
      </c>
      <c r="AH103" s="53">
        <f t="shared" si="55"/>
        <v>0.11999999999999988</v>
      </c>
      <c r="AJ103" s="44" t="s">
        <v>9</v>
      </c>
    </row>
    <row r="104" spans="2:36" outlineLevel="1" x14ac:dyDescent="0.2">
      <c r="C104" s="45" t="str">
        <f t="shared" si="56"/>
        <v>C</v>
      </c>
      <c r="E104" s="53">
        <f t="shared" si="57"/>
        <v>-0.1100000000000001</v>
      </c>
      <c r="F104" s="53">
        <f t="shared" si="55"/>
        <v>0.26999999999999991</v>
      </c>
      <c r="G104" s="53">
        <f t="shared" si="55"/>
        <v>0.22999999999999987</v>
      </c>
      <c r="H104" s="53">
        <f t="shared" si="55"/>
        <v>-9.9999999999999978E-2</v>
      </c>
      <c r="I104" s="53">
        <f t="shared" si="55"/>
        <v>9.0000000000000191E-2</v>
      </c>
      <c r="J104" s="53">
        <f t="shared" si="55"/>
        <v>0.1399999999999999</v>
      </c>
      <c r="K104" s="53">
        <f t="shared" si="55"/>
        <v>0.12999999999999989</v>
      </c>
      <c r="L104" s="53">
        <f t="shared" si="55"/>
        <v>2.0000000000000018E-2</v>
      </c>
      <c r="M104" s="53">
        <f t="shared" si="55"/>
        <v>0.25000000000000011</v>
      </c>
      <c r="N104" s="53">
        <f t="shared" si="55"/>
        <v>-0.17000000000000004</v>
      </c>
      <c r="O104" s="53">
        <f t="shared" si="55"/>
        <v>0.25</v>
      </c>
      <c r="P104" s="53">
        <f t="shared" si="55"/>
        <v>1.9999999999999907E-2</v>
      </c>
      <c r="Q104" s="53">
        <f t="shared" si="55"/>
        <v>-0.1100000000000001</v>
      </c>
      <c r="R104" s="53">
        <f t="shared" si="55"/>
        <v>-6.0000000000000053E-2</v>
      </c>
      <c r="S104" s="53">
        <f t="shared" si="55"/>
        <v>0.12000000000000011</v>
      </c>
      <c r="T104" s="53">
        <f t="shared" si="55"/>
        <v>0.11999999999999988</v>
      </c>
      <c r="U104" s="53">
        <f t="shared" si="55"/>
        <v>0.14000000000000012</v>
      </c>
      <c r="V104" s="53">
        <f t="shared" si="55"/>
        <v>0.10000000000000009</v>
      </c>
      <c r="W104" s="53">
        <f t="shared" si="55"/>
        <v>0.14000000000000012</v>
      </c>
      <c r="X104" s="53">
        <f t="shared" si="55"/>
        <v>-7.0000000000000062E-2</v>
      </c>
      <c r="Y104" s="53">
        <f t="shared" si="55"/>
        <v>5.0000000000000044E-2</v>
      </c>
      <c r="Z104" s="53">
        <f t="shared" si="55"/>
        <v>-0.12</v>
      </c>
      <c r="AA104" s="53">
        <f t="shared" si="55"/>
        <v>3.0000000000000027E-2</v>
      </c>
      <c r="AB104" s="53">
        <f t="shared" si="55"/>
        <v>0.34000000000000008</v>
      </c>
      <c r="AC104" s="53">
        <f t="shared" si="55"/>
        <v>-4.0000000000000147E-2</v>
      </c>
      <c r="AD104" s="53">
        <f t="shared" si="55"/>
        <v>9.000000000000008E-2</v>
      </c>
      <c r="AE104" s="53">
        <f t="shared" si="55"/>
        <v>0.14999999999999991</v>
      </c>
      <c r="AF104" s="53">
        <f t="shared" si="55"/>
        <v>6.0000000000000053E-2</v>
      </c>
      <c r="AG104" s="53">
        <f t="shared" si="55"/>
        <v>2.0000000000000018E-2</v>
      </c>
      <c r="AH104" s="53">
        <f t="shared" si="55"/>
        <v>-0.15000000000000002</v>
      </c>
      <c r="AJ104" s="44" t="s">
        <v>9</v>
      </c>
    </row>
    <row r="105" spans="2:36" outlineLevel="1" x14ac:dyDescent="0.2">
      <c r="C105" s="45" t="str">
        <f t="shared" si="56"/>
        <v>D</v>
      </c>
      <c r="E105" s="53">
        <f t="shared" si="57"/>
        <v>-5.0000000000000044E-2</v>
      </c>
      <c r="F105" s="53">
        <f t="shared" si="55"/>
        <v>0.29000000000000004</v>
      </c>
      <c r="G105" s="53">
        <f t="shared" si="55"/>
        <v>-2.0000000000000129E-2</v>
      </c>
      <c r="H105" s="53">
        <f t="shared" si="55"/>
        <v>0.14999999999999991</v>
      </c>
      <c r="I105" s="53">
        <f t="shared" si="55"/>
        <v>0.25</v>
      </c>
      <c r="J105" s="53">
        <f t="shared" si="55"/>
        <v>0.12000000000000011</v>
      </c>
      <c r="K105" s="53">
        <f t="shared" si="55"/>
        <v>0.16999999999999993</v>
      </c>
      <c r="L105" s="53">
        <f t="shared" si="55"/>
        <v>-1.9999999999999907E-2</v>
      </c>
      <c r="M105" s="53">
        <f t="shared" si="55"/>
        <v>0.1100000000000001</v>
      </c>
      <c r="N105" s="53">
        <f t="shared" si="55"/>
        <v>0.13000000000000012</v>
      </c>
      <c r="O105" s="53">
        <f t="shared" si="55"/>
        <v>7.0000000000000062E-2</v>
      </c>
      <c r="P105" s="53">
        <f t="shared" si="55"/>
        <v>0.25</v>
      </c>
      <c r="Q105" s="53">
        <f t="shared" si="55"/>
        <v>4.9999999999999933E-2</v>
      </c>
      <c r="R105" s="53">
        <f t="shared" si="55"/>
        <v>0.21999999999999997</v>
      </c>
      <c r="S105" s="53">
        <f t="shared" si="55"/>
        <v>-4.0000000000000036E-2</v>
      </c>
      <c r="T105" s="53">
        <f t="shared" si="55"/>
        <v>0.23000000000000009</v>
      </c>
      <c r="U105" s="53">
        <f t="shared" si="55"/>
        <v>2.0000000000000018E-2</v>
      </c>
      <c r="V105" s="53">
        <f t="shared" si="55"/>
        <v>0.27</v>
      </c>
      <c r="W105" s="53">
        <f t="shared" si="55"/>
        <v>0.1399999999999999</v>
      </c>
      <c r="X105" s="53">
        <f t="shared" si="55"/>
        <v>6.0000000000000053E-2</v>
      </c>
      <c r="Y105" s="53">
        <f t="shared" si="55"/>
        <v>0.25</v>
      </c>
      <c r="Z105" s="53">
        <f t="shared" si="55"/>
        <v>-0.12</v>
      </c>
      <c r="AA105" s="53">
        <f t="shared" si="55"/>
        <v>0.17999999999999994</v>
      </c>
      <c r="AB105" s="53">
        <f t="shared" si="55"/>
        <v>0.21999999999999997</v>
      </c>
      <c r="AC105" s="53">
        <f t="shared" si="55"/>
        <v>-5.0000000000000044E-2</v>
      </c>
      <c r="AD105" s="53">
        <f t="shared" si="55"/>
        <v>-5.0000000000000044E-2</v>
      </c>
      <c r="AE105" s="53">
        <f t="shared" si="55"/>
        <v>-4.9999999999999933E-2</v>
      </c>
      <c r="AF105" s="53">
        <f t="shared" si="55"/>
        <v>1.9999999999999907E-2</v>
      </c>
      <c r="AG105" s="53">
        <f t="shared" si="55"/>
        <v>-0.10999999999999999</v>
      </c>
      <c r="AH105" s="53">
        <f t="shared" si="55"/>
        <v>-7.0000000000000173E-2</v>
      </c>
      <c r="AJ105" s="44" t="s">
        <v>9</v>
      </c>
    </row>
    <row r="106" spans="2:36" ht="13.5" outlineLevel="1" thickBot="1" x14ac:dyDescent="0.25">
      <c r="C106" s="45"/>
      <c r="AJ106" s="44" t="s">
        <v>9</v>
      </c>
    </row>
    <row r="107" spans="2:36" x14ac:dyDescent="0.2">
      <c r="B107" s="32" t="s">
        <v>103</v>
      </c>
      <c r="C107" s="56" t="str">
        <f>C92</f>
        <v>A</v>
      </c>
      <c r="D107" s="57"/>
      <c r="E107" s="62">
        <f ca="1">E82*(1+E102)</f>
        <v>8937.6558603491285</v>
      </c>
      <c r="F107" s="62">
        <f t="shared" ref="F107:AH110" ca="1" si="58">F82*(1+F102)</f>
        <v>0</v>
      </c>
      <c r="G107" s="62">
        <f t="shared" ca="1" si="58"/>
        <v>0</v>
      </c>
      <c r="H107" s="62">
        <f t="shared" ca="1" si="58"/>
        <v>6565.8667306540228</v>
      </c>
      <c r="I107" s="62">
        <f t="shared" ca="1" si="58"/>
        <v>0</v>
      </c>
      <c r="J107" s="62">
        <f t="shared" ca="1" si="58"/>
        <v>0</v>
      </c>
      <c r="K107" s="62">
        <f t="shared" ca="1" si="58"/>
        <v>0</v>
      </c>
      <c r="L107" s="62">
        <f t="shared" ca="1" si="58"/>
        <v>0</v>
      </c>
      <c r="M107" s="62">
        <f t="shared" ca="1" si="58"/>
        <v>13746.01287391486</v>
      </c>
      <c r="N107" s="62">
        <f t="shared" ca="1" si="58"/>
        <v>0</v>
      </c>
      <c r="O107" s="62">
        <f t="shared" ca="1" si="58"/>
        <v>0</v>
      </c>
      <c r="P107" s="62">
        <f t="shared" ca="1" si="58"/>
        <v>0</v>
      </c>
      <c r="Q107" s="62">
        <f t="shared" ca="1" si="58"/>
        <v>0</v>
      </c>
      <c r="R107" s="62">
        <f t="shared" ca="1" si="58"/>
        <v>0</v>
      </c>
      <c r="S107" s="62">
        <f t="shared" ca="1" si="58"/>
        <v>0</v>
      </c>
      <c r="T107" s="62">
        <f t="shared" ca="1" si="58"/>
        <v>6156.0819206478109</v>
      </c>
      <c r="U107" s="62">
        <f t="shared" ca="1" si="58"/>
        <v>0</v>
      </c>
      <c r="V107" s="62">
        <f t="shared" ca="1" si="58"/>
        <v>0</v>
      </c>
      <c r="W107" s="62">
        <f t="shared" ca="1" si="58"/>
        <v>0</v>
      </c>
      <c r="X107" s="62">
        <f t="shared" ca="1" si="58"/>
        <v>17119.182973425159</v>
      </c>
      <c r="Y107" s="62">
        <f t="shared" ca="1" si="58"/>
        <v>0</v>
      </c>
      <c r="Z107" s="62">
        <f t="shared" ca="1" si="58"/>
        <v>7386.2579528153083</v>
      </c>
      <c r="AA107" s="62">
        <f t="shared" ca="1" si="58"/>
        <v>0</v>
      </c>
      <c r="AB107" s="62">
        <f t="shared" ca="1" si="58"/>
        <v>0</v>
      </c>
      <c r="AC107" s="62">
        <f t="shared" ca="1" si="58"/>
        <v>16610.575520362789</v>
      </c>
      <c r="AD107" s="62">
        <f t="shared" ca="1" si="58"/>
        <v>0</v>
      </c>
      <c r="AE107" s="62">
        <f t="shared" ca="1" si="58"/>
        <v>8760.4492779088014</v>
      </c>
      <c r="AF107" s="62">
        <f t="shared" ca="1" si="58"/>
        <v>0</v>
      </c>
      <c r="AG107" s="62">
        <f t="shared" ca="1" si="58"/>
        <v>0</v>
      </c>
      <c r="AH107" s="63">
        <f t="shared" ca="1" si="58"/>
        <v>6268.4642512032469</v>
      </c>
      <c r="AJ107" s="44" t="s">
        <v>9</v>
      </c>
    </row>
    <row r="108" spans="2:36" x14ac:dyDescent="0.2">
      <c r="C108" s="58" t="str">
        <f>C93</f>
        <v>B</v>
      </c>
      <c r="D108" s="59"/>
      <c r="E108" s="64">
        <f t="shared" ref="E108:T110" ca="1" si="59">E83*(1+E103)</f>
        <v>0</v>
      </c>
      <c r="F108" s="64">
        <f t="shared" ca="1" si="59"/>
        <v>0</v>
      </c>
      <c r="G108" s="64">
        <f t="shared" ca="1" si="59"/>
        <v>0</v>
      </c>
      <c r="H108" s="64">
        <f t="shared" ca="1" si="59"/>
        <v>0</v>
      </c>
      <c r="I108" s="64">
        <f t="shared" ca="1" si="59"/>
        <v>0</v>
      </c>
      <c r="J108" s="64">
        <f t="shared" ca="1" si="59"/>
        <v>0</v>
      </c>
      <c r="K108" s="64">
        <f t="shared" ca="1" si="59"/>
        <v>15681.271296206922</v>
      </c>
      <c r="L108" s="64">
        <f t="shared" ca="1" si="59"/>
        <v>0</v>
      </c>
      <c r="M108" s="64">
        <f t="shared" ca="1" si="59"/>
        <v>0</v>
      </c>
      <c r="N108" s="64">
        <f t="shared" ca="1" si="59"/>
        <v>6929.2946612909336</v>
      </c>
      <c r="O108" s="64">
        <f t="shared" ca="1" si="59"/>
        <v>8193.8369851295156</v>
      </c>
      <c r="P108" s="64">
        <f t="shared" ca="1" si="59"/>
        <v>0</v>
      </c>
      <c r="Q108" s="64">
        <f t="shared" ca="1" si="59"/>
        <v>0</v>
      </c>
      <c r="R108" s="64">
        <f t="shared" ca="1" si="59"/>
        <v>0</v>
      </c>
      <c r="S108" s="64">
        <f t="shared" ca="1" si="59"/>
        <v>10210.156089897955</v>
      </c>
      <c r="T108" s="64">
        <f t="shared" ca="1" si="59"/>
        <v>0</v>
      </c>
      <c r="U108" s="64">
        <f t="shared" ca="1" si="58"/>
        <v>7630.0063974025261</v>
      </c>
      <c r="V108" s="64">
        <f t="shared" ca="1" si="58"/>
        <v>3381.4849491215437</v>
      </c>
      <c r="W108" s="64">
        <f t="shared" ca="1" si="58"/>
        <v>0</v>
      </c>
      <c r="X108" s="64">
        <f t="shared" ca="1" si="58"/>
        <v>0</v>
      </c>
      <c r="Y108" s="64">
        <f t="shared" ca="1" si="58"/>
        <v>0</v>
      </c>
      <c r="Z108" s="64">
        <f t="shared" ca="1" si="58"/>
        <v>0</v>
      </c>
      <c r="AA108" s="64">
        <f t="shared" ca="1" si="58"/>
        <v>8301.1991582618648</v>
      </c>
      <c r="AB108" s="64">
        <f t="shared" ca="1" si="58"/>
        <v>0</v>
      </c>
      <c r="AC108" s="64">
        <f t="shared" ca="1" si="58"/>
        <v>0</v>
      </c>
      <c r="AD108" s="64">
        <f t="shared" ca="1" si="58"/>
        <v>0</v>
      </c>
      <c r="AE108" s="64">
        <f t="shared" ca="1" si="58"/>
        <v>0</v>
      </c>
      <c r="AF108" s="64">
        <f t="shared" ca="1" si="58"/>
        <v>0</v>
      </c>
      <c r="AG108" s="64">
        <f t="shared" ca="1" si="58"/>
        <v>9736.35108317913</v>
      </c>
      <c r="AH108" s="65">
        <f t="shared" ca="1" si="58"/>
        <v>0</v>
      </c>
      <c r="AJ108" s="44" t="s">
        <v>9</v>
      </c>
    </row>
    <row r="109" spans="2:36" x14ac:dyDescent="0.2">
      <c r="C109" s="58" t="str">
        <f>C94</f>
        <v>C</v>
      </c>
      <c r="D109" s="59"/>
      <c r="E109" s="64">
        <f t="shared" ca="1" si="59"/>
        <v>0</v>
      </c>
      <c r="F109" s="64">
        <f t="shared" ca="1" si="58"/>
        <v>0</v>
      </c>
      <c r="G109" s="64">
        <f t="shared" ca="1" si="58"/>
        <v>5546.6492412360622</v>
      </c>
      <c r="H109" s="64">
        <f t="shared" ca="1" si="58"/>
        <v>0</v>
      </c>
      <c r="I109" s="64">
        <f t="shared" ca="1" si="58"/>
        <v>7845.2210040269465</v>
      </c>
      <c r="J109" s="64">
        <f t="shared" ca="1" si="58"/>
        <v>0</v>
      </c>
      <c r="K109" s="64">
        <f t="shared" ca="1" si="58"/>
        <v>0</v>
      </c>
      <c r="L109" s="64">
        <f t="shared" ca="1" si="58"/>
        <v>6519.1544719431358</v>
      </c>
      <c r="M109" s="64">
        <f t="shared" ca="1" si="58"/>
        <v>0</v>
      </c>
      <c r="N109" s="64">
        <f t="shared" ca="1" si="58"/>
        <v>4873.9953973487072</v>
      </c>
      <c r="O109" s="64">
        <f t="shared" ca="1" si="58"/>
        <v>0</v>
      </c>
      <c r="P109" s="64">
        <f t="shared" ca="1" si="58"/>
        <v>9807.3775514608733</v>
      </c>
      <c r="Q109" s="64">
        <f t="shared" ca="1" si="58"/>
        <v>981.6489094831752</v>
      </c>
      <c r="R109" s="64">
        <f t="shared" ca="1" si="58"/>
        <v>6402.0100015423332</v>
      </c>
      <c r="S109" s="64">
        <f t="shared" ca="1" si="58"/>
        <v>0</v>
      </c>
      <c r="T109" s="64">
        <f t="shared" ca="1" si="58"/>
        <v>7182.0955740891113</v>
      </c>
      <c r="U109" s="64">
        <f t="shared" ca="1" si="58"/>
        <v>0</v>
      </c>
      <c r="V109" s="64">
        <f t="shared" ca="1" si="58"/>
        <v>0</v>
      </c>
      <c r="W109" s="64">
        <f t="shared" ca="1" si="58"/>
        <v>0</v>
      </c>
      <c r="X109" s="64">
        <f t="shared" ca="1" si="58"/>
        <v>0</v>
      </c>
      <c r="Y109" s="64">
        <f t="shared" ca="1" si="58"/>
        <v>18524.518674804465</v>
      </c>
      <c r="Z109" s="64">
        <f t="shared" ca="1" si="58"/>
        <v>0</v>
      </c>
      <c r="AA109" s="64">
        <f t="shared" ca="1" si="58"/>
        <v>0</v>
      </c>
      <c r="AB109" s="64">
        <f t="shared" ca="1" si="58"/>
        <v>0</v>
      </c>
      <c r="AC109" s="64">
        <f t="shared" ca="1" si="58"/>
        <v>0</v>
      </c>
      <c r="AD109" s="64">
        <f t="shared" ca="1" si="58"/>
        <v>7528.9194018512208</v>
      </c>
      <c r="AE109" s="64">
        <f t="shared" ca="1" si="58"/>
        <v>0</v>
      </c>
      <c r="AF109" s="64">
        <f t="shared" ca="1" si="58"/>
        <v>0</v>
      </c>
      <c r="AG109" s="64">
        <f t="shared" ca="1" si="58"/>
        <v>10238.224850353312</v>
      </c>
      <c r="AH109" s="65">
        <f t="shared" ca="1" si="58"/>
        <v>0</v>
      </c>
      <c r="AJ109" s="44" t="s">
        <v>9</v>
      </c>
    </row>
    <row r="110" spans="2:36" ht="13.5" thickBot="1" x14ac:dyDescent="0.25">
      <c r="C110" s="60" t="str">
        <f>C95</f>
        <v>D</v>
      </c>
      <c r="D110" s="61"/>
      <c r="E110" s="66">
        <f t="shared" ca="1" si="59"/>
        <v>0</v>
      </c>
      <c r="F110" s="66">
        <f t="shared" ca="1" si="58"/>
        <v>0</v>
      </c>
      <c r="G110" s="66">
        <f t="shared" ca="1" si="58"/>
        <v>4419.2815092775127</v>
      </c>
      <c r="H110" s="66">
        <f t="shared" ca="1" si="58"/>
        <v>0</v>
      </c>
      <c r="I110" s="66">
        <f t="shared" ca="1" si="58"/>
        <v>0</v>
      </c>
      <c r="J110" s="66">
        <f t="shared" ca="1" si="58"/>
        <v>14482.876432590027</v>
      </c>
      <c r="K110" s="66">
        <f t="shared" ca="1" si="58"/>
        <v>0</v>
      </c>
      <c r="L110" s="66">
        <f t="shared" ca="1" si="58"/>
        <v>6263.5013553963472</v>
      </c>
      <c r="M110" s="66">
        <f t="shared" ca="1" si="58"/>
        <v>0</v>
      </c>
      <c r="N110" s="66">
        <f t="shared" ca="1" si="58"/>
        <v>0</v>
      </c>
      <c r="O110" s="66">
        <f t="shared" ca="1" si="58"/>
        <v>0</v>
      </c>
      <c r="P110" s="66">
        <f t="shared" ca="1" si="58"/>
        <v>12018.845038554991</v>
      </c>
      <c r="Q110" s="66">
        <f t="shared" ca="1" si="58"/>
        <v>0</v>
      </c>
      <c r="R110" s="66">
        <f t="shared" ca="1" si="58"/>
        <v>0</v>
      </c>
      <c r="S110" s="66">
        <f t="shared" ca="1" si="58"/>
        <v>9075.6943021315146</v>
      </c>
      <c r="T110" s="66">
        <f t="shared" ca="1" si="58"/>
        <v>0</v>
      </c>
      <c r="U110" s="66">
        <f t="shared" ca="1" si="58"/>
        <v>0</v>
      </c>
      <c r="V110" s="66">
        <f t="shared" ca="1" si="58"/>
        <v>5178.7260383048806</v>
      </c>
      <c r="W110" s="66">
        <f t="shared" ca="1" si="58"/>
        <v>0</v>
      </c>
      <c r="X110" s="66">
        <f t="shared" ca="1" si="58"/>
        <v>0</v>
      </c>
      <c r="Y110" s="66">
        <f t="shared" ca="1" si="58"/>
        <v>0</v>
      </c>
      <c r="Z110" s="66">
        <f t="shared" ca="1" si="58"/>
        <v>6700.9350499767743</v>
      </c>
      <c r="AA110" s="66">
        <f t="shared" ca="1" si="58"/>
        <v>4356.8838617054835</v>
      </c>
      <c r="AB110" s="66">
        <f t="shared" ca="1" si="58"/>
        <v>0</v>
      </c>
      <c r="AC110" s="66">
        <f t="shared" ca="1" si="58"/>
        <v>0</v>
      </c>
      <c r="AD110" s="66">
        <f t="shared" ca="1" si="58"/>
        <v>6561.9022309712464</v>
      </c>
      <c r="AE110" s="66">
        <f t="shared" ca="1" si="58"/>
        <v>0</v>
      </c>
      <c r="AF110" s="66">
        <f t="shared" ca="1" si="58"/>
        <v>9958.815522669749</v>
      </c>
      <c r="AG110" s="66">
        <f t="shared" ca="1" si="58"/>
        <v>0</v>
      </c>
      <c r="AH110" s="67">
        <f t="shared" ca="1" si="58"/>
        <v>4626.7236139833485</v>
      </c>
      <c r="AJ110" s="44" t="s">
        <v>9</v>
      </c>
    </row>
    <row r="111" spans="2:36" x14ac:dyDescent="0.2">
      <c r="C111" s="45"/>
      <c r="AJ111" s="44" t="s">
        <v>9</v>
      </c>
    </row>
    <row r="112" spans="2:36" x14ac:dyDescent="0.2">
      <c r="C112" s="45">
        <f>C56</f>
        <v>0</v>
      </c>
      <c r="AJ112" s="44" t="s">
        <v>9</v>
      </c>
    </row>
    <row r="113" spans="2:36" x14ac:dyDescent="0.2">
      <c r="B113" s="72" t="s">
        <v>119</v>
      </c>
      <c r="C113" s="94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J113" s="44" t="s">
        <v>9</v>
      </c>
    </row>
    <row r="114" spans="2:36" outlineLevel="1" x14ac:dyDescent="0.2">
      <c r="B114" s="32" t="str">
        <f>B65</f>
        <v>bodGrossSellAmount</v>
      </c>
      <c r="C114" s="45" t="str">
        <f t="shared" ref="C114:C117" si="60">C107</f>
        <v>A</v>
      </c>
      <c r="E114" s="46">
        <f ca="1">E65</f>
        <v>0</v>
      </c>
      <c r="F114" s="46">
        <f t="shared" ref="F114:AH117" ca="1" si="61">F65</f>
        <v>187.53117206982461</v>
      </c>
      <c r="G114" s="46">
        <f t="shared" ca="1" si="61"/>
        <v>6854.4174896093136</v>
      </c>
      <c r="H114" s="46">
        <f t="shared" ca="1" si="61"/>
        <v>0</v>
      </c>
      <c r="I114" s="46">
        <f t="shared" ca="1" si="61"/>
        <v>4194.8525609707503</v>
      </c>
      <c r="J114" s="46">
        <f t="shared" ca="1" si="61"/>
        <v>8369.915142736636</v>
      </c>
      <c r="K114" s="46">
        <f t="shared" ca="1" si="61"/>
        <v>0</v>
      </c>
      <c r="L114" s="46">
        <f t="shared" ca="1" si="61"/>
        <v>0</v>
      </c>
      <c r="M114" s="46">
        <f t="shared" ca="1" si="61"/>
        <v>0</v>
      </c>
      <c r="N114" s="46">
        <f t="shared" ca="1" si="61"/>
        <v>7859.048553623199</v>
      </c>
      <c r="O114" s="46">
        <f t="shared" ca="1" si="61"/>
        <v>6299.0518227120783</v>
      </c>
      <c r="P114" s="46">
        <f t="shared" ca="1" si="61"/>
        <v>0</v>
      </c>
      <c r="Q114" s="46">
        <f t="shared" ca="1" si="61"/>
        <v>0</v>
      </c>
      <c r="R114" s="46">
        <f t="shared" ca="1" si="61"/>
        <v>0</v>
      </c>
      <c r="S114" s="46">
        <f t="shared" ca="1" si="61"/>
        <v>0</v>
      </c>
      <c r="T114" s="46">
        <f t="shared" ca="1" si="61"/>
        <v>0</v>
      </c>
      <c r="U114" s="46">
        <f t="shared" ca="1" si="61"/>
        <v>6156.0819206478109</v>
      </c>
      <c r="V114" s="46">
        <f t="shared" ca="1" si="61"/>
        <v>0</v>
      </c>
      <c r="W114" s="46">
        <f t="shared" ca="1" si="61"/>
        <v>0</v>
      </c>
      <c r="X114" s="46">
        <f t="shared" ca="1" si="61"/>
        <v>0</v>
      </c>
      <c r="Y114" s="46">
        <f t="shared" ca="1" si="61"/>
        <v>17119.182973425159</v>
      </c>
      <c r="Z114" s="46">
        <f t="shared" ca="1" si="61"/>
        <v>0</v>
      </c>
      <c r="AA114" s="46">
        <f t="shared" ca="1" si="61"/>
        <v>7386.2579528153083</v>
      </c>
      <c r="AB114" s="46">
        <f t="shared" ca="1" si="61"/>
        <v>0</v>
      </c>
      <c r="AC114" s="46">
        <f t="shared" ca="1" si="61"/>
        <v>0</v>
      </c>
      <c r="AD114" s="46">
        <f t="shared" ca="1" si="61"/>
        <v>9686.0418503115525</v>
      </c>
      <c r="AE114" s="46">
        <f t="shared" ca="1" si="61"/>
        <v>0</v>
      </c>
      <c r="AF114" s="46">
        <f t="shared" ca="1" si="61"/>
        <v>5478.7876226453918</v>
      </c>
      <c r="AG114" s="46">
        <f t="shared" ca="1" si="61"/>
        <v>10179.471631309294</v>
      </c>
      <c r="AH114" s="46">
        <f t="shared" ca="1" si="61"/>
        <v>0</v>
      </c>
      <c r="AJ114" s="44" t="s">
        <v>9</v>
      </c>
    </row>
    <row r="115" spans="2:36" outlineLevel="1" x14ac:dyDescent="0.2">
      <c r="C115" s="45" t="str">
        <f t="shared" si="60"/>
        <v>B</v>
      </c>
      <c r="E115" s="46">
        <f t="shared" ref="E115:T117" ca="1" si="62">E66</f>
        <v>0</v>
      </c>
      <c r="F115" s="46">
        <f t="shared" ca="1" si="62"/>
        <v>0</v>
      </c>
      <c r="G115" s="46">
        <f t="shared" ca="1" si="62"/>
        <v>0</v>
      </c>
      <c r="H115" s="46">
        <f t="shared" ca="1" si="62"/>
        <v>0</v>
      </c>
      <c r="I115" s="46">
        <f t="shared" ca="1" si="62"/>
        <v>0</v>
      </c>
      <c r="J115" s="46">
        <f t="shared" ca="1" si="62"/>
        <v>0</v>
      </c>
      <c r="K115" s="46">
        <f t="shared" ca="1" si="62"/>
        <v>0</v>
      </c>
      <c r="L115" s="46">
        <f t="shared" ca="1" si="62"/>
        <v>9273.9650627530064</v>
      </c>
      <c r="M115" s="46">
        <f t="shared" ca="1" si="62"/>
        <v>6791.7446074611507</v>
      </c>
      <c r="N115" s="46">
        <f t="shared" ca="1" si="62"/>
        <v>0</v>
      </c>
      <c r="O115" s="46">
        <f t="shared" ca="1" si="62"/>
        <v>0</v>
      </c>
      <c r="P115" s="46">
        <f t="shared" ca="1" si="62"/>
        <v>15677.475219323725</v>
      </c>
      <c r="Q115" s="46">
        <f t="shared" ca="1" si="62"/>
        <v>0</v>
      </c>
      <c r="R115" s="46">
        <f t="shared" ca="1" si="62"/>
        <v>0</v>
      </c>
      <c r="S115" s="46">
        <f t="shared" ca="1" si="62"/>
        <v>0</v>
      </c>
      <c r="T115" s="46">
        <f t="shared" ca="1" si="62"/>
        <v>10210.156089897955</v>
      </c>
      <c r="U115" s="46">
        <f t="shared" ca="1" si="61"/>
        <v>0</v>
      </c>
      <c r="V115" s="46">
        <f t="shared" ca="1" si="61"/>
        <v>0</v>
      </c>
      <c r="W115" s="46">
        <f t="shared" ca="1" si="61"/>
        <v>10095.890578835766</v>
      </c>
      <c r="X115" s="46">
        <f t="shared" ca="1" si="61"/>
        <v>0</v>
      </c>
      <c r="Y115" s="46">
        <f t="shared" ca="1" si="61"/>
        <v>0</v>
      </c>
      <c r="Z115" s="46">
        <f t="shared" ca="1" si="61"/>
        <v>0</v>
      </c>
      <c r="AA115" s="46">
        <f t="shared" ca="1" si="61"/>
        <v>0</v>
      </c>
      <c r="AB115" s="46">
        <f t="shared" ca="1" si="61"/>
        <v>8301.1991582618648</v>
      </c>
      <c r="AC115" s="46">
        <f t="shared" ca="1" si="61"/>
        <v>0</v>
      </c>
      <c r="AD115" s="46">
        <f t="shared" ca="1" si="61"/>
        <v>0</v>
      </c>
      <c r="AE115" s="46">
        <f t="shared" ca="1" si="61"/>
        <v>0</v>
      </c>
      <c r="AF115" s="46">
        <f t="shared" ca="1" si="61"/>
        <v>0</v>
      </c>
      <c r="AG115" s="46">
        <f t="shared" ca="1" si="61"/>
        <v>0</v>
      </c>
      <c r="AH115" s="46">
        <f t="shared" ca="1" si="61"/>
        <v>4748.9420261701971</v>
      </c>
      <c r="AJ115" s="44" t="s">
        <v>9</v>
      </c>
    </row>
    <row r="116" spans="2:36" outlineLevel="1" x14ac:dyDescent="0.2">
      <c r="C116" s="45" t="str">
        <f t="shared" si="60"/>
        <v>C</v>
      </c>
      <c r="E116" s="46">
        <f t="shared" ca="1" si="62"/>
        <v>0</v>
      </c>
      <c r="F116" s="46">
        <f t="shared" ca="1" si="61"/>
        <v>0</v>
      </c>
      <c r="G116" s="46">
        <f t="shared" ca="1" si="61"/>
        <v>0</v>
      </c>
      <c r="H116" s="46">
        <f t="shared" ca="1" si="61"/>
        <v>5546.6492412360622</v>
      </c>
      <c r="I116" s="46">
        <f t="shared" ca="1" si="61"/>
        <v>0</v>
      </c>
      <c r="J116" s="46">
        <f t="shared" ca="1" si="61"/>
        <v>7845.2210040269465</v>
      </c>
      <c r="K116" s="46">
        <f t="shared" ca="1" si="61"/>
        <v>0</v>
      </c>
      <c r="L116" s="46">
        <f t="shared" ca="1" si="61"/>
        <v>0</v>
      </c>
      <c r="M116" s="46">
        <f t="shared" ca="1" si="61"/>
        <v>6519.1544719431358</v>
      </c>
      <c r="N116" s="46">
        <f t="shared" ca="1" si="61"/>
        <v>0</v>
      </c>
      <c r="O116" s="46">
        <f t="shared" ca="1" si="61"/>
        <v>4873.9953973487072</v>
      </c>
      <c r="P116" s="46">
        <f t="shared" ca="1" si="61"/>
        <v>0</v>
      </c>
      <c r="Q116" s="46">
        <f t="shared" ca="1" si="61"/>
        <v>0</v>
      </c>
      <c r="R116" s="46">
        <f t="shared" ca="1" si="61"/>
        <v>0</v>
      </c>
      <c r="S116" s="46">
        <f t="shared" ca="1" si="61"/>
        <v>14869.52996907851</v>
      </c>
      <c r="T116" s="46">
        <f t="shared" ca="1" si="61"/>
        <v>0</v>
      </c>
      <c r="U116" s="46">
        <f t="shared" ca="1" si="61"/>
        <v>164.5896902395416</v>
      </c>
      <c r="V116" s="46">
        <f t="shared" ca="1" si="61"/>
        <v>7999.9567075885107</v>
      </c>
      <c r="W116" s="46">
        <f t="shared" ca="1" si="61"/>
        <v>0</v>
      </c>
      <c r="X116" s="46">
        <f t="shared" ca="1" si="61"/>
        <v>0</v>
      </c>
      <c r="Y116" s="46">
        <f t="shared" ca="1" si="61"/>
        <v>0</v>
      </c>
      <c r="Z116" s="46">
        <f t="shared" ca="1" si="61"/>
        <v>10890.783007075242</v>
      </c>
      <c r="AA116" s="46">
        <f t="shared" ca="1" si="61"/>
        <v>6717.6873876017162</v>
      </c>
      <c r="AB116" s="46">
        <f t="shared" ca="1" si="61"/>
        <v>0</v>
      </c>
      <c r="AC116" s="46">
        <f t="shared" ca="1" si="61"/>
        <v>0</v>
      </c>
      <c r="AD116" s="46">
        <f t="shared" ca="1" si="61"/>
        <v>0</v>
      </c>
      <c r="AE116" s="46">
        <f t="shared" ca="1" si="61"/>
        <v>7528.9194018512208</v>
      </c>
      <c r="AF116" s="46">
        <f t="shared" ca="1" si="61"/>
        <v>0</v>
      </c>
      <c r="AG116" s="46">
        <f t="shared" ca="1" si="61"/>
        <v>0</v>
      </c>
      <c r="AH116" s="46">
        <f t="shared" ca="1" si="61"/>
        <v>5250.815793344379</v>
      </c>
      <c r="AJ116" s="44" t="s">
        <v>9</v>
      </c>
    </row>
    <row r="117" spans="2:36" outlineLevel="1" x14ac:dyDescent="0.2">
      <c r="C117" s="45" t="str">
        <f t="shared" si="60"/>
        <v>D</v>
      </c>
      <c r="E117" s="46">
        <f t="shared" ca="1" si="62"/>
        <v>0</v>
      </c>
      <c r="F117" s="46">
        <f t="shared" ca="1" si="61"/>
        <v>0</v>
      </c>
      <c r="G117" s="46">
        <f t="shared" ca="1" si="61"/>
        <v>0</v>
      </c>
      <c r="H117" s="46">
        <f t="shared" ca="1" si="61"/>
        <v>4419.2815092775127</v>
      </c>
      <c r="I117" s="46">
        <f t="shared" ca="1" si="61"/>
        <v>0</v>
      </c>
      <c r="J117" s="46">
        <f t="shared" ca="1" si="61"/>
        <v>0</v>
      </c>
      <c r="K117" s="46">
        <f t="shared" ca="1" si="61"/>
        <v>14482.876432590027</v>
      </c>
      <c r="L117" s="46">
        <f t="shared" ca="1" si="61"/>
        <v>0</v>
      </c>
      <c r="M117" s="46">
        <f t="shared" ca="1" si="61"/>
        <v>6263.5013553963472</v>
      </c>
      <c r="N117" s="46">
        <f t="shared" ca="1" si="61"/>
        <v>0</v>
      </c>
      <c r="O117" s="46">
        <f t="shared" ca="1" si="61"/>
        <v>0</v>
      </c>
      <c r="P117" s="46">
        <f t="shared" ca="1" si="61"/>
        <v>0</v>
      </c>
      <c r="Q117" s="46">
        <f t="shared" ca="1" si="61"/>
        <v>1105.7337435470581</v>
      </c>
      <c r="R117" s="46">
        <f t="shared" ca="1" si="61"/>
        <v>10913.111295007933</v>
      </c>
      <c r="S117" s="46">
        <f t="shared" ca="1" si="61"/>
        <v>0</v>
      </c>
      <c r="T117" s="46">
        <f t="shared" ca="1" si="61"/>
        <v>2647.077504788359</v>
      </c>
      <c r="U117" s="46">
        <f t="shared" ca="1" si="61"/>
        <v>696.83427296221635</v>
      </c>
      <c r="V117" s="46">
        <f t="shared" ca="1" si="61"/>
        <v>0</v>
      </c>
      <c r="W117" s="46">
        <f t="shared" ca="1" si="61"/>
        <v>14848.849146249588</v>
      </c>
      <c r="X117" s="46">
        <f t="shared" ca="1" si="61"/>
        <v>0</v>
      </c>
      <c r="Y117" s="46">
        <f t="shared" ca="1" si="61"/>
        <v>0</v>
      </c>
      <c r="Z117" s="46">
        <f t="shared" ca="1" si="61"/>
        <v>0</v>
      </c>
      <c r="AA117" s="46">
        <f t="shared" ca="1" si="61"/>
        <v>0</v>
      </c>
      <c r="AB117" s="46">
        <f t="shared" ca="1" si="61"/>
        <v>12532.024622677149</v>
      </c>
      <c r="AC117" s="46">
        <f t="shared" ca="1" si="61"/>
        <v>0</v>
      </c>
      <c r="AD117" s="46">
        <f t="shared" ca="1" si="61"/>
        <v>0</v>
      </c>
      <c r="AE117" s="46">
        <f t="shared" ca="1" si="61"/>
        <v>6561.9022309712464</v>
      </c>
      <c r="AF117" s="46">
        <f t="shared" ca="1" si="61"/>
        <v>0</v>
      </c>
      <c r="AG117" s="46">
        <f t="shared" ca="1" si="61"/>
        <v>9958.815522669749</v>
      </c>
      <c r="AH117" s="46">
        <f t="shared" ca="1" si="61"/>
        <v>0</v>
      </c>
      <c r="AJ117" s="44" t="s">
        <v>9</v>
      </c>
    </row>
    <row r="118" spans="2:36" outlineLevel="1" x14ac:dyDescent="0.2">
      <c r="AJ118" s="44" t="s">
        <v>9</v>
      </c>
    </row>
    <row r="119" spans="2:36" outlineLevel="1" x14ac:dyDescent="0.2">
      <c r="B119" s="32" t="str">
        <f>B24</f>
        <v>closeToOpenPriceRet</v>
      </c>
      <c r="C119" s="45" t="str">
        <f>C52</f>
        <v>A</v>
      </c>
      <c r="E119" s="49">
        <f t="shared" ref="E119:AH119" si="63">E24</f>
        <v>2.0000000000000018E-2</v>
      </c>
      <c r="F119" s="49">
        <f t="shared" si="63"/>
        <v>-2.0000000000000018E-2</v>
      </c>
      <c r="G119" s="49">
        <f t="shared" si="63"/>
        <v>-3.0000000000000027E-2</v>
      </c>
      <c r="H119" s="49">
        <f t="shared" si="63"/>
        <v>-1.0000000000000009E-2</v>
      </c>
      <c r="I119" s="49">
        <f t="shared" si="63"/>
        <v>3.0000000000000027E-2</v>
      </c>
      <c r="J119" s="49">
        <f t="shared" si="63"/>
        <v>-1.9999999999999907E-2</v>
      </c>
      <c r="K119" s="49">
        <f t="shared" si="63"/>
        <v>1.0000000000000009E-2</v>
      </c>
      <c r="L119" s="49">
        <f t="shared" si="63"/>
        <v>2.0000000000000018E-2</v>
      </c>
      <c r="M119" s="49">
        <f t="shared" si="63"/>
        <v>5.0000000000000044E-2</v>
      </c>
      <c r="N119" s="49">
        <f t="shared" si="63"/>
        <v>5.0000000000000044E-2</v>
      </c>
      <c r="O119" s="49">
        <f t="shared" si="63"/>
        <v>-1.000000000000012E-2</v>
      </c>
      <c r="P119" s="49">
        <f t="shared" si="63"/>
        <v>-5.0000000000000044E-2</v>
      </c>
      <c r="Q119" s="49">
        <f t="shared" si="63"/>
        <v>-1.0000000000000009E-2</v>
      </c>
      <c r="R119" s="49">
        <f t="shared" si="63"/>
        <v>-3.0000000000000027E-2</v>
      </c>
      <c r="S119" s="49">
        <f t="shared" si="63"/>
        <v>-1.0000000000000009E-2</v>
      </c>
      <c r="T119" s="49">
        <f t="shared" si="63"/>
        <v>-4.0000000000000036E-2</v>
      </c>
      <c r="U119" s="49">
        <f t="shared" si="63"/>
        <v>1.0000000000000009E-2</v>
      </c>
      <c r="V119" s="49">
        <f t="shared" si="63"/>
        <v>-9.9999999999998979E-3</v>
      </c>
      <c r="W119" s="49">
        <f t="shared" si="63"/>
        <v>-3.9999999999999925E-2</v>
      </c>
      <c r="X119" s="49">
        <f t="shared" si="63"/>
        <v>1.0000000000000009E-2</v>
      </c>
      <c r="Y119" s="49">
        <f t="shared" si="63"/>
        <v>5.0000000000000044E-2</v>
      </c>
      <c r="Z119" s="49">
        <f t="shared" si="63"/>
        <v>4.0000000000000036E-2</v>
      </c>
      <c r="AA119" s="49">
        <f t="shared" si="63"/>
        <v>-1.9999999999999907E-2</v>
      </c>
      <c r="AB119" s="49">
        <f t="shared" si="63"/>
        <v>-2.0000000000000018E-2</v>
      </c>
      <c r="AC119" s="49">
        <f t="shared" si="63"/>
        <v>-3.0000000000000027E-2</v>
      </c>
      <c r="AD119" s="49">
        <f t="shared" si="63"/>
        <v>-3.0000000000000027E-2</v>
      </c>
      <c r="AE119" s="49">
        <f t="shared" si="63"/>
        <v>-3.0000000000000138E-2</v>
      </c>
      <c r="AF119" s="49">
        <f t="shared" si="63"/>
        <v>-4.0000000000000036E-2</v>
      </c>
      <c r="AG119" s="49">
        <f t="shared" si="63"/>
        <v>-2.0000000000000018E-2</v>
      </c>
      <c r="AH119" s="49">
        <f t="shared" si="63"/>
        <v>3.0000000000000027E-2</v>
      </c>
      <c r="AJ119" s="44" t="s">
        <v>9</v>
      </c>
    </row>
    <row r="120" spans="2:36" outlineLevel="1" x14ac:dyDescent="0.2">
      <c r="C120" s="45" t="str">
        <f>C53</f>
        <v>B</v>
      </c>
      <c r="E120" s="49">
        <f t="shared" ref="E120:AH120" si="64">E25</f>
        <v>3.0000000000000027E-2</v>
      </c>
      <c r="F120" s="49">
        <f t="shared" si="64"/>
        <v>-5.0000000000000044E-2</v>
      </c>
      <c r="G120" s="49">
        <f t="shared" si="64"/>
        <v>5.0000000000000044E-2</v>
      </c>
      <c r="H120" s="49">
        <f t="shared" si="64"/>
        <v>-2.0000000000000018E-2</v>
      </c>
      <c r="I120" s="49">
        <f t="shared" si="64"/>
        <v>-4.0000000000000036E-2</v>
      </c>
      <c r="J120" s="49">
        <f t="shared" si="64"/>
        <v>-4.9999999999999933E-2</v>
      </c>
      <c r="K120" s="49">
        <f t="shared" si="64"/>
        <v>-3.0000000000000027E-2</v>
      </c>
      <c r="L120" s="49">
        <f t="shared" si="64"/>
        <v>2.0000000000000018E-2</v>
      </c>
      <c r="M120" s="49">
        <f t="shared" si="64"/>
        <v>-5.0000000000000044E-2</v>
      </c>
      <c r="N120" s="49">
        <f t="shared" si="64"/>
        <v>-1.0000000000000009E-2</v>
      </c>
      <c r="O120" s="49">
        <f t="shared" si="64"/>
        <v>-1.0000000000000009E-2</v>
      </c>
      <c r="P120" s="49">
        <f t="shared" si="64"/>
        <v>0</v>
      </c>
      <c r="Q120" s="49">
        <f t="shared" si="64"/>
        <v>1.0000000000000009E-2</v>
      </c>
      <c r="R120" s="49">
        <f t="shared" si="64"/>
        <v>1.0000000000000009E-2</v>
      </c>
      <c r="S120" s="49">
        <f t="shared" si="64"/>
        <v>-4.0000000000000036E-2</v>
      </c>
      <c r="T120" s="49">
        <f t="shared" si="64"/>
        <v>4.0000000000000036E-2</v>
      </c>
      <c r="U120" s="49">
        <f t="shared" si="64"/>
        <v>3.0000000000000027E-2</v>
      </c>
      <c r="V120" s="49">
        <f t="shared" si="64"/>
        <v>1.0000000000000009E-2</v>
      </c>
      <c r="W120" s="49">
        <f t="shared" si="64"/>
        <v>2.0000000000000018E-2</v>
      </c>
      <c r="X120" s="49">
        <f t="shared" si="64"/>
        <v>0</v>
      </c>
      <c r="Y120" s="49">
        <f t="shared" si="64"/>
        <v>0</v>
      </c>
      <c r="Z120" s="49">
        <f t="shared" si="64"/>
        <v>4.0000000000000036E-2</v>
      </c>
      <c r="AA120" s="49">
        <f t="shared" si="64"/>
        <v>5.0000000000000044E-2</v>
      </c>
      <c r="AB120" s="49">
        <f t="shared" si="64"/>
        <v>4.0000000000000036E-2</v>
      </c>
      <c r="AC120" s="49">
        <f t="shared" si="64"/>
        <v>-2.0000000000000018E-2</v>
      </c>
      <c r="AD120" s="49">
        <f t="shared" si="64"/>
        <v>-5.0000000000000044E-2</v>
      </c>
      <c r="AE120" s="49">
        <f t="shared" si="64"/>
        <v>-9.9999999999998979E-3</v>
      </c>
      <c r="AF120" s="49">
        <f t="shared" si="64"/>
        <v>-2.0000000000000129E-2</v>
      </c>
      <c r="AG120" s="49">
        <f t="shared" si="64"/>
        <v>-1.0000000000000009E-2</v>
      </c>
      <c r="AH120" s="49">
        <f t="shared" si="64"/>
        <v>5.0000000000000044E-2</v>
      </c>
      <c r="AJ120" s="44" t="s">
        <v>9</v>
      </c>
    </row>
    <row r="121" spans="2:36" outlineLevel="1" x14ac:dyDescent="0.2">
      <c r="C121" s="45" t="str">
        <f>C54</f>
        <v>C</v>
      </c>
      <c r="E121" s="49">
        <f t="shared" ref="E121:AH121" si="65">E26</f>
        <v>4.0000000000000036E-2</v>
      </c>
      <c r="F121" s="49">
        <f t="shared" si="65"/>
        <v>-9.9999999999998979E-3</v>
      </c>
      <c r="G121" s="49">
        <f t="shared" si="65"/>
        <v>-1.9999999999999907E-2</v>
      </c>
      <c r="H121" s="49">
        <f t="shared" si="65"/>
        <v>4.0000000000000036E-2</v>
      </c>
      <c r="I121" s="49">
        <f t="shared" si="65"/>
        <v>-1.000000000000012E-2</v>
      </c>
      <c r="J121" s="49">
        <f t="shared" si="65"/>
        <v>5.0000000000000044E-2</v>
      </c>
      <c r="K121" s="49">
        <f t="shared" si="65"/>
        <v>4.0000000000000036E-2</v>
      </c>
      <c r="L121" s="49">
        <f t="shared" si="65"/>
        <v>5.0000000000000044E-2</v>
      </c>
      <c r="M121" s="49">
        <f t="shared" si="65"/>
        <v>-2.0000000000000129E-2</v>
      </c>
      <c r="N121" s="49">
        <f t="shared" si="65"/>
        <v>3.0000000000000027E-2</v>
      </c>
      <c r="O121" s="49">
        <f t="shared" si="65"/>
        <v>0</v>
      </c>
      <c r="P121" s="49">
        <f t="shared" si="65"/>
        <v>-9.9999999999998979E-3</v>
      </c>
      <c r="Q121" s="49">
        <f t="shared" si="65"/>
        <v>-2.0000000000000018E-2</v>
      </c>
      <c r="R121" s="49">
        <f t="shared" si="65"/>
        <v>-5.0000000000000044E-2</v>
      </c>
      <c r="S121" s="49">
        <f t="shared" si="65"/>
        <v>-5.0000000000000044E-2</v>
      </c>
      <c r="T121" s="49">
        <f t="shared" si="65"/>
        <v>1.0000000000000009E-2</v>
      </c>
      <c r="U121" s="49">
        <f t="shared" si="65"/>
        <v>0</v>
      </c>
      <c r="V121" s="49">
        <f t="shared" si="65"/>
        <v>-1.0000000000000009E-2</v>
      </c>
      <c r="W121" s="49">
        <f t="shared" si="65"/>
        <v>0</v>
      </c>
      <c r="X121" s="49">
        <f t="shared" si="65"/>
        <v>0</v>
      </c>
      <c r="Y121" s="49">
        <f t="shared" si="65"/>
        <v>4.0000000000000036E-2</v>
      </c>
      <c r="Z121" s="49">
        <f t="shared" si="65"/>
        <v>0</v>
      </c>
      <c r="AA121" s="49">
        <f t="shared" si="65"/>
        <v>2.0000000000000018E-2</v>
      </c>
      <c r="AB121" s="49">
        <f t="shared" si="65"/>
        <v>-4.0000000000000036E-2</v>
      </c>
      <c r="AC121" s="49">
        <f t="shared" si="65"/>
        <v>3.0000000000000027E-2</v>
      </c>
      <c r="AD121" s="49">
        <f t="shared" si="65"/>
        <v>-1.0000000000000009E-2</v>
      </c>
      <c r="AE121" s="49">
        <f t="shared" si="65"/>
        <v>5.0000000000000044E-2</v>
      </c>
      <c r="AF121" s="49">
        <f t="shared" si="65"/>
        <v>2.0000000000000018E-2</v>
      </c>
      <c r="AG121" s="49">
        <f t="shared" si="65"/>
        <v>2.0000000000000018E-2</v>
      </c>
      <c r="AH121" s="49">
        <f t="shared" si="65"/>
        <v>0</v>
      </c>
      <c r="AJ121" s="44" t="s">
        <v>9</v>
      </c>
    </row>
    <row r="122" spans="2:36" outlineLevel="1" x14ac:dyDescent="0.2">
      <c r="C122" s="45" t="str">
        <f>C55</f>
        <v>D</v>
      </c>
      <c r="E122" s="49">
        <f t="shared" ref="E122:AH122" si="66">E27</f>
        <v>-1.0000000000000009E-2</v>
      </c>
      <c r="F122" s="49">
        <f t="shared" si="66"/>
        <v>1.0000000000000009E-2</v>
      </c>
      <c r="G122" s="49">
        <f t="shared" si="66"/>
        <v>-5.0000000000000044E-2</v>
      </c>
      <c r="H122" s="49">
        <f t="shared" si="66"/>
        <v>3.0000000000000027E-2</v>
      </c>
      <c r="I122" s="49">
        <f t="shared" si="66"/>
        <v>1.0000000000000009E-2</v>
      </c>
      <c r="J122" s="49">
        <f t="shared" si="66"/>
        <v>-4.0000000000000036E-2</v>
      </c>
      <c r="K122" s="49">
        <f t="shared" si="66"/>
        <v>-1.0000000000000009E-2</v>
      </c>
      <c r="L122" s="49">
        <f t="shared" si="66"/>
        <v>-1.0000000000000009E-2</v>
      </c>
      <c r="M122" s="49">
        <f t="shared" si="66"/>
        <v>0</v>
      </c>
      <c r="N122" s="49">
        <f t="shared" si="66"/>
        <v>1.0000000000000009E-2</v>
      </c>
      <c r="O122" s="49">
        <f t="shared" si="66"/>
        <v>4.0000000000000036E-2</v>
      </c>
      <c r="P122" s="49">
        <f t="shared" si="66"/>
        <v>4.0000000000000036E-2</v>
      </c>
      <c r="Q122" s="49">
        <f t="shared" si="66"/>
        <v>-4.9999999999999933E-2</v>
      </c>
      <c r="R122" s="49">
        <f t="shared" si="66"/>
        <v>-4.0000000000000036E-2</v>
      </c>
      <c r="S122" s="49">
        <f t="shared" si="66"/>
        <v>-4.0000000000000036E-2</v>
      </c>
      <c r="T122" s="49">
        <f t="shared" si="66"/>
        <v>-3.0000000000000138E-2</v>
      </c>
      <c r="U122" s="49">
        <f t="shared" si="66"/>
        <v>4.0000000000000036E-2</v>
      </c>
      <c r="V122" s="49">
        <f t="shared" si="66"/>
        <v>3.0000000000000027E-2</v>
      </c>
      <c r="W122" s="49">
        <f t="shared" si="66"/>
        <v>5.0000000000000044E-2</v>
      </c>
      <c r="X122" s="49">
        <f t="shared" si="66"/>
        <v>3.0000000000000027E-2</v>
      </c>
      <c r="Y122" s="49">
        <f t="shared" si="66"/>
        <v>0</v>
      </c>
      <c r="Z122" s="49">
        <f t="shared" si="66"/>
        <v>0</v>
      </c>
      <c r="AA122" s="49">
        <f t="shared" si="66"/>
        <v>4.0000000000000036E-2</v>
      </c>
      <c r="AB122" s="49">
        <f t="shared" si="66"/>
        <v>5.0000000000000044E-2</v>
      </c>
      <c r="AC122" s="49">
        <f t="shared" si="66"/>
        <v>1.0000000000000009E-2</v>
      </c>
      <c r="AD122" s="49">
        <f t="shared" si="66"/>
        <v>-4.9999999999999933E-2</v>
      </c>
      <c r="AE122" s="49">
        <f t="shared" si="66"/>
        <v>-4.0000000000000036E-2</v>
      </c>
      <c r="AF122" s="49">
        <f t="shared" si="66"/>
        <v>-4.9999999999999933E-2</v>
      </c>
      <c r="AG122" s="49">
        <f t="shared" si="66"/>
        <v>0</v>
      </c>
      <c r="AH122" s="49">
        <f t="shared" si="66"/>
        <v>1.0000000000000009E-2</v>
      </c>
      <c r="AJ122" s="44" t="s">
        <v>9</v>
      </c>
    </row>
    <row r="123" spans="2:36" outlineLevel="1" x14ac:dyDescent="0.2">
      <c r="C123" s="45"/>
      <c r="AJ123" s="44" t="s">
        <v>9</v>
      </c>
    </row>
    <row r="124" spans="2:36" ht="15" outlineLevel="1" x14ac:dyDescent="0.25">
      <c r="B124" s="5" t="s">
        <v>130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J124" s="44" t="s">
        <v>9</v>
      </c>
    </row>
    <row r="125" spans="2:36" outlineLevel="1" x14ac:dyDescent="0.2">
      <c r="B125" s="33"/>
      <c r="C125" s="45" t="str">
        <f t="shared" ref="C125:C129" si="67">C119</f>
        <v>A</v>
      </c>
      <c r="E125" s="46">
        <f ca="1">E114*(1+E119)</f>
        <v>0</v>
      </c>
      <c r="F125" s="46">
        <f t="shared" ref="F125:AH125" ca="1" si="68">F114*(1+F119)</f>
        <v>183.78054862842811</v>
      </c>
      <c r="G125" s="46">
        <f t="shared" ca="1" si="68"/>
        <v>6648.7849649210339</v>
      </c>
      <c r="H125" s="46">
        <f t="shared" ca="1" si="68"/>
        <v>0</v>
      </c>
      <c r="I125" s="46">
        <f t="shared" ca="1" si="68"/>
        <v>4320.6981377998727</v>
      </c>
      <c r="J125" s="46">
        <f t="shared" ca="1" si="68"/>
        <v>8202.5168398819042</v>
      </c>
      <c r="K125" s="46">
        <f t="shared" ca="1" si="68"/>
        <v>0</v>
      </c>
      <c r="L125" s="46">
        <f t="shared" ca="1" si="68"/>
        <v>0</v>
      </c>
      <c r="M125" s="46">
        <f t="shared" ca="1" si="68"/>
        <v>0</v>
      </c>
      <c r="N125" s="46">
        <f t="shared" ca="1" si="68"/>
        <v>8252.0009813043598</v>
      </c>
      <c r="O125" s="46">
        <f t="shared" ca="1" si="68"/>
        <v>6236.061304484957</v>
      </c>
      <c r="P125" s="46">
        <f t="shared" ca="1" si="68"/>
        <v>0</v>
      </c>
      <c r="Q125" s="46">
        <f t="shared" ca="1" si="68"/>
        <v>0</v>
      </c>
      <c r="R125" s="46">
        <f t="shared" ca="1" si="68"/>
        <v>0</v>
      </c>
      <c r="S125" s="46">
        <f t="shared" ca="1" si="68"/>
        <v>0</v>
      </c>
      <c r="T125" s="46">
        <f t="shared" ca="1" si="68"/>
        <v>0</v>
      </c>
      <c r="U125" s="46">
        <f t="shared" ca="1" si="68"/>
        <v>6217.6427398542892</v>
      </c>
      <c r="V125" s="46">
        <f t="shared" ca="1" si="68"/>
        <v>0</v>
      </c>
      <c r="W125" s="46">
        <f t="shared" ca="1" si="68"/>
        <v>0</v>
      </c>
      <c r="X125" s="46">
        <f t="shared" ca="1" si="68"/>
        <v>0</v>
      </c>
      <c r="Y125" s="46">
        <f t="shared" ca="1" si="68"/>
        <v>17975.142122096418</v>
      </c>
      <c r="Z125" s="46">
        <f t="shared" ca="1" si="68"/>
        <v>0</v>
      </c>
      <c r="AA125" s="46">
        <f t="shared" ca="1" si="68"/>
        <v>7238.5327937590027</v>
      </c>
      <c r="AB125" s="46">
        <f t="shared" ca="1" si="68"/>
        <v>0</v>
      </c>
      <c r="AC125" s="46">
        <f t="shared" ca="1" si="68"/>
        <v>0</v>
      </c>
      <c r="AD125" s="46">
        <f t="shared" ca="1" si="68"/>
        <v>9395.4605948022054</v>
      </c>
      <c r="AE125" s="46">
        <f t="shared" ca="1" si="68"/>
        <v>0</v>
      </c>
      <c r="AF125" s="46">
        <f t="shared" ca="1" si="68"/>
        <v>5259.6361177395756</v>
      </c>
      <c r="AG125" s="46">
        <f t="shared" ca="1" si="68"/>
        <v>9975.8821986831081</v>
      </c>
      <c r="AH125" s="46">
        <f t="shared" ca="1" si="68"/>
        <v>0</v>
      </c>
      <c r="AJ125" s="44" t="s">
        <v>9</v>
      </c>
    </row>
    <row r="126" spans="2:36" outlineLevel="1" x14ac:dyDescent="0.2">
      <c r="C126" s="45" t="str">
        <f t="shared" si="67"/>
        <v>B</v>
      </c>
      <c r="E126" s="46">
        <f t="shared" ref="E126:AH128" ca="1" si="69">E115*(1+E120)</f>
        <v>0</v>
      </c>
      <c r="F126" s="46">
        <f t="shared" ca="1" si="69"/>
        <v>0</v>
      </c>
      <c r="G126" s="46">
        <f t="shared" ca="1" si="69"/>
        <v>0</v>
      </c>
      <c r="H126" s="46">
        <f t="shared" ca="1" si="69"/>
        <v>0</v>
      </c>
      <c r="I126" s="46">
        <f t="shared" ca="1" si="69"/>
        <v>0</v>
      </c>
      <c r="J126" s="46">
        <f t="shared" ca="1" si="69"/>
        <v>0</v>
      </c>
      <c r="K126" s="46">
        <f t="shared" ca="1" si="69"/>
        <v>0</v>
      </c>
      <c r="L126" s="46">
        <f t="shared" ca="1" si="69"/>
        <v>9459.4443640080663</v>
      </c>
      <c r="M126" s="46">
        <f t="shared" ca="1" si="69"/>
        <v>6452.1573770880932</v>
      </c>
      <c r="N126" s="46">
        <f t="shared" ca="1" si="69"/>
        <v>0</v>
      </c>
      <c r="O126" s="46">
        <f t="shared" ca="1" si="69"/>
        <v>0</v>
      </c>
      <c r="P126" s="46">
        <f t="shared" ca="1" si="69"/>
        <v>15677.475219323725</v>
      </c>
      <c r="Q126" s="46">
        <f t="shared" ca="1" si="69"/>
        <v>0</v>
      </c>
      <c r="R126" s="46">
        <f t="shared" ca="1" si="69"/>
        <v>0</v>
      </c>
      <c r="S126" s="46">
        <f t="shared" ca="1" si="69"/>
        <v>0</v>
      </c>
      <c r="T126" s="46">
        <f t="shared" ca="1" si="69"/>
        <v>10618.562333493874</v>
      </c>
      <c r="U126" s="46">
        <f t="shared" ca="1" si="69"/>
        <v>0</v>
      </c>
      <c r="V126" s="46">
        <f t="shared" ca="1" si="69"/>
        <v>0</v>
      </c>
      <c r="W126" s="46">
        <f t="shared" ca="1" si="69"/>
        <v>10297.808390412481</v>
      </c>
      <c r="X126" s="46">
        <f t="shared" ca="1" si="69"/>
        <v>0</v>
      </c>
      <c r="Y126" s="46">
        <f t="shared" ca="1" si="69"/>
        <v>0</v>
      </c>
      <c r="Z126" s="46">
        <f t="shared" ca="1" si="69"/>
        <v>0</v>
      </c>
      <c r="AA126" s="46">
        <f t="shared" ca="1" si="69"/>
        <v>0</v>
      </c>
      <c r="AB126" s="46">
        <f t="shared" ca="1" si="69"/>
        <v>8633.2471245923389</v>
      </c>
      <c r="AC126" s="46">
        <f t="shared" ca="1" si="69"/>
        <v>0</v>
      </c>
      <c r="AD126" s="46">
        <f t="shared" ca="1" si="69"/>
        <v>0</v>
      </c>
      <c r="AE126" s="46">
        <f t="shared" ca="1" si="69"/>
        <v>0</v>
      </c>
      <c r="AF126" s="46">
        <f t="shared" ca="1" si="69"/>
        <v>0</v>
      </c>
      <c r="AG126" s="46">
        <f t="shared" ca="1" si="69"/>
        <v>0</v>
      </c>
      <c r="AH126" s="46">
        <f t="shared" ca="1" si="69"/>
        <v>4986.3891274787075</v>
      </c>
      <c r="AJ126" s="44" t="s">
        <v>9</v>
      </c>
    </row>
    <row r="127" spans="2:36" outlineLevel="1" x14ac:dyDescent="0.2">
      <c r="C127" s="45" t="str">
        <f t="shared" si="67"/>
        <v>C</v>
      </c>
      <c r="E127" s="46">
        <f t="shared" ca="1" si="69"/>
        <v>0</v>
      </c>
      <c r="F127" s="46">
        <f t="shared" ca="1" si="69"/>
        <v>0</v>
      </c>
      <c r="G127" s="46">
        <f t="shared" ca="1" si="69"/>
        <v>0</v>
      </c>
      <c r="H127" s="46">
        <f t="shared" ca="1" si="69"/>
        <v>5768.5152108855045</v>
      </c>
      <c r="I127" s="46">
        <f t="shared" ca="1" si="69"/>
        <v>0</v>
      </c>
      <c r="J127" s="46">
        <f t="shared" ca="1" si="69"/>
        <v>8237.4820542282941</v>
      </c>
      <c r="K127" s="46">
        <f t="shared" ca="1" si="69"/>
        <v>0</v>
      </c>
      <c r="L127" s="46">
        <f t="shared" ca="1" si="69"/>
        <v>0</v>
      </c>
      <c r="M127" s="46">
        <f t="shared" ca="1" si="69"/>
        <v>6388.771382504272</v>
      </c>
      <c r="N127" s="46">
        <f t="shared" ca="1" si="69"/>
        <v>0</v>
      </c>
      <c r="O127" s="46">
        <f t="shared" ca="1" si="69"/>
        <v>4873.9953973487072</v>
      </c>
      <c r="P127" s="46">
        <f t="shared" ca="1" si="69"/>
        <v>0</v>
      </c>
      <c r="Q127" s="46">
        <f t="shared" ca="1" si="69"/>
        <v>0</v>
      </c>
      <c r="R127" s="46">
        <f t="shared" ca="1" si="69"/>
        <v>0</v>
      </c>
      <c r="S127" s="46">
        <f t="shared" ca="1" si="69"/>
        <v>14126.053470624583</v>
      </c>
      <c r="T127" s="46">
        <f t="shared" ca="1" si="69"/>
        <v>0</v>
      </c>
      <c r="U127" s="46">
        <f t="shared" ca="1" si="69"/>
        <v>164.5896902395416</v>
      </c>
      <c r="V127" s="46">
        <f t="shared" ca="1" si="69"/>
        <v>7919.9571405126253</v>
      </c>
      <c r="W127" s="46">
        <f t="shared" ca="1" si="69"/>
        <v>0</v>
      </c>
      <c r="X127" s="46">
        <f t="shared" ca="1" si="69"/>
        <v>0</v>
      </c>
      <c r="Y127" s="46">
        <f t="shared" ca="1" si="69"/>
        <v>0</v>
      </c>
      <c r="Z127" s="46">
        <f t="shared" ca="1" si="69"/>
        <v>10890.783007075242</v>
      </c>
      <c r="AA127" s="46">
        <f t="shared" ca="1" si="69"/>
        <v>6852.0411353537502</v>
      </c>
      <c r="AB127" s="46">
        <f t="shared" ca="1" si="69"/>
        <v>0</v>
      </c>
      <c r="AC127" s="46">
        <f t="shared" ca="1" si="69"/>
        <v>0</v>
      </c>
      <c r="AD127" s="46">
        <f t="shared" ca="1" si="69"/>
        <v>0</v>
      </c>
      <c r="AE127" s="46">
        <f t="shared" ca="1" si="69"/>
        <v>7905.3653719437825</v>
      </c>
      <c r="AF127" s="46">
        <f t="shared" ca="1" si="69"/>
        <v>0</v>
      </c>
      <c r="AG127" s="46">
        <f t="shared" ca="1" si="69"/>
        <v>0</v>
      </c>
      <c r="AH127" s="46">
        <f t="shared" ca="1" si="69"/>
        <v>5250.815793344379</v>
      </c>
      <c r="AJ127" s="44" t="s">
        <v>9</v>
      </c>
    </row>
    <row r="128" spans="2:36" outlineLevel="1" x14ac:dyDescent="0.2">
      <c r="C128" s="45" t="str">
        <f t="shared" si="67"/>
        <v>D</v>
      </c>
      <c r="E128" s="46">
        <f t="shared" ca="1" si="69"/>
        <v>0</v>
      </c>
      <c r="F128" s="46">
        <f t="shared" ca="1" si="69"/>
        <v>0</v>
      </c>
      <c r="G128" s="46">
        <f t="shared" ca="1" si="69"/>
        <v>0</v>
      </c>
      <c r="H128" s="46">
        <f t="shared" ca="1" si="69"/>
        <v>4551.8599545558382</v>
      </c>
      <c r="I128" s="46">
        <f t="shared" ca="1" si="69"/>
        <v>0</v>
      </c>
      <c r="J128" s="46">
        <f t="shared" ca="1" si="69"/>
        <v>0</v>
      </c>
      <c r="K128" s="46">
        <f t="shared" ca="1" si="69"/>
        <v>14338.047668264126</v>
      </c>
      <c r="L128" s="46">
        <f t="shared" ca="1" si="69"/>
        <v>0</v>
      </c>
      <c r="M128" s="46">
        <f t="shared" ca="1" si="69"/>
        <v>6263.5013553963472</v>
      </c>
      <c r="N128" s="46">
        <f t="shared" ca="1" si="69"/>
        <v>0</v>
      </c>
      <c r="O128" s="46">
        <f t="shared" ca="1" si="69"/>
        <v>0</v>
      </c>
      <c r="P128" s="46">
        <f t="shared" ca="1" si="69"/>
        <v>0</v>
      </c>
      <c r="Q128" s="46">
        <f t="shared" ca="1" si="69"/>
        <v>1050.4470563697053</v>
      </c>
      <c r="R128" s="46">
        <f t="shared" ca="1" si="69"/>
        <v>10476.586843207615</v>
      </c>
      <c r="S128" s="46">
        <f t="shared" ca="1" si="69"/>
        <v>0</v>
      </c>
      <c r="T128" s="46">
        <f t="shared" ca="1" si="69"/>
        <v>2567.6651796447077</v>
      </c>
      <c r="U128" s="46">
        <f t="shared" ca="1" si="69"/>
        <v>724.70764388070506</v>
      </c>
      <c r="V128" s="46">
        <f t="shared" ca="1" si="69"/>
        <v>0</v>
      </c>
      <c r="W128" s="46">
        <f t="shared" ca="1" si="69"/>
        <v>15591.291603562067</v>
      </c>
      <c r="X128" s="46">
        <f t="shared" ca="1" si="69"/>
        <v>0</v>
      </c>
      <c r="Y128" s="46">
        <f t="shared" ca="1" si="69"/>
        <v>0</v>
      </c>
      <c r="Z128" s="46">
        <f t="shared" ca="1" si="69"/>
        <v>0</v>
      </c>
      <c r="AA128" s="46">
        <f t="shared" ca="1" si="69"/>
        <v>0</v>
      </c>
      <c r="AB128" s="46">
        <f t="shared" ca="1" si="69"/>
        <v>13158.625853811007</v>
      </c>
      <c r="AC128" s="46">
        <f t="shared" ca="1" si="69"/>
        <v>0</v>
      </c>
      <c r="AD128" s="46">
        <f t="shared" ca="1" si="69"/>
        <v>0</v>
      </c>
      <c r="AE128" s="46">
        <f t="shared" ca="1" si="69"/>
        <v>6299.426141732396</v>
      </c>
      <c r="AF128" s="46">
        <f t="shared" ca="1" si="69"/>
        <v>0</v>
      </c>
      <c r="AG128" s="46">
        <f t="shared" ca="1" si="69"/>
        <v>9958.815522669749</v>
      </c>
      <c r="AH128" s="46">
        <f t="shared" ca="1" si="69"/>
        <v>0</v>
      </c>
      <c r="AJ128" s="44" t="s">
        <v>9</v>
      </c>
    </row>
    <row r="129" spans="2:36" ht="13.5" outlineLevel="1" thickBot="1" x14ac:dyDescent="0.25">
      <c r="C129" s="45">
        <f t="shared" si="67"/>
        <v>0</v>
      </c>
      <c r="AJ129" s="44" t="s">
        <v>9</v>
      </c>
    </row>
    <row r="130" spans="2:36" x14ac:dyDescent="0.2">
      <c r="B130" s="32" t="s">
        <v>111</v>
      </c>
      <c r="C130" s="95" t="str">
        <f t="shared" ref="C130:C134" si="70">C60</f>
        <v>A</v>
      </c>
      <c r="D130" s="57"/>
      <c r="E130" s="85">
        <f ca="1">E125*$B$133</f>
        <v>0</v>
      </c>
      <c r="F130" s="85">
        <f t="shared" ref="F130:AH133" ca="1" si="71">F125*$B$133</f>
        <v>0.4594513715710703</v>
      </c>
      <c r="G130" s="85">
        <f t="shared" ca="1" si="71"/>
        <v>16.621962412302587</v>
      </c>
      <c r="H130" s="85">
        <f t="shared" ca="1" si="71"/>
        <v>0</v>
      </c>
      <c r="I130" s="85">
        <f t="shared" ca="1" si="71"/>
        <v>10.801745344499682</v>
      </c>
      <c r="J130" s="85">
        <f t="shared" ca="1" si="71"/>
        <v>20.506292099704762</v>
      </c>
      <c r="K130" s="85">
        <f t="shared" ca="1" si="71"/>
        <v>0</v>
      </c>
      <c r="L130" s="85">
        <f t="shared" ca="1" si="71"/>
        <v>0</v>
      </c>
      <c r="M130" s="85">
        <f t="shared" ca="1" si="71"/>
        <v>0</v>
      </c>
      <c r="N130" s="85">
        <f t="shared" ca="1" si="71"/>
        <v>20.6300024532609</v>
      </c>
      <c r="O130" s="85">
        <f t="shared" ca="1" si="71"/>
        <v>15.590153261212393</v>
      </c>
      <c r="P130" s="85">
        <f t="shared" ca="1" si="71"/>
        <v>0</v>
      </c>
      <c r="Q130" s="85">
        <f t="shared" ca="1" si="71"/>
        <v>0</v>
      </c>
      <c r="R130" s="85">
        <f t="shared" ca="1" si="71"/>
        <v>0</v>
      </c>
      <c r="S130" s="85">
        <f t="shared" ca="1" si="71"/>
        <v>0</v>
      </c>
      <c r="T130" s="85">
        <f t="shared" ca="1" si="71"/>
        <v>0</v>
      </c>
      <c r="U130" s="85">
        <f t="shared" ca="1" si="71"/>
        <v>15.544106849635723</v>
      </c>
      <c r="V130" s="85">
        <f t="shared" ca="1" si="71"/>
        <v>0</v>
      </c>
      <c r="W130" s="85">
        <f t="shared" ca="1" si="71"/>
        <v>0</v>
      </c>
      <c r="X130" s="85">
        <f t="shared" ca="1" si="71"/>
        <v>0</v>
      </c>
      <c r="Y130" s="85">
        <f t="shared" ca="1" si="71"/>
        <v>44.937855305241044</v>
      </c>
      <c r="Z130" s="85">
        <f t="shared" ca="1" si="71"/>
        <v>0</v>
      </c>
      <c r="AA130" s="85">
        <f t="shared" ca="1" si="71"/>
        <v>18.096331984397509</v>
      </c>
      <c r="AB130" s="85">
        <f t="shared" ca="1" si="71"/>
        <v>0</v>
      </c>
      <c r="AC130" s="85">
        <f t="shared" ca="1" si="71"/>
        <v>0</v>
      </c>
      <c r="AD130" s="85">
        <f t="shared" ca="1" si="71"/>
        <v>23.488651487005512</v>
      </c>
      <c r="AE130" s="85">
        <f t="shared" ca="1" si="71"/>
        <v>0</v>
      </c>
      <c r="AF130" s="85">
        <f t="shared" ca="1" si="71"/>
        <v>13.149090294348939</v>
      </c>
      <c r="AG130" s="85">
        <f t="shared" ca="1" si="71"/>
        <v>24.93970549670777</v>
      </c>
      <c r="AH130" s="86">
        <f t="shared" ca="1" si="71"/>
        <v>0</v>
      </c>
      <c r="AJ130" s="44" t="s">
        <v>9</v>
      </c>
    </row>
    <row r="131" spans="2:36" x14ac:dyDescent="0.2">
      <c r="C131" s="58" t="str">
        <f t="shared" si="70"/>
        <v>B</v>
      </c>
      <c r="D131" s="59"/>
      <c r="E131" s="84">
        <f t="shared" ref="E131:T133" ca="1" si="72">E126*$B$133</f>
        <v>0</v>
      </c>
      <c r="F131" s="84">
        <f t="shared" ca="1" si="72"/>
        <v>0</v>
      </c>
      <c r="G131" s="84">
        <f t="shared" ca="1" si="72"/>
        <v>0</v>
      </c>
      <c r="H131" s="84">
        <f t="shared" ca="1" si="72"/>
        <v>0</v>
      </c>
      <c r="I131" s="84">
        <f t="shared" ca="1" si="72"/>
        <v>0</v>
      </c>
      <c r="J131" s="84">
        <f t="shared" ca="1" si="72"/>
        <v>0</v>
      </c>
      <c r="K131" s="84">
        <f t="shared" ca="1" si="72"/>
        <v>0</v>
      </c>
      <c r="L131" s="84">
        <f t="shared" ca="1" si="72"/>
        <v>23.648610910020167</v>
      </c>
      <c r="M131" s="84">
        <f t="shared" ca="1" si="72"/>
        <v>16.130393442720234</v>
      </c>
      <c r="N131" s="84">
        <f t="shared" ca="1" si="72"/>
        <v>0</v>
      </c>
      <c r="O131" s="84">
        <f t="shared" ca="1" si="72"/>
        <v>0</v>
      </c>
      <c r="P131" s="84">
        <f t="shared" ca="1" si="72"/>
        <v>39.193688048309312</v>
      </c>
      <c r="Q131" s="84">
        <f t="shared" ca="1" si="72"/>
        <v>0</v>
      </c>
      <c r="R131" s="84">
        <f t="shared" ca="1" si="72"/>
        <v>0</v>
      </c>
      <c r="S131" s="84">
        <f t="shared" ca="1" si="72"/>
        <v>0</v>
      </c>
      <c r="T131" s="84">
        <f t="shared" ca="1" si="72"/>
        <v>26.546405833734685</v>
      </c>
      <c r="U131" s="84">
        <f t="shared" ca="1" si="71"/>
        <v>0</v>
      </c>
      <c r="V131" s="84">
        <f t="shared" ca="1" si="71"/>
        <v>0</v>
      </c>
      <c r="W131" s="84">
        <f t="shared" ca="1" si="71"/>
        <v>25.744520976031204</v>
      </c>
      <c r="X131" s="84">
        <f t="shared" ca="1" si="71"/>
        <v>0</v>
      </c>
      <c r="Y131" s="84">
        <f t="shared" ca="1" si="71"/>
        <v>0</v>
      </c>
      <c r="Z131" s="84">
        <f t="shared" ca="1" si="71"/>
        <v>0</v>
      </c>
      <c r="AA131" s="84">
        <f t="shared" ca="1" si="71"/>
        <v>0</v>
      </c>
      <c r="AB131" s="84">
        <f t="shared" ca="1" si="71"/>
        <v>21.583117811480847</v>
      </c>
      <c r="AC131" s="84">
        <f t="shared" ca="1" si="71"/>
        <v>0</v>
      </c>
      <c r="AD131" s="84">
        <f t="shared" ca="1" si="71"/>
        <v>0</v>
      </c>
      <c r="AE131" s="84">
        <f t="shared" ca="1" si="71"/>
        <v>0</v>
      </c>
      <c r="AF131" s="84">
        <f t="shared" ca="1" si="71"/>
        <v>0</v>
      </c>
      <c r="AG131" s="84">
        <f t="shared" ca="1" si="71"/>
        <v>0</v>
      </c>
      <c r="AH131" s="87">
        <f t="shared" ca="1" si="71"/>
        <v>12.46597281869677</v>
      </c>
      <c r="AJ131" s="44" t="s">
        <v>9</v>
      </c>
    </row>
    <row r="132" spans="2:36" ht="13.5" thickBot="1" x14ac:dyDescent="0.25">
      <c r="C132" s="58" t="str">
        <f t="shared" si="70"/>
        <v>C</v>
      </c>
      <c r="D132" s="59"/>
      <c r="E132" s="84">
        <f t="shared" ca="1" si="72"/>
        <v>0</v>
      </c>
      <c r="F132" s="84">
        <f t="shared" ca="1" si="71"/>
        <v>0</v>
      </c>
      <c r="G132" s="84">
        <f t="shared" ca="1" si="71"/>
        <v>0</v>
      </c>
      <c r="H132" s="84">
        <f t="shared" ca="1" si="71"/>
        <v>14.421288027213762</v>
      </c>
      <c r="I132" s="84">
        <f t="shared" ca="1" si="71"/>
        <v>0</v>
      </c>
      <c r="J132" s="84">
        <f t="shared" ca="1" si="71"/>
        <v>20.593705135570737</v>
      </c>
      <c r="K132" s="84">
        <f t="shared" ca="1" si="71"/>
        <v>0</v>
      </c>
      <c r="L132" s="84">
        <f t="shared" ca="1" si="71"/>
        <v>0</v>
      </c>
      <c r="M132" s="84">
        <f t="shared" ca="1" si="71"/>
        <v>15.971928456260681</v>
      </c>
      <c r="N132" s="84">
        <f t="shared" ca="1" si="71"/>
        <v>0</v>
      </c>
      <c r="O132" s="84">
        <f t="shared" ca="1" si="71"/>
        <v>12.184988493371769</v>
      </c>
      <c r="P132" s="84">
        <f t="shared" ca="1" si="71"/>
        <v>0</v>
      </c>
      <c r="Q132" s="84">
        <f t="shared" ca="1" si="71"/>
        <v>0</v>
      </c>
      <c r="R132" s="84">
        <f t="shared" ca="1" si="71"/>
        <v>0</v>
      </c>
      <c r="S132" s="84">
        <f t="shared" ca="1" si="71"/>
        <v>35.315133676561459</v>
      </c>
      <c r="T132" s="84">
        <f t="shared" ca="1" si="71"/>
        <v>0</v>
      </c>
      <c r="U132" s="84">
        <f t="shared" ca="1" si="71"/>
        <v>0.41147422559885399</v>
      </c>
      <c r="V132" s="84">
        <f t="shared" ca="1" si="71"/>
        <v>19.799892851281562</v>
      </c>
      <c r="W132" s="84">
        <f t="shared" ca="1" si="71"/>
        <v>0</v>
      </c>
      <c r="X132" s="84">
        <f t="shared" ca="1" si="71"/>
        <v>0</v>
      </c>
      <c r="Y132" s="84">
        <f t="shared" ca="1" si="71"/>
        <v>0</v>
      </c>
      <c r="Z132" s="84">
        <f t="shared" ca="1" si="71"/>
        <v>27.226957517688106</v>
      </c>
      <c r="AA132" s="84">
        <f t="shared" ca="1" si="71"/>
        <v>17.130102838384374</v>
      </c>
      <c r="AB132" s="84">
        <f t="shared" ca="1" si="71"/>
        <v>0</v>
      </c>
      <c r="AC132" s="84">
        <f t="shared" ca="1" si="71"/>
        <v>0</v>
      </c>
      <c r="AD132" s="84">
        <f t="shared" ca="1" si="71"/>
        <v>0</v>
      </c>
      <c r="AE132" s="84">
        <f t="shared" ca="1" si="71"/>
        <v>19.763413429859458</v>
      </c>
      <c r="AF132" s="84">
        <f t="shared" ca="1" si="71"/>
        <v>0</v>
      </c>
      <c r="AG132" s="84">
        <f t="shared" ca="1" si="71"/>
        <v>0</v>
      </c>
      <c r="AH132" s="87">
        <f t="shared" ca="1" si="71"/>
        <v>13.127039483360948</v>
      </c>
      <c r="AJ132" s="44" t="s">
        <v>9</v>
      </c>
    </row>
    <row r="133" spans="2:36" ht="13.5" thickBot="1" x14ac:dyDescent="0.25">
      <c r="B133" s="55">
        <v>2.5000000000000001E-3</v>
      </c>
      <c r="C133" s="60" t="str">
        <f t="shared" si="70"/>
        <v>D</v>
      </c>
      <c r="D133" s="61"/>
      <c r="E133" s="88">
        <f t="shared" ca="1" si="72"/>
        <v>0</v>
      </c>
      <c r="F133" s="88">
        <f t="shared" ca="1" si="71"/>
        <v>0</v>
      </c>
      <c r="G133" s="88">
        <f t="shared" ca="1" si="71"/>
        <v>0</v>
      </c>
      <c r="H133" s="88">
        <f t="shared" ca="1" si="71"/>
        <v>11.379649886389595</v>
      </c>
      <c r="I133" s="88">
        <f t="shared" ca="1" si="71"/>
        <v>0</v>
      </c>
      <c r="J133" s="88">
        <f t="shared" ca="1" si="71"/>
        <v>0</v>
      </c>
      <c r="K133" s="88">
        <f t="shared" ca="1" si="71"/>
        <v>35.845119170660318</v>
      </c>
      <c r="L133" s="88">
        <f t="shared" ca="1" si="71"/>
        <v>0</v>
      </c>
      <c r="M133" s="88">
        <f t="shared" ca="1" si="71"/>
        <v>15.658753388490869</v>
      </c>
      <c r="N133" s="88">
        <f t="shared" ca="1" si="71"/>
        <v>0</v>
      </c>
      <c r="O133" s="88">
        <f t="shared" ca="1" si="71"/>
        <v>0</v>
      </c>
      <c r="P133" s="88">
        <f t="shared" ca="1" si="71"/>
        <v>0</v>
      </c>
      <c r="Q133" s="88">
        <f t="shared" ca="1" si="71"/>
        <v>2.6261176409242633</v>
      </c>
      <c r="R133" s="88">
        <f t="shared" ca="1" si="71"/>
        <v>26.191467108019037</v>
      </c>
      <c r="S133" s="88">
        <f t="shared" ca="1" si="71"/>
        <v>0</v>
      </c>
      <c r="T133" s="88">
        <f t="shared" ca="1" si="71"/>
        <v>6.4191629491117697</v>
      </c>
      <c r="U133" s="88">
        <f t="shared" ca="1" si="71"/>
        <v>1.8117691097017627</v>
      </c>
      <c r="V133" s="88">
        <f t="shared" ca="1" si="71"/>
        <v>0</v>
      </c>
      <c r="W133" s="88">
        <f t="shared" ca="1" si="71"/>
        <v>38.978229008905167</v>
      </c>
      <c r="X133" s="88">
        <f t="shared" ca="1" si="71"/>
        <v>0</v>
      </c>
      <c r="Y133" s="88">
        <f t="shared" ca="1" si="71"/>
        <v>0</v>
      </c>
      <c r="Z133" s="88">
        <f t="shared" ca="1" si="71"/>
        <v>0</v>
      </c>
      <c r="AA133" s="88">
        <f t="shared" ca="1" si="71"/>
        <v>0</v>
      </c>
      <c r="AB133" s="88">
        <f t="shared" ca="1" si="71"/>
        <v>32.896564634527515</v>
      </c>
      <c r="AC133" s="88">
        <f t="shared" ca="1" si="71"/>
        <v>0</v>
      </c>
      <c r="AD133" s="88">
        <f t="shared" ca="1" si="71"/>
        <v>0</v>
      </c>
      <c r="AE133" s="88">
        <f t="shared" ca="1" si="71"/>
        <v>15.74856535433099</v>
      </c>
      <c r="AF133" s="88">
        <f t="shared" ca="1" si="71"/>
        <v>0</v>
      </c>
      <c r="AG133" s="88">
        <f t="shared" ca="1" si="71"/>
        <v>24.897038806674374</v>
      </c>
      <c r="AH133" s="89">
        <f t="shared" ca="1" si="71"/>
        <v>0</v>
      </c>
      <c r="AJ133" s="44" t="s">
        <v>9</v>
      </c>
    </row>
    <row r="134" spans="2:36" x14ac:dyDescent="0.2">
      <c r="C134" s="45">
        <f t="shared" si="70"/>
        <v>0</v>
      </c>
      <c r="AJ134" s="44" t="s">
        <v>9</v>
      </c>
    </row>
    <row r="135" spans="2:36" hidden="1" outlineLevel="1" x14ac:dyDescent="0.2">
      <c r="B135" s="32" t="s">
        <v>123</v>
      </c>
      <c r="C135" s="45"/>
      <c r="AJ135" s="44" t="s">
        <v>9</v>
      </c>
    </row>
    <row r="136" spans="2:36" hidden="1" outlineLevel="1" x14ac:dyDescent="0.2">
      <c r="B136" s="33"/>
      <c r="C136" s="45" t="str">
        <f>C60</f>
        <v>A</v>
      </c>
      <c r="E136" s="54">
        <f ca="1">E125-E130</f>
        <v>0</v>
      </c>
      <c r="F136" s="54">
        <f t="shared" ref="F136:AH136" ca="1" si="73">F125-F130</f>
        <v>183.32109725685703</v>
      </c>
      <c r="G136" s="46">
        <f t="shared" ca="1" si="73"/>
        <v>6632.1630025087316</v>
      </c>
      <c r="H136" s="54">
        <f t="shared" ca="1" si="73"/>
        <v>0</v>
      </c>
      <c r="I136" s="54">
        <f t="shared" ca="1" si="73"/>
        <v>4309.8963924553727</v>
      </c>
      <c r="J136" s="54">
        <f t="shared" ca="1" si="73"/>
        <v>8182.010547782199</v>
      </c>
      <c r="K136" s="54">
        <f t="shared" ca="1" si="73"/>
        <v>0</v>
      </c>
      <c r="L136" s="54">
        <f t="shared" ca="1" si="73"/>
        <v>0</v>
      </c>
      <c r="M136" s="54">
        <f t="shared" ca="1" si="73"/>
        <v>0</v>
      </c>
      <c r="N136" s="54">
        <f t="shared" ca="1" si="73"/>
        <v>8231.3709788510987</v>
      </c>
      <c r="O136" s="54">
        <f t="shared" ca="1" si="73"/>
        <v>6220.4711512237445</v>
      </c>
      <c r="P136" s="54">
        <f t="shared" ca="1" si="73"/>
        <v>0</v>
      </c>
      <c r="Q136" s="54">
        <f t="shared" ca="1" si="73"/>
        <v>0</v>
      </c>
      <c r="R136" s="54">
        <f t="shared" ca="1" si="73"/>
        <v>0</v>
      </c>
      <c r="S136" s="54">
        <f t="shared" ca="1" si="73"/>
        <v>0</v>
      </c>
      <c r="T136" s="54">
        <f t="shared" ca="1" si="73"/>
        <v>0</v>
      </c>
      <c r="U136" s="54">
        <f t="shared" ca="1" si="73"/>
        <v>6202.0986330046535</v>
      </c>
      <c r="V136" s="54">
        <f t="shared" ca="1" si="73"/>
        <v>0</v>
      </c>
      <c r="W136" s="54">
        <f t="shared" ca="1" si="73"/>
        <v>0</v>
      </c>
      <c r="X136" s="54">
        <f t="shared" ca="1" si="73"/>
        <v>0</v>
      </c>
      <c r="Y136" s="54">
        <f t="shared" ca="1" si="73"/>
        <v>17930.204266791177</v>
      </c>
      <c r="Z136" s="54">
        <f t="shared" ca="1" si="73"/>
        <v>0</v>
      </c>
      <c r="AA136" s="54">
        <f t="shared" ca="1" si="73"/>
        <v>7220.436461774605</v>
      </c>
      <c r="AB136" s="54">
        <f t="shared" ca="1" si="73"/>
        <v>0</v>
      </c>
      <c r="AC136" s="54">
        <f t="shared" ca="1" si="73"/>
        <v>0</v>
      </c>
      <c r="AD136" s="54">
        <f t="shared" ca="1" si="73"/>
        <v>9371.9719433152004</v>
      </c>
      <c r="AE136" s="54">
        <f t="shared" ca="1" si="73"/>
        <v>0</v>
      </c>
      <c r="AF136" s="54">
        <f t="shared" ca="1" si="73"/>
        <v>5246.4870274452269</v>
      </c>
      <c r="AG136" s="54">
        <f t="shared" ca="1" si="73"/>
        <v>9950.9424931863996</v>
      </c>
      <c r="AH136" s="54">
        <f t="shared" ca="1" si="73"/>
        <v>0</v>
      </c>
      <c r="AJ136" s="44" t="s">
        <v>9</v>
      </c>
    </row>
    <row r="137" spans="2:36" hidden="1" outlineLevel="1" x14ac:dyDescent="0.2">
      <c r="C137" s="45" t="str">
        <f t="shared" ref="C137:C139" si="74">C61</f>
        <v>B</v>
      </c>
      <c r="E137" s="54">
        <f t="shared" ref="E137:AH139" ca="1" si="75">E126-E131</f>
        <v>0</v>
      </c>
      <c r="F137" s="54">
        <f t="shared" ca="1" si="75"/>
        <v>0</v>
      </c>
      <c r="G137" s="54">
        <f t="shared" ca="1" si="75"/>
        <v>0</v>
      </c>
      <c r="H137" s="54">
        <f t="shared" ca="1" si="75"/>
        <v>0</v>
      </c>
      <c r="I137" s="54">
        <f t="shared" ca="1" si="75"/>
        <v>0</v>
      </c>
      <c r="J137" s="54">
        <f t="shared" ca="1" si="75"/>
        <v>0</v>
      </c>
      <c r="K137" s="54">
        <f t="shared" ca="1" si="75"/>
        <v>0</v>
      </c>
      <c r="L137" s="54">
        <f t="shared" ca="1" si="75"/>
        <v>9435.7957530980457</v>
      </c>
      <c r="M137" s="54">
        <f t="shared" ca="1" si="75"/>
        <v>6436.0269836453726</v>
      </c>
      <c r="N137" s="54">
        <f t="shared" ca="1" si="75"/>
        <v>0</v>
      </c>
      <c r="O137" s="54">
        <f t="shared" ca="1" si="75"/>
        <v>0</v>
      </c>
      <c r="P137" s="54">
        <f t="shared" ca="1" si="75"/>
        <v>15638.281531275416</v>
      </c>
      <c r="Q137" s="54">
        <f t="shared" ca="1" si="75"/>
        <v>0</v>
      </c>
      <c r="R137" s="54">
        <f t="shared" ca="1" si="75"/>
        <v>0</v>
      </c>
      <c r="S137" s="54">
        <f t="shared" ca="1" si="75"/>
        <v>0</v>
      </c>
      <c r="T137" s="54">
        <f t="shared" ca="1" si="75"/>
        <v>10592.015927660139</v>
      </c>
      <c r="U137" s="54">
        <f t="shared" ca="1" si="75"/>
        <v>0</v>
      </c>
      <c r="V137" s="54">
        <f t="shared" ca="1" si="75"/>
        <v>0</v>
      </c>
      <c r="W137" s="54">
        <f t="shared" ca="1" si="75"/>
        <v>10272.06386943645</v>
      </c>
      <c r="X137" s="54">
        <f t="shared" ca="1" si="75"/>
        <v>0</v>
      </c>
      <c r="Y137" s="54">
        <f t="shared" ca="1" si="75"/>
        <v>0</v>
      </c>
      <c r="Z137" s="54">
        <f t="shared" ca="1" si="75"/>
        <v>0</v>
      </c>
      <c r="AA137" s="54">
        <f t="shared" ca="1" si="75"/>
        <v>0</v>
      </c>
      <c r="AB137" s="54">
        <f t="shared" ca="1" si="75"/>
        <v>8611.6640067808585</v>
      </c>
      <c r="AC137" s="54">
        <f t="shared" ca="1" si="75"/>
        <v>0</v>
      </c>
      <c r="AD137" s="54">
        <f t="shared" ca="1" si="75"/>
        <v>0</v>
      </c>
      <c r="AE137" s="54">
        <f t="shared" ca="1" si="75"/>
        <v>0</v>
      </c>
      <c r="AF137" s="54">
        <f t="shared" ca="1" si="75"/>
        <v>0</v>
      </c>
      <c r="AG137" s="54">
        <f t="shared" ca="1" si="75"/>
        <v>0</v>
      </c>
      <c r="AH137" s="54">
        <f t="shared" ca="1" si="75"/>
        <v>4973.9231546600104</v>
      </c>
      <c r="AJ137" s="44" t="s">
        <v>9</v>
      </c>
    </row>
    <row r="138" spans="2:36" hidden="1" outlineLevel="1" x14ac:dyDescent="0.2">
      <c r="C138" s="45" t="str">
        <f t="shared" si="74"/>
        <v>C</v>
      </c>
      <c r="E138" s="54">
        <f t="shared" ca="1" si="75"/>
        <v>0</v>
      </c>
      <c r="F138" s="54">
        <f t="shared" ca="1" si="75"/>
        <v>0</v>
      </c>
      <c r="G138" s="54">
        <f t="shared" ca="1" si="75"/>
        <v>0</v>
      </c>
      <c r="H138" s="54">
        <f t="shared" ca="1" si="75"/>
        <v>5754.0939228582911</v>
      </c>
      <c r="I138" s="54">
        <f t="shared" ca="1" si="75"/>
        <v>0</v>
      </c>
      <c r="J138" s="54">
        <f t="shared" ca="1" si="75"/>
        <v>8216.8883490927237</v>
      </c>
      <c r="K138" s="54">
        <f t="shared" ca="1" si="75"/>
        <v>0</v>
      </c>
      <c r="L138" s="54">
        <f t="shared" ca="1" si="75"/>
        <v>0</v>
      </c>
      <c r="M138" s="54">
        <f t="shared" ca="1" si="75"/>
        <v>6372.7994540480113</v>
      </c>
      <c r="N138" s="54">
        <f t="shared" ca="1" si="75"/>
        <v>0</v>
      </c>
      <c r="O138" s="54">
        <f t="shared" ca="1" si="75"/>
        <v>4861.8104088553355</v>
      </c>
      <c r="P138" s="54">
        <f t="shared" ca="1" si="75"/>
        <v>0</v>
      </c>
      <c r="Q138" s="54">
        <f t="shared" ca="1" si="75"/>
        <v>0</v>
      </c>
      <c r="R138" s="54">
        <f t="shared" ca="1" si="75"/>
        <v>0</v>
      </c>
      <c r="S138" s="54">
        <f t="shared" ca="1" si="75"/>
        <v>14090.738336948021</v>
      </c>
      <c r="T138" s="54">
        <f t="shared" ca="1" si="75"/>
        <v>0</v>
      </c>
      <c r="U138" s="54">
        <f t="shared" ca="1" si="75"/>
        <v>164.17821601394274</v>
      </c>
      <c r="V138" s="54">
        <f t="shared" ca="1" si="75"/>
        <v>7900.1572476613437</v>
      </c>
      <c r="W138" s="54">
        <f t="shared" ca="1" si="75"/>
        <v>0</v>
      </c>
      <c r="X138" s="54">
        <f t="shared" ca="1" si="75"/>
        <v>0</v>
      </c>
      <c r="Y138" s="54">
        <f t="shared" ca="1" si="75"/>
        <v>0</v>
      </c>
      <c r="Z138" s="54">
        <f t="shared" ca="1" si="75"/>
        <v>10863.556049557554</v>
      </c>
      <c r="AA138" s="54">
        <f t="shared" ca="1" si="75"/>
        <v>6834.9110325153661</v>
      </c>
      <c r="AB138" s="54">
        <f t="shared" ca="1" si="75"/>
        <v>0</v>
      </c>
      <c r="AC138" s="54">
        <f t="shared" ca="1" si="75"/>
        <v>0</v>
      </c>
      <c r="AD138" s="54">
        <f t="shared" ca="1" si="75"/>
        <v>0</v>
      </c>
      <c r="AE138" s="54">
        <f t="shared" ca="1" si="75"/>
        <v>7885.6019585139229</v>
      </c>
      <c r="AF138" s="54">
        <f t="shared" ca="1" si="75"/>
        <v>0</v>
      </c>
      <c r="AG138" s="54">
        <f t="shared" ca="1" si="75"/>
        <v>0</v>
      </c>
      <c r="AH138" s="54">
        <f t="shared" ca="1" si="75"/>
        <v>5237.6887538610181</v>
      </c>
      <c r="AJ138" s="44" t="s">
        <v>9</v>
      </c>
    </row>
    <row r="139" spans="2:36" hidden="1" outlineLevel="1" x14ac:dyDescent="0.2">
      <c r="C139" s="45" t="str">
        <f t="shared" si="74"/>
        <v>D</v>
      </c>
      <c r="E139" s="54">
        <f t="shared" ca="1" si="75"/>
        <v>0</v>
      </c>
      <c r="F139" s="54">
        <f t="shared" ca="1" si="75"/>
        <v>0</v>
      </c>
      <c r="G139" s="54">
        <f t="shared" ca="1" si="75"/>
        <v>0</v>
      </c>
      <c r="H139" s="54">
        <f t="shared" ca="1" si="75"/>
        <v>4540.4803046694487</v>
      </c>
      <c r="I139" s="54">
        <f t="shared" ca="1" si="75"/>
        <v>0</v>
      </c>
      <c r="J139" s="54">
        <f t="shared" ca="1" si="75"/>
        <v>0</v>
      </c>
      <c r="K139" s="54">
        <f t="shared" ca="1" si="75"/>
        <v>14302.202549093465</v>
      </c>
      <c r="L139" s="54">
        <f t="shared" ca="1" si="75"/>
        <v>0</v>
      </c>
      <c r="M139" s="54">
        <f t="shared" ca="1" si="75"/>
        <v>6247.8426020078559</v>
      </c>
      <c r="N139" s="54">
        <f t="shared" ca="1" si="75"/>
        <v>0</v>
      </c>
      <c r="O139" s="54">
        <f t="shared" ca="1" si="75"/>
        <v>0</v>
      </c>
      <c r="P139" s="54">
        <f t="shared" ca="1" si="75"/>
        <v>0</v>
      </c>
      <c r="Q139" s="54">
        <f t="shared" ca="1" si="75"/>
        <v>1047.8209387287809</v>
      </c>
      <c r="R139" s="54">
        <f t="shared" ca="1" si="75"/>
        <v>10450.395376099596</v>
      </c>
      <c r="S139" s="54">
        <f t="shared" ca="1" si="75"/>
        <v>0</v>
      </c>
      <c r="T139" s="54">
        <f t="shared" ca="1" si="75"/>
        <v>2561.2460166955957</v>
      </c>
      <c r="U139" s="54">
        <f t="shared" ca="1" si="75"/>
        <v>722.89587477100326</v>
      </c>
      <c r="V139" s="54">
        <f t="shared" ca="1" si="75"/>
        <v>0</v>
      </c>
      <c r="W139" s="54">
        <f t="shared" ca="1" si="75"/>
        <v>15552.313374553161</v>
      </c>
      <c r="X139" s="54">
        <f t="shared" ca="1" si="75"/>
        <v>0</v>
      </c>
      <c r="Y139" s="54">
        <f t="shared" ca="1" si="75"/>
        <v>0</v>
      </c>
      <c r="Z139" s="54">
        <f t="shared" ca="1" si="75"/>
        <v>0</v>
      </c>
      <c r="AA139" s="54">
        <f t="shared" ca="1" si="75"/>
        <v>0</v>
      </c>
      <c r="AB139" s="54">
        <f t="shared" ca="1" si="75"/>
        <v>13125.729289176479</v>
      </c>
      <c r="AC139" s="54">
        <f t="shared" ca="1" si="75"/>
        <v>0</v>
      </c>
      <c r="AD139" s="54">
        <f t="shared" ca="1" si="75"/>
        <v>0</v>
      </c>
      <c r="AE139" s="54">
        <f t="shared" ca="1" si="75"/>
        <v>6283.6775763780652</v>
      </c>
      <c r="AF139" s="54">
        <f t="shared" ca="1" si="75"/>
        <v>0</v>
      </c>
      <c r="AG139" s="54">
        <f t="shared" ca="1" si="75"/>
        <v>9933.9184838630754</v>
      </c>
      <c r="AH139" s="54">
        <f t="shared" ca="1" si="75"/>
        <v>0</v>
      </c>
      <c r="AJ139" s="44" t="s">
        <v>9</v>
      </c>
    </row>
    <row r="140" spans="2:36" collapsed="1" x14ac:dyDescent="0.2">
      <c r="C140" s="45"/>
      <c r="AJ140" s="44" t="s">
        <v>9</v>
      </c>
    </row>
    <row r="141" spans="2:36" x14ac:dyDescent="0.2">
      <c r="B141" s="72" t="s">
        <v>120</v>
      </c>
      <c r="C141" s="94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J141" s="44" t="s">
        <v>9</v>
      </c>
    </row>
    <row r="142" spans="2:36" outlineLevel="1" x14ac:dyDescent="0.2">
      <c r="C142" s="45" t="str">
        <f t="shared" ref="C142:C146" si="76">C130</f>
        <v>A</v>
      </c>
      <c r="E142" s="46">
        <f t="shared" ref="E142:AH145" si="77">E71</f>
        <v>0</v>
      </c>
      <c r="F142" s="46">
        <f t="shared" ca="1" si="77"/>
        <v>8750.1246882793039</v>
      </c>
      <c r="G142" s="46">
        <f t="shared" ca="1" si="77"/>
        <v>4520.7446051537827</v>
      </c>
      <c r="H142" s="46">
        <f t="shared" ca="1" si="77"/>
        <v>5153.6488498753124</v>
      </c>
      <c r="I142" s="46">
        <f t="shared" ca="1" si="77"/>
        <v>7215.4440885660661</v>
      </c>
      <c r="J142" s="46">
        <f t="shared" ca="1" si="77"/>
        <v>0</v>
      </c>
      <c r="K142" s="46">
        <f t="shared" ca="1" si="77"/>
        <v>0</v>
      </c>
      <c r="L142" s="46">
        <f t="shared" ca="1" si="77"/>
        <v>0</v>
      </c>
      <c r="M142" s="46">
        <f t="shared" ca="1" si="77"/>
        <v>0</v>
      </c>
      <c r="N142" s="46">
        <f t="shared" ca="1" si="77"/>
        <v>5886.9643202916614</v>
      </c>
      <c r="O142" s="46">
        <f t="shared" ca="1" si="77"/>
        <v>0</v>
      </c>
      <c r="P142" s="46">
        <f t="shared" ca="1" si="77"/>
        <v>0</v>
      </c>
      <c r="Q142" s="46">
        <f t="shared" ca="1" si="77"/>
        <v>0</v>
      </c>
      <c r="R142" s="46">
        <f t="shared" ca="1" si="77"/>
        <v>0</v>
      </c>
      <c r="S142" s="46">
        <f t="shared" ca="1" si="77"/>
        <v>0</v>
      </c>
      <c r="T142" s="46">
        <f t="shared" ca="1" si="77"/>
        <v>0</v>
      </c>
      <c r="U142" s="46">
        <f t="shared" ca="1" si="77"/>
        <v>0</v>
      </c>
      <c r="V142" s="46">
        <f t="shared" ca="1" si="77"/>
        <v>0</v>
      </c>
      <c r="W142" s="46">
        <f t="shared" ca="1" si="77"/>
        <v>0</v>
      </c>
      <c r="X142" s="46">
        <f t="shared" ca="1" si="77"/>
        <v>0</v>
      </c>
      <c r="Y142" s="46">
        <f t="shared" ca="1" si="77"/>
        <v>0</v>
      </c>
      <c r="Z142" s="46">
        <f t="shared" ca="1" si="77"/>
        <v>0</v>
      </c>
      <c r="AA142" s="46">
        <f t="shared" ca="1" si="77"/>
        <v>0</v>
      </c>
      <c r="AB142" s="46">
        <f t="shared" ca="1" si="77"/>
        <v>0</v>
      </c>
      <c r="AC142" s="46">
        <f t="shared" ca="1" si="77"/>
        <v>0</v>
      </c>
      <c r="AD142" s="46">
        <f t="shared" ca="1" si="77"/>
        <v>6924.5336700512362</v>
      </c>
      <c r="AE142" s="46">
        <f t="shared" ca="1" si="77"/>
        <v>7478.4963636553357</v>
      </c>
      <c r="AF142" s="46">
        <f t="shared" ca="1" si="77"/>
        <v>9787.9534916435514</v>
      </c>
      <c r="AG142" s="46">
        <f t="shared" ca="1" si="77"/>
        <v>0</v>
      </c>
      <c r="AH142" s="46">
        <f t="shared" ca="1" si="77"/>
        <v>0</v>
      </c>
      <c r="AJ142" s="44" t="s">
        <v>9</v>
      </c>
    </row>
    <row r="143" spans="2:36" outlineLevel="1" x14ac:dyDescent="0.2">
      <c r="C143" s="45" t="str">
        <f t="shared" si="76"/>
        <v>B</v>
      </c>
      <c r="E143" s="46">
        <f t="shared" si="77"/>
        <v>0</v>
      </c>
      <c r="F143" s="46">
        <f t="shared" ca="1" si="77"/>
        <v>0</v>
      </c>
      <c r="G143" s="46">
        <f t="shared" ca="1" si="77"/>
        <v>0</v>
      </c>
      <c r="H143" s="46">
        <f t="shared" ca="1" si="77"/>
        <v>0</v>
      </c>
      <c r="I143" s="46">
        <f t="shared" ca="1" si="77"/>
        <v>0</v>
      </c>
      <c r="J143" s="46">
        <f t="shared" ca="1" si="77"/>
        <v>0</v>
      </c>
      <c r="K143" s="46">
        <f t="shared" ca="1" si="77"/>
        <v>0</v>
      </c>
      <c r="L143" s="46">
        <f t="shared" ca="1" si="77"/>
        <v>6407.3062334539154</v>
      </c>
      <c r="M143" s="46">
        <f t="shared" ca="1" si="77"/>
        <v>0</v>
      </c>
      <c r="N143" s="46">
        <f t="shared" ca="1" si="77"/>
        <v>0</v>
      </c>
      <c r="O143" s="46">
        <f t="shared" ca="1" si="77"/>
        <v>6929.2946612909336</v>
      </c>
      <c r="P143" s="46">
        <f t="shared" ca="1" si="77"/>
        <v>0</v>
      </c>
      <c r="Q143" s="46">
        <f t="shared" ca="1" si="77"/>
        <v>0</v>
      </c>
      <c r="R143" s="46">
        <f t="shared" ca="1" si="77"/>
        <v>0</v>
      </c>
      <c r="S143" s="46">
        <f t="shared" ca="1" si="77"/>
        <v>0</v>
      </c>
      <c r="T143" s="46">
        <f t="shared" ca="1" si="77"/>
        <v>0</v>
      </c>
      <c r="U143" s="46">
        <f t="shared" ca="1" si="77"/>
        <v>0</v>
      </c>
      <c r="V143" s="46">
        <f t="shared" ca="1" si="77"/>
        <v>7630.0063974025261</v>
      </c>
      <c r="W143" s="46">
        <f t="shared" ca="1" si="77"/>
        <v>0</v>
      </c>
      <c r="X143" s="46">
        <f t="shared" ca="1" si="77"/>
        <v>0</v>
      </c>
      <c r="Y143" s="46">
        <f t="shared" ca="1" si="77"/>
        <v>0</v>
      </c>
      <c r="Z143" s="46">
        <f t="shared" ca="1" si="77"/>
        <v>0</v>
      </c>
      <c r="AA143" s="46">
        <f t="shared" ca="1" si="77"/>
        <v>0</v>
      </c>
      <c r="AB143" s="46">
        <f t="shared" ca="1" si="77"/>
        <v>0</v>
      </c>
      <c r="AC143" s="46">
        <f t="shared" ca="1" si="77"/>
        <v>0</v>
      </c>
      <c r="AD143" s="46">
        <f t="shared" ca="1" si="77"/>
        <v>0</v>
      </c>
      <c r="AE143" s="46">
        <f t="shared" ca="1" si="77"/>
        <v>0</v>
      </c>
      <c r="AF143" s="46">
        <f t="shared" ca="1" si="77"/>
        <v>0</v>
      </c>
      <c r="AG143" s="46">
        <f t="shared" ca="1" si="77"/>
        <v>0</v>
      </c>
      <c r="AH143" s="46">
        <f t="shared" ca="1" si="77"/>
        <v>4987.4090570089329</v>
      </c>
      <c r="AJ143" s="44" t="s">
        <v>9</v>
      </c>
    </row>
    <row r="144" spans="2:36" outlineLevel="1" x14ac:dyDescent="0.2">
      <c r="C144" s="45" t="str">
        <f t="shared" si="76"/>
        <v>C</v>
      </c>
      <c r="E144" s="46">
        <f t="shared" si="77"/>
        <v>0</v>
      </c>
      <c r="F144" s="46">
        <f t="shared" ca="1" si="77"/>
        <v>0</v>
      </c>
      <c r="G144" s="46">
        <f t="shared" ca="1" si="77"/>
        <v>0</v>
      </c>
      <c r="H144" s="46">
        <f t="shared" ca="1" si="77"/>
        <v>0</v>
      </c>
      <c r="I144" s="46">
        <f t="shared" ca="1" si="77"/>
        <v>0</v>
      </c>
      <c r="J144" s="46">
        <f t="shared" ca="1" si="77"/>
        <v>0</v>
      </c>
      <c r="K144" s="46">
        <f t="shared" ca="1" si="77"/>
        <v>0</v>
      </c>
      <c r="L144" s="46">
        <f t="shared" ca="1" si="77"/>
        <v>0</v>
      </c>
      <c r="M144" s="46">
        <f t="shared" ca="1" si="77"/>
        <v>0</v>
      </c>
      <c r="N144" s="46">
        <f t="shared" ca="1" si="77"/>
        <v>0</v>
      </c>
      <c r="O144" s="46">
        <f t="shared" ca="1" si="77"/>
        <v>0</v>
      </c>
      <c r="P144" s="46">
        <f t="shared" ca="1" si="77"/>
        <v>0</v>
      </c>
      <c r="Q144" s="46">
        <f t="shared" ca="1" si="77"/>
        <v>9807.3775514608733</v>
      </c>
      <c r="R144" s="46">
        <f t="shared" ca="1" si="77"/>
        <v>9514.0673792541347</v>
      </c>
      <c r="S144" s="46">
        <f t="shared" ca="1" si="77"/>
        <v>0</v>
      </c>
      <c r="T144" s="46">
        <f t="shared" ca="1" si="77"/>
        <v>0</v>
      </c>
      <c r="U144" s="46">
        <f t="shared" ca="1" si="77"/>
        <v>7017.5058838495697</v>
      </c>
      <c r="V144" s="46">
        <f t="shared" ca="1" si="77"/>
        <v>0</v>
      </c>
      <c r="W144" s="46">
        <f t="shared" ca="1" si="77"/>
        <v>0</v>
      </c>
      <c r="X144" s="46">
        <f t="shared" ca="1" si="77"/>
        <v>0</v>
      </c>
      <c r="Y144" s="46">
        <f t="shared" ca="1" si="77"/>
        <v>0</v>
      </c>
      <c r="Z144" s="46">
        <f t="shared" ca="1" si="77"/>
        <v>7633.7356677292228</v>
      </c>
      <c r="AA144" s="46">
        <f t="shared" ca="1" si="77"/>
        <v>0</v>
      </c>
      <c r="AB144" s="46">
        <f t="shared" ca="1" si="77"/>
        <v>0</v>
      </c>
      <c r="AC144" s="46">
        <f t="shared" ca="1" si="77"/>
        <v>0</v>
      </c>
      <c r="AD144" s="46">
        <f t="shared" ca="1" si="77"/>
        <v>0</v>
      </c>
      <c r="AE144" s="46">
        <f t="shared" ca="1" si="77"/>
        <v>0</v>
      </c>
      <c r="AF144" s="46">
        <f t="shared" ca="1" si="77"/>
        <v>0</v>
      </c>
      <c r="AG144" s="46">
        <f t="shared" ca="1" si="77"/>
        <v>0</v>
      </c>
      <c r="AH144" s="46">
        <f t="shared" ca="1" si="77"/>
        <v>4987.4090570089329</v>
      </c>
      <c r="AJ144" s="44" t="s">
        <v>9</v>
      </c>
    </row>
    <row r="145" spans="2:36" outlineLevel="1" x14ac:dyDescent="0.2">
      <c r="C145" s="45" t="str">
        <f t="shared" si="76"/>
        <v>D</v>
      </c>
      <c r="E145" s="46">
        <f t="shared" si="77"/>
        <v>0</v>
      </c>
      <c r="F145" s="46">
        <f t="shared" ca="1" si="77"/>
        <v>0</v>
      </c>
      <c r="G145" s="46">
        <f t="shared" ca="1" si="77"/>
        <v>0</v>
      </c>
      <c r="H145" s="46">
        <f t="shared" ca="1" si="77"/>
        <v>0</v>
      </c>
      <c r="I145" s="46">
        <f t="shared" ca="1" si="77"/>
        <v>0</v>
      </c>
      <c r="J145" s="46">
        <f t="shared" ca="1" si="77"/>
        <v>0</v>
      </c>
      <c r="K145" s="46">
        <f t="shared" ca="1" si="77"/>
        <v>0</v>
      </c>
      <c r="L145" s="46">
        <f t="shared" ca="1" si="77"/>
        <v>0</v>
      </c>
      <c r="M145" s="46">
        <f t="shared" ca="1" si="77"/>
        <v>0</v>
      </c>
      <c r="N145" s="46">
        <f t="shared" ca="1" si="77"/>
        <v>0</v>
      </c>
      <c r="O145" s="46">
        <f t="shared" ca="1" si="77"/>
        <v>0</v>
      </c>
      <c r="P145" s="46">
        <f t="shared" ca="1" si="77"/>
        <v>0</v>
      </c>
      <c r="Q145" s="46">
        <f t="shared" ca="1" si="77"/>
        <v>10913.111295007933</v>
      </c>
      <c r="R145" s="46">
        <f t="shared" ca="1" si="77"/>
        <v>0</v>
      </c>
      <c r="S145" s="46">
        <f t="shared" ca="1" si="77"/>
        <v>0</v>
      </c>
      <c r="T145" s="46">
        <f t="shared" ca="1" si="77"/>
        <v>6428.6167973431557</v>
      </c>
      <c r="U145" s="46">
        <f t="shared" ca="1" si="77"/>
        <v>7017.5058838495697</v>
      </c>
      <c r="V145" s="46">
        <f t="shared" ca="1" si="77"/>
        <v>7438.556236880544</v>
      </c>
      <c r="W145" s="46">
        <f t="shared" ca="1" si="77"/>
        <v>0</v>
      </c>
      <c r="X145" s="46">
        <f t="shared" ca="1" si="77"/>
        <v>0</v>
      </c>
      <c r="Y145" s="46">
        <f t="shared" ca="1" si="77"/>
        <v>0</v>
      </c>
      <c r="Z145" s="46">
        <f t="shared" ca="1" si="77"/>
        <v>0</v>
      </c>
      <c r="AA145" s="46">
        <f t="shared" ca="1" si="77"/>
        <v>6700.9350499767743</v>
      </c>
      <c r="AB145" s="46">
        <f t="shared" ca="1" si="77"/>
        <v>0</v>
      </c>
      <c r="AC145" s="46">
        <f t="shared" ca="1" si="77"/>
        <v>0</v>
      </c>
      <c r="AD145" s="46">
        <f t="shared" ca="1" si="77"/>
        <v>0</v>
      </c>
      <c r="AE145" s="46">
        <f t="shared" ca="1" si="77"/>
        <v>0</v>
      </c>
      <c r="AF145" s="46">
        <f t="shared" ca="1" si="77"/>
        <v>0</v>
      </c>
      <c r="AG145" s="46">
        <f t="shared" ca="1" si="77"/>
        <v>0</v>
      </c>
      <c r="AH145" s="46">
        <f t="shared" ca="1" si="77"/>
        <v>0</v>
      </c>
      <c r="AJ145" s="44" t="s">
        <v>9</v>
      </c>
    </row>
    <row r="146" spans="2:36" outlineLevel="1" x14ac:dyDescent="0.2">
      <c r="C146" s="45">
        <f t="shared" si="76"/>
        <v>0</v>
      </c>
      <c r="AJ146" s="44" t="s">
        <v>9</v>
      </c>
    </row>
    <row r="147" spans="2:36" outlineLevel="1" x14ac:dyDescent="0.2">
      <c r="B147" s="32" t="str">
        <f>B19</f>
        <v>closeToClosePriceRet</v>
      </c>
      <c r="C147" s="45" t="str">
        <f t="shared" ref="C147:C150" si="78">C142</f>
        <v>A</v>
      </c>
      <c r="E147" s="49">
        <f t="shared" ref="E147:AH147" si="79">E19</f>
        <v>0.14000000000000012</v>
      </c>
      <c r="F147" s="49">
        <f t="shared" si="79"/>
        <v>0.30000000000000004</v>
      </c>
      <c r="G147" s="49">
        <f t="shared" si="79"/>
        <v>0.14000000000000012</v>
      </c>
      <c r="H147" s="49">
        <f t="shared" si="79"/>
        <v>-6.0000000000000053E-2</v>
      </c>
      <c r="I147" s="49">
        <f t="shared" si="79"/>
        <v>0.15999999999999992</v>
      </c>
      <c r="J147" s="49">
        <f t="shared" si="79"/>
        <v>-1.9999999999999907E-2</v>
      </c>
      <c r="K147" s="49">
        <f t="shared" si="79"/>
        <v>0.27</v>
      </c>
      <c r="L147" s="49">
        <f t="shared" si="79"/>
        <v>0.21999999999999997</v>
      </c>
      <c r="M147" s="49">
        <f t="shared" si="79"/>
        <v>-7.0000000000000062E-2</v>
      </c>
      <c r="N147" s="49">
        <f t="shared" si="79"/>
        <v>7.0000000000000062E-2</v>
      </c>
      <c r="O147" s="49">
        <f t="shared" si="79"/>
        <v>0.1100000000000001</v>
      </c>
      <c r="P147" s="49">
        <f t="shared" si="79"/>
        <v>-0.13000000000000012</v>
      </c>
      <c r="Q147" s="49">
        <f t="shared" si="79"/>
        <v>0.1100000000000001</v>
      </c>
      <c r="R147" s="49">
        <f t="shared" si="79"/>
        <v>7.0000000000000062E-2</v>
      </c>
      <c r="S147" s="49">
        <f t="shared" si="79"/>
        <v>-0.13</v>
      </c>
      <c r="T147" s="49">
        <f t="shared" si="79"/>
        <v>-7.999999999999996E-2</v>
      </c>
      <c r="U147" s="49">
        <f t="shared" si="79"/>
        <v>6.0000000000000053E-2</v>
      </c>
      <c r="V147" s="49">
        <f t="shared" si="79"/>
        <v>0.14999999999999991</v>
      </c>
      <c r="W147" s="49">
        <f t="shared" si="79"/>
        <v>0</v>
      </c>
      <c r="X147" s="49">
        <f t="shared" si="79"/>
        <v>-0.13000000000000012</v>
      </c>
      <c r="Y147" s="49">
        <f t="shared" si="79"/>
        <v>5.0000000000000044E-2</v>
      </c>
      <c r="Z147" s="49">
        <f t="shared" si="79"/>
        <v>1.0000000000000009E-2</v>
      </c>
      <c r="AA147" s="49">
        <f t="shared" si="79"/>
        <v>4.0000000000000036E-2</v>
      </c>
      <c r="AB147" s="49">
        <f t="shared" si="79"/>
        <v>-0.15000000000000002</v>
      </c>
      <c r="AC147" s="49">
        <f t="shared" si="79"/>
        <v>-3.0000000000000027E-2</v>
      </c>
      <c r="AD147" s="49">
        <f t="shared" si="79"/>
        <v>8.0000000000000071E-2</v>
      </c>
      <c r="AE147" s="49">
        <f t="shared" si="79"/>
        <v>-0.13</v>
      </c>
      <c r="AF147" s="49">
        <f t="shared" si="79"/>
        <v>4.0000000000000036E-2</v>
      </c>
      <c r="AG147" s="49">
        <f t="shared" si="79"/>
        <v>0.10000000000000009</v>
      </c>
      <c r="AH147" s="49">
        <f t="shared" si="79"/>
        <v>0.29000000000000004</v>
      </c>
      <c r="AJ147" s="44" t="s">
        <v>9</v>
      </c>
    </row>
    <row r="148" spans="2:36" outlineLevel="1" x14ac:dyDescent="0.2">
      <c r="C148" s="45" t="str">
        <f t="shared" si="78"/>
        <v>B</v>
      </c>
      <c r="E148" s="49">
        <f t="shared" ref="E148:AH148" si="80">E20</f>
        <v>3.0000000000000027E-2</v>
      </c>
      <c r="F148" s="49">
        <f t="shared" si="80"/>
        <v>0.12000000000000011</v>
      </c>
      <c r="G148" s="49">
        <f t="shared" si="80"/>
        <v>-2.9999999999999916E-2</v>
      </c>
      <c r="H148" s="49">
        <f t="shared" si="80"/>
        <v>0.12999999999999989</v>
      </c>
      <c r="I148" s="49">
        <f t="shared" si="80"/>
        <v>-1.0000000000000009E-2</v>
      </c>
      <c r="J148" s="49">
        <f t="shared" si="80"/>
        <v>0.28000000000000003</v>
      </c>
      <c r="K148" s="49">
        <f t="shared" si="80"/>
        <v>8.0000000000000071E-2</v>
      </c>
      <c r="L148" s="49">
        <f t="shared" si="80"/>
        <v>6.0000000000000053E-2</v>
      </c>
      <c r="M148" s="49">
        <f t="shared" si="80"/>
        <v>0.22999999999999998</v>
      </c>
      <c r="N148" s="49">
        <f t="shared" si="80"/>
        <v>0.16999999999999993</v>
      </c>
      <c r="O148" s="49">
        <f t="shared" si="80"/>
        <v>8.0000000000000071E-2</v>
      </c>
      <c r="P148" s="49">
        <f t="shared" si="80"/>
        <v>2.0000000000000018E-2</v>
      </c>
      <c r="Q148" s="49">
        <f t="shared" si="80"/>
        <v>-2.0000000000000018E-2</v>
      </c>
      <c r="R148" s="49">
        <f t="shared" si="80"/>
        <v>-7.999999999999996E-2</v>
      </c>
      <c r="S148" s="49">
        <f t="shared" si="80"/>
        <v>4.0000000000000036E-2</v>
      </c>
      <c r="T148" s="49">
        <f t="shared" si="80"/>
        <v>0.17999999999999994</v>
      </c>
      <c r="U148" s="49">
        <f t="shared" si="80"/>
        <v>0.12000000000000011</v>
      </c>
      <c r="V148" s="49">
        <f t="shared" si="80"/>
        <v>-0.12</v>
      </c>
      <c r="W148" s="49">
        <f t="shared" si="80"/>
        <v>-0.10999999999999999</v>
      </c>
      <c r="X148" s="49">
        <f t="shared" si="80"/>
        <v>2.0000000000000018E-2</v>
      </c>
      <c r="Y148" s="49">
        <f t="shared" si="80"/>
        <v>-7.999999999999996E-2</v>
      </c>
      <c r="Z148" s="49">
        <f t="shared" si="80"/>
        <v>0.24</v>
      </c>
      <c r="AA148" s="49">
        <f t="shared" si="80"/>
        <v>-0.15000000000000002</v>
      </c>
      <c r="AB148" s="49">
        <f t="shared" si="80"/>
        <v>0.29000000000000004</v>
      </c>
      <c r="AC148" s="49">
        <f t="shared" si="80"/>
        <v>0.19999999999999996</v>
      </c>
      <c r="AD148" s="49">
        <f t="shared" si="80"/>
        <v>2.0000000000000018E-2</v>
      </c>
      <c r="AE148" s="49">
        <f t="shared" si="80"/>
        <v>0.15999999999999992</v>
      </c>
      <c r="AF148" s="49">
        <f t="shared" si="80"/>
        <v>0.10000000000000009</v>
      </c>
      <c r="AG148" s="49">
        <f t="shared" si="80"/>
        <v>-3.9999999999999925E-2</v>
      </c>
      <c r="AH148" s="49">
        <f t="shared" si="80"/>
        <v>0.16999999999999993</v>
      </c>
      <c r="AJ148" s="44" t="s">
        <v>9</v>
      </c>
    </row>
    <row r="149" spans="2:36" outlineLevel="1" x14ac:dyDescent="0.2">
      <c r="C149" s="45" t="str">
        <f t="shared" si="78"/>
        <v>C</v>
      </c>
      <c r="E149" s="49">
        <f t="shared" ref="E149:AH149" si="81">E21</f>
        <v>-7.0000000000000062E-2</v>
      </c>
      <c r="F149" s="49">
        <f t="shared" si="81"/>
        <v>0.26</v>
      </c>
      <c r="G149" s="49">
        <f t="shared" si="81"/>
        <v>0.20999999999999996</v>
      </c>
      <c r="H149" s="49">
        <f t="shared" si="81"/>
        <v>-5.9999999999999942E-2</v>
      </c>
      <c r="I149" s="49">
        <f t="shared" si="81"/>
        <v>8.0000000000000071E-2</v>
      </c>
      <c r="J149" s="49">
        <f t="shared" si="81"/>
        <v>0.18999999999999995</v>
      </c>
      <c r="K149" s="49">
        <f t="shared" si="81"/>
        <v>0.16999999999999993</v>
      </c>
      <c r="L149" s="49">
        <f t="shared" si="81"/>
        <v>7.0000000000000062E-2</v>
      </c>
      <c r="M149" s="49">
        <f t="shared" si="81"/>
        <v>0.22999999999999998</v>
      </c>
      <c r="N149" s="49">
        <f t="shared" si="81"/>
        <v>-0.14000000000000001</v>
      </c>
      <c r="O149" s="49">
        <f t="shared" si="81"/>
        <v>0.25</v>
      </c>
      <c r="P149" s="49">
        <f t="shared" si="81"/>
        <v>1.0000000000000009E-2</v>
      </c>
      <c r="Q149" s="49">
        <f t="shared" si="81"/>
        <v>-0.13000000000000012</v>
      </c>
      <c r="R149" s="49">
        <f t="shared" si="81"/>
        <v>-0.1100000000000001</v>
      </c>
      <c r="S149" s="49">
        <f t="shared" si="81"/>
        <v>7.0000000000000062E-2</v>
      </c>
      <c r="T149" s="49">
        <f t="shared" si="81"/>
        <v>0.12999999999999989</v>
      </c>
      <c r="U149" s="49">
        <f t="shared" si="81"/>
        <v>0.14000000000000012</v>
      </c>
      <c r="V149" s="49">
        <f t="shared" si="81"/>
        <v>9.000000000000008E-2</v>
      </c>
      <c r="W149" s="49">
        <f t="shared" si="81"/>
        <v>0.14000000000000012</v>
      </c>
      <c r="X149" s="49">
        <f t="shared" si="81"/>
        <v>-7.0000000000000062E-2</v>
      </c>
      <c r="Y149" s="49">
        <f t="shared" si="81"/>
        <v>9.000000000000008E-2</v>
      </c>
      <c r="Z149" s="49">
        <f t="shared" si="81"/>
        <v>-0.12</v>
      </c>
      <c r="AA149" s="49">
        <f t="shared" si="81"/>
        <v>5.0000000000000044E-2</v>
      </c>
      <c r="AB149" s="49">
        <f t="shared" si="81"/>
        <v>0.30000000000000004</v>
      </c>
      <c r="AC149" s="49">
        <f t="shared" si="81"/>
        <v>-1.000000000000012E-2</v>
      </c>
      <c r="AD149" s="49">
        <f t="shared" si="81"/>
        <v>8.0000000000000071E-2</v>
      </c>
      <c r="AE149" s="49">
        <f t="shared" si="81"/>
        <v>0.19999999999999996</v>
      </c>
      <c r="AF149" s="49">
        <f t="shared" si="81"/>
        <v>8.0000000000000071E-2</v>
      </c>
      <c r="AG149" s="49">
        <f t="shared" si="81"/>
        <v>4.0000000000000036E-2</v>
      </c>
      <c r="AH149" s="49">
        <f t="shared" si="81"/>
        <v>-0.15000000000000002</v>
      </c>
      <c r="AJ149" s="44" t="s">
        <v>9</v>
      </c>
    </row>
    <row r="150" spans="2:36" outlineLevel="1" x14ac:dyDescent="0.2">
      <c r="C150" s="45" t="str">
        <f t="shared" si="78"/>
        <v>D</v>
      </c>
      <c r="E150" s="49">
        <f t="shared" ref="E150:AH150" si="82">E22</f>
        <v>-6.0000000000000053E-2</v>
      </c>
      <c r="F150" s="49">
        <f t="shared" si="82"/>
        <v>0.30000000000000004</v>
      </c>
      <c r="G150" s="49">
        <f t="shared" si="82"/>
        <v>-7.0000000000000173E-2</v>
      </c>
      <c r="H150" s="49">
        <f t="shared" si="82"/>
        <v>0.17999999999999994</v>
      </c>
      <c r="I150" s="49">
        <f t="shared" si="82"/>
        <v>0.26</v>
      </c>
      <c r="J150" s="49">
        <f t="shared" si="82"/>
        <v>8.0000000000000071E-2</v>
      </c>
      <c r="K150" s="49">
        <f t="shared" si="82"/>
        <v>0.15999999999999992</v>
      </c>
      <c r="L150" s="49">
        <f t="shared" si="82"/>
        <v>-2.9999999999999916E-2</v>
      </c>
      <c r="M150" s="49">
        <f t="shared" si="82"/>
        <v>0.1100000000000001</v>
      </c>
      <c r="N150" s="49">
        <f t="shared" si="82"/>
        <v>0.14000000000000012</v>
      </c>
      <c r="O150" s="49">
        <f t="shared" si="82"/>
        <v>0.1100000000000001</v>
      </c>
      <c r="P150" s="49">
        <f t="shared" si="82"/>
        <v>0.29000000000000004</v>
      </c>
      <c r="Q150" s="49">
        <f t="shared" si="82"/>
        <v>0</v>
      </c>
      <c r="R150" s="49">
        <f t="shared" si="82"/>
        <v>0.17999999999999994</v>
      </c>
      <c r="S150" s="49">
        <f t="shared" si="82"/>
        <v>-8.0000000000000071E-2</v>
      </c>
      <c r="T150" s="49">
        <f t="shared" si="82"/>
        <v>0.19999999999999996</v>
      </c>
      <c r="U150" s="49">
        <f t="shared" si="82"/>
        <v>6.0000000000000053E-2</v>
      </c>
      <c r="V150" s="49">
        <f t="shared" si="82"/>
        <v>0.30000000000000004</v>
      </c>
      <c r="W150" s="49">
        <f t="shared" si="82"/>
        <v>0.18999999999999995</v>
      </c>
      <c r="X150" s="49">
        <f t="shared" si="82"/>
        <v>9.000000000000008E-2</v>
      </c>
      <c r="Y150" s="49">
        <f t="shared" si="82"/>
        <v>0.25</v>
      </c>
      <c r="Z150" s="49">
        <f t="shared" si="82"/>
        <v>-0.12</v>
      </c>
      <c r="AA150" s="49">
        <f t="shared" si="82"/>
        <v>0.21999999999999997</v>
      </c>
      <c r="AB150" s="49">
        <f t="shared" si="82"/>
        <v>0.27</v>
      </c>
      <c r="AC150" s="49">
        <f t="shared" si="82"/>
        <v>-4.0000000000000036E-2</v>
      </c>
      <c r="AD150" s="49">
        <f t="shared" si="82"/>
        <v>-9.9999999999999978E-2</v>
      </c>
      <c r="AE150" s="49">
        <f t="shared" si="82"/>
        <v>-8.9999999999999969E-2</v>
      </c>
      <c r="AF150" s="49">
        <f t="shared" si="82"/>
        <v>-3.0000000000000027E-2</v>
      </c>
      <c r="AG150" s="49">
        <f t="shared" si="82"/>
        <v>-0.10999999999999999</v>
      </c>
      <c r="AH150" s="49">
        <f t="shared" si="82"/>
        <v>-6.0000000000000164E-2</v>
      </c>
      <c r="AJ150" s="44" t="s">
        <v>9</v>
      </c>
    </row>
    <row r="151" spans="2:36" ht="13.5" outlineLevel="1" thickBot="1" x14ac:dyDescent="0.25">
      <c r="C151" s="45"/>
      <c r="AJ151" s="44" t="s">
        <v>9</v>
      </c>
    </row>
    <row r="152" spans="2:36" x14ac:dyDescent="0.2">
      <c r="B152" s="32" t="s">
        <v>126</v>
      </c>
      <c r="C152" s="56" t="str">
        <f>C60</f>
        <v>A</v>
      </c>
      <c r="D152" s="57"/>
      <c r="E152" s="62">
        <f>E142*(1+E147)</f>
        <v>0</v>
      </c>
      <c r="F152" s="62">
        <f ca="1">F142*(1+F147)</f>
        <v>11375.162094763096</v>
      </c>
      <c r="G152" s="62">
        <f t="shared" ref="G152:AH155" ca="1" si="83">G142*(1+G147)</f>
        <v>5153.6488498753124</v>
      </c>
      <c r="H152" s="62">
        <f t="shared" ca="1" si="83"/>
        <v>4844.4299188827936</v>
      </c>
      <c r="I152" s="62">
        <f t="shared" ca="1" si="83"/>
        <v>8369.915142736636</v>
      </c>
      <c r="J152" s="62">
        <f t="shared" ca="1" si="83"/>
        <v>0</v>
      </c>
      <c r="K152" s="62">
        <f t="shared" ca="1" si="83"/>
        <v>0</v>
      </c>
      <c r="L152" s="62">
        <f t="shared" ca="1" si="83"/>
        <v>0</v>
      </c>
      <c r="M152" s="62">
        <f t="shared" ca="1" si="83"/>
        <v>0</v>
      </c>
      <c r="N152" s="62">
        <f t="shared" ca="1" si="83"/>
        <v>6299.0518227120783</v>
      </c>
      <c r="O152" s="62">
        <f t="shared" ca="1" si="83"/>
        <v>0</v>
      </c>
      <c r="P152" s="62">
        <f t="shared" ca="1" si="83"/>
        <v>0</v>
      </c>
      <c r="Q152" s="62">
        <f t="shared" ca="1" si="83"/>
        <v>0</v>
      </c>
      <c r="R152" s="62">
        <f t="shared" ca="1" si="83"/>
        <v>0</v>
      </c>
      <c r="S152" s="62">
        <f t="shared" ca="1" si="83"/>
        <v>0</v>
      </c>
      <c r="T152" s="62">
        <f t="shared" ca="1" si="83"/>
        <v>0</v>
      </c>
      <c r="U152" s="62">
        <f t="shared" ca="1" si="83"/>
        <v>0</v>
      </c>
      <c r="V152" s="62">
        <f t="shared" ca="1" si="83"/>
        <v>0</v>
      </c>
      <c r="W152" s="62">
        <f t="shared" ca="1" si="83"/>
        <v>0</v>
      </c>
      <c r="X152" s="62">
        <f t="shared" ca="1" si="83"/>
        <v>0</v>
      </c>
      <c r="Y152" s="62">
        <f t="shared" ca="1" si="83"/>
        <v>0</v>
      </c>
      <c r="Z152" s="62">
        <f t="shared" ca="1" si="83"/>
        <v>0</v>
      </c>
      <c r="AA152" s="62">
        <f t="shared" ca="1" si="83"/>
        <v>0</v>
      </c>
      <c r="AB152" s="62">
        <f t="shared" ca="1" si="83"/>
        <v>0</v>
      </c>
      <c r="AC152" s="62">
        <f t="shared" ca="1" si="83"/>
        <v>0</v>
      </c>
      <c r="AD152" s="62">
        <f t="shared" ca="1" si="83"/>
        <v>7478.4963636553357</v>
      </c>
      <c r="AE152" s="62">
        <f t="shared" ca="1" si="83"/>
        <v>6506.2918363801418</v>
      </c>
      <c r="AF152" s="62">
        <f t="shared" ca="1" si="83"/>
        <v>10179.471631309294</v>
      </c>
      <c r="AG152" s="62">
        <f t="shared" ca="1" si="83"/>
        <v>0</v>
      </c>
      <c r="AH152" s="63">
        <f t="shared" ca="1" si="83"/>
        <v>0</v>
      </c>
      <c r="AJ152" s="44" t="s">
        <v>9</v>
      </c>
    </row>
    <row r="153" spans="2:36" x14ac:dyDescent="0.2">
      <c r="C153" s="58" t="str">
        <f>C61</f>
        <v>B</v>
      </c>
      <c r="D153" s="59"/>
      <c r="E153" s="64">
        <f t="shared" ref="E153:F155" si="84">E143*(1+E148)</f>
        <v>0</v>
      </c>
      <c r="F153" s="64">
        <f t="shared" ca="1" si="84"/>
        <v>0</v>
      </c>
      <c r="G153" s="64">
        <f t="shared" ca="1" si="83"/>
        <v>0</v>
      </c>
      <c r="H153" s="64">
        <f t="shared" ca="1" si="83"/>
        <v>0</v>
      </c>
      <c r="I153" s="64">
        <f t="shared" ca="1" si="83"/>
        <v>0</v>
      </c>
      <c r="J153" s="64">
        <f t="shared" ca="1" si="83"/>
        <v>0</v>
      </c>
      <c r="K153" s="64">
        <f t="shared" ca="1" si="83"/>
        <v>0</v>
      </c>
      <c r="L153" s="64">
        <f t="shared" ca="1" si="83"/>
        <v>6791.7446074611507</v>
      </c>
      <c r="M153" s="64">
        <f t="shared" ca="1" si="83"/>
        <v>0</v>
      </c>
      <c r="N153" s="64">
        <f t="shared" ca="1" si="83"/>
        <v>0</v>
      </c>
      <c r="O153" s="64">
        <f t="shared" ca="1" si="83"/>
        <v>7483.638234194209</v>
      </c>
      <c r="P153" s="64">
        <f t="shared" ca="1" si="83"/>
        <v>0</v>
      </c>
      <c r="Q153" s="64">
        <f t="shared" ca="1" si="83"/>
        <v>0</v>
      </c>
      <c r="R153" s="64">
        <f t="shared" ca="1" si="83"/>
        <v>0</v>
      </c>
      <c r="S153" s="64">
        <f t="shared" ca="1" si="83"/>
        <v>0</v>
      </c>
      <c r="T153" s="64">
        <f t="shared" ca="1" si="83"/>
        <v>0</v>
      </c>
      <c r="U153" s="64">
        <f t="shared" ca="1" si="83"/>
        <v>0</v>
      </c>
      <c r="V153" s="64">
        <f t="shared" ca="1" si="83"/>
        <v>6714.4056297142233</v>
      </c>
      <c r="W153" s="64">
        <f t="shared" ca="1" si="83"/>
        <v>0</v>
      </c>
      <c r="X153" s="64">
        <f t="shared" ca="1" si="83"/>
        <v>0</v>
      </c>
      <c r="Y153" s="64">
        <f t="shared" ca="1" si="83"/>
        <v>0</v>
      </c>
      <c r="Z153" s="64">
        <f t="shared" ca="1" si="83"/>
        <v>0</v>
      </c>
      <c r="AA153" s="64">
        <f t="shared" ca="1" si="83"/>
        <v>0</v>
      </c>
      <c r="AB153" s="64">
        <f t="shared" ca="1" si="83"/>
        <v>0</v>
      </c>
      <c r="AC153" s="64">
        <f t="shared" ca="1" si="83"/>
        <v>0</v>
      </c>
      <c r="AD153" s="64">
        <f t="shared" ca="1" si="83"/>
        <v>0</v>
      </c>
      <c r="AE153" s="64">
        <f t="shared" ca="1" si="83"/>
        <v>0</v>
      </c>
      <c r="AF153" s="64">
        <f t="shared" ca="1" si="83"/>
        <v>0</v>
      </c>
      <c r="AG153" s="64">
        <f t="shared" ca="1" si="83"/>
        <v>0</v>
      </c>
      <c r="AH153" s="65">
        <f t="shared" ca="1" si="83"/>
        <v>5835.2685967004509</v>
      </c>
      <c r="AJ153" s="44" t="s">
        <v>9</v>
      </c>
    </row>
    <row r="154" spans="2:36" x14ac:dyDescent="0.2">
      <c r="C154" s="58" t="str">
        <f>C62</f>
        <v>C</v>
      </c>
      <c r="D154" s="59"/>
      <c r="E154" s="64">
        <f t="shared" si="84"/>
        <v>0</v>
      </c>
      <c r="F154" s="64">
        <f t="shared" ca="1" si="84"/>
        <v>0</v>
      </c>
      <c r="G154" s="64">
        <f t="shared" ca="1" si="83"/>
        <v>0</v>
      </c>
      <c r="H154" s="64">
        <f t="shared" ca="1" si="83"/>
        <v>0</v>
      </c>
      <c r="I154" s="64">
        <f t="shared" ca="1" si="83"/>
        <v>0</v>
      </c>
      <c r="J154" s="64">
        <f t="shared" ca="1" si="83"/>
        <v>0</v>
      </c>
      <c r="K154" s="64">
        <f t="shared" ca="1" si="83"/>
        <v>0</v>
      </c>
      <c r="L154" s="64">
        <f t="shared" ca="1" si="83"/>
        <v>0</v>
      </c>
      <c r="M154" s="64">
        <f t="shared" ca="1" si="83"/>
        <v>0</v>
      </c>
      <c r="N154" s="64">
        <f t="shared" ca="1" si="83"/>
        <v>0</v>
      </c>
      <c r="O154" s="64">
        <f t="shared" ca="1" si="83"/>
        <v>0</v>
      </c>
      <c r="P154" s="64">
        <f t="shared" ca="1" si="83"/>
        <v>0</v>
      </c>
      <c r="Q154" s="64">
        <f t="shared" ca="1" si="83"/>
        <v>8532.4184697709588</v>
      </c>
      <c r="R154" s="64">
        <f t="shared" ca="1" si="83"/>
        <v>8467.5199675361782</v>
      </c>
      <c r="S154" s="64">
        <f t="shared" ca="1" si="83"/>
        <v>0</v>
      </c>
      <c r="T154" s="64">
        <f t="shared" ca="1" si="83"/>
        <v>0</v>
      </c>
      <c r="U154" s="64">
        <f t="shared" ca="1" si="83"/>
        <v>7999.9567075885107</v>
      </c>
      <c r="V154" s="64">
        <f t="shared" ca="1" si="83"/>
        <v>0</v>
      </c>
      <c r="W154" s="64">
        <f t="shared" ca="1" si="83"/>
        <v>0</v>
      </c>
      <c r="X154" s="64">
        <f t="shared" ca="1" si="83"/>
        <v>0</v>
      </c>
      <c r="Y154" s="64">
        <f t="shared" ca="1" si="83"/>
        <v>0</v>
      </c>
      <c r="Z154" s="64">
        <f t="shared" ca="1" si="83"/>
        <v>6717.6873876017162</v>
      </c>
      <c r="AA154" s="64">
        <f t="shared" ca="1" si="83"/>
        <v>0</v>
      </c>
      <c r="AB154" s="64">
        <f t="shared" ca="1" si="83"/>
        <v>0</v>
      </c>
      <c r="AC154" s="64">
        <f t="shared" ca="1" si="83"/>
        <v>0</v>
      </c>
      <c r="AD154" s="64">
        <f t="shared" ca="1" si="83"/>
        <v>0</v>
      </c>
      <c r="AE154" s="64">
        <f t="shared" ca="1" si="83"/>
        <v>0</v>
      </c>
      <c r="AF154" s="64">
        <f t="shared" ca="1" si="83"/>
        <v>0</v>
      </c>
      <c r="AG154" s="64">
        <f t="shared" ca="1" si="83"/>
        <v>0</v>
      </c>
      <c r="AH154" s="65">
        <f t="shared" ca="1" si="83"/>
        <v>4239.2976984575926</v>
      </c>
      <c r="AJ154" s="44" t="s">
        <v>9</v>
      </c>
    </row>
    <row r="155" spans="2:36" ht="13.5" thickBot="1" x14ac:dyDescent="0.25">
      <c r="C155" s="60" t="str">
        <f>C63</f>
        <v>D</v>
      </c>
      <c r="D155" s="61"/>
      <c r="E155" s="66">
        <f t="shared" si="84"/>
        <v>0</v>
      </c>
      <c r="F155" s="66">
        <f t="shared" ca="1" si="84"/>
        <v>0</v>
      </c>
      <c r="G155" s="66">
        <f t="shared" ca="1" si="83"/>
        <v>0</v>
      </c>
      <c r="H155" s="66">
        <f t="shared" ca="1" si="83"/>
        <v>0</v>
      </c>
      <c r="I155" s="66">
        <f t="shared" ca="1" si="83"/>
        <v>0</v>
      </c>
      <c r="J155" s="66">
        <f t="shared" ca="1" si="83"/>
        <v>0</v>
      </c>
      <c r="K155" s="66">
        <f t="shared" ca="1" si="83"/>
        <v>0</v>
      </c>
      <c r="L155" s="66">
        <f t="shared" ca="1" si="83"/>
        <v>0</v>
      </c>
      <c r="M155" s="66">
        <f t="shared" ca="1" si="83"/>
        <v>0</v>
      </c>
      <c r="N155" s="66">
        <f t="shared" ca="1" si="83"/>
        <v>0</v>
      </c>
      <c r="O155" s="66">
        <f t="shared" ca="1" si="83"/>
        <v>0</v>
      </c>
      <c r="P155" s="66">
        <f t="shared" ca="1" si="83"/>
        <v>0</v>
      </c>
      <c r="Q155" s="66">
        <f t="shared" ca="1" si="83"/>
        <v>10913.111295007933</v>
      </c>
      <c r="R155" s="66">
        <f t="shared" ca="1" si="83"/>
        <v>0</v>
      </c>
      <c r="S155" s="66">
        <f t="shared" ca="1" si="83"/>
        <v>0</v>
      </c>
      <c r="T155" s="66">
        <f t="shared" ca="1" si="83"/>
        <v>7714.3401568117861</v>
      </c>
      <c r="U155" s="66">
        <f t="shared" ca="1" si="83"/>
        <v>7438.556236880544</v>
      </c>
      <c r="V155" s="66">
        <f t="shared" ca="1" si="83"/>
        <v>9670.123107944708</v>
      </c>
      <c r="W155" s="66">
        <f t="shared" ca="1" si="83"/>
        <v>0</v>
      </c>
      <c r="X155" s="66">
        <f t="shared" ca="1" si="83"/>
        <v>0</v>
      </c>
      <c r="Y155" s="66">
        <f t="shared" ca="1" si="83"/>
        <v>0</v>
      </c>
      <c r="Z155" s="66">
        <f t="shared" ca="1" si="83"/>
        <v>0</v>
      </c>
      <c r="AA155" s="66">
        <f t="shared" ca="1" si="83"/>
        <v>8175.1407609716643</v>
      </c>
      <c r="AB155" s="66">
        <f t="shared" ca="1" si="83"/>
        <v>0</v>
      </c>
      <c r="AC155" s="66">
        <f t="shared" ca="1" si="83"/>
        <v>0</v>
      </c>
      <c r="AD155" s="66">
        <f t="shared" ca="1" si="83"/>
        <v>0</v>
      </c>
      <c r="AE155" s="66">
        <f t="shared" ca="1" si="83"/>
        <v>0</v>
      </c>
      <c r="AF155" s="66">
        <f t="shared" ca="1" si="83"/>
        <v>0</v>
      </c>
      <c r="AG155" s="66">
        <f t="shared" ca="1" si="83"/>
        <v>0</v>
      </c>
      <c r="AH155" s="67">
        <f t="shared" ca="1" si="83"/>
        <v>0</v>
      </c>
      <c r="AJ155" s="44" t="s">
        <v>9</v>
      </c>
    </row>
    <row r="156" spans="2:36" x14ac:dyDescent="0.2">
      <c r="AJ156" s="44" t="s">
        <v>9</v>
      </c>
    </row>
    <row r="157" spans="2:36" ht="13.5" thickBot="1" x14ac:dyDescent="0.25">
      <c r="B157" s="32" t="s">
        <v>125</v>
      </c>
      <c r="AJ157" s="44" t="s">
        <v>9</v>
      </c>
    </row>
    <row r="158" spans="2:36" x14ac:dyDescent="0.2">
      <c r="C158" s="56" t="str">
        <f t="shared" ref="C158:C162" si="85">C119</f>
        <v>A</v>
      </c>
      <c r="D158" s="57"/>
      <c r="E158" s="62">
        <f ca="1">E107+E152</f>
        <v>8937.6558603491285</v>
      </c>
      <c r="F158" s="62">
        <f t="shared" ref="F158:AH158" ca="1" si="86">F107+F152</f>
        <v>11375.162094763096</v>
      </c>
      <c r="G158" s="62">
        <f t="shared" ca="1" si="86"/>
        <v>5153.6488498753124</v>
      </c>
      <c r="H158" s="62">
        <f t="shared" ca="1" si="86"/>
        <v>11410.296649536816</v>
      </c>
      <c r="I158" s="62">
        <f t="shared" ca="1" si="86"/>
        <v>8369.915142736636</v>
      </c>
      <c r="J158" s="62">
        <f t="shared" ca="1" si="86"/>
        <v>0</v>
      </c>
      <c r="K158" s="62">
        <f t="shared" ca="1" si="86"/>
        <v>0</v>
      </c>
      <c r="L158" s="62">
        <f t="shared" ca="1" si="86"/>
        <v>0</v>
      </c>
      <c r="M158" s="62">
        <f t="shared" ca="1" si="86"/>
        <v>13746.01287391486</v>
      </c>
      <c r="N158" s="62">
        <f t="shared" ca="1" si="86"/>
        <v>6299.0518227120783</v>
      </c>
      <c r="O158" s="62">
        <f t="shared" ca="1" si="86"/>
        <v>0</v>
      </c>
      <c r="P158" s="62">
        <f t="shared" ca="1" si="86"/>
        <v>0</v>
      </c>
      <c r="Q158" s="62">
        <f t="shared" ca="1" si="86"/>
        <v>0</v>
      </c>
      <c r="R158" s="62">
        <f t="shared" ca="1" si="86"/>
        <v>0</v>
      </c>
      <c r="S158" s="62">
        <f t="shared" ca="1" si="86"/>
        <v>0</v>
      </c>
      <c r="T158" s="62">
        <f t="shared" ca="1" si="86"/>
        <v>6156.0819206478109</v>
      </c>
      <c r="U158" s="62">
        <f t="shared" ca="1" si="86"/>
        <v>0</v>
      </c>
      <c r="V158" s="62">
        <f t="shared" ca="1" si="86"/>
        <v>0</v>
      </c>
      <c r="W158" s="62">
        <f t="shared" ca="1" si="86"/>
        <v>0</v>
      </c>
      <c r="X158" s="62">
        <f t="shared" ca="1" si="86"/>
        <v>17119.182973425159</v>
      </c>
      <c r="Y158" s="62">
        <f t="shared" ca="1" si="86"/>
        <v>0</v>
      </c>
      <c r="Z158" s="62">
        <f t="shared" ca="1" si="86"/>
        <v>7386.2579528153083</v>
      </c>
      <c r="AA158" s="62">
        <f t="shared" ca="1" si="86"/>
        <v>0</v>
      </c>
      <c r="AB158" s="62">
        <f t="shared" ca="1" si="86"/>
        <v>0</v>
      </c>
      <c r="AC158" s="62">
        <f t="shared" ca="1" si="86"/>
        <v>16610.575520362789</v>
      </c>
      <c r="AD158" s="62">
        <f t="shared" ca="1" si="86"/>
        <v>7478.4963636553357</v>
      </c>
      <c r="AE158" s="62">
        <f t="shared" ca="1" si="86"/>
        <v>15266.741114288943</v>
      </c>
      <c r="AF158" s="62">
        <f t="shared" ca="1" si="86"/>
        <v>10179.471631309294</v>
      </c>
      <c r="AG158" s="62">
        <f t="shared" ca="1" si="86"/>
        <v>0</v>
      </c>
      <c r="AH158" s="63">
        <f t="shared" ca="1" si="86"/>
        <v>6268.4642512032469</v>
      </c>
      <c r="AJ158" s="44" t="s">
        <v>9</v>
      </c>
    </row>
    <row r="159" spans="2:36" x14ac:dyDescent="0.2">
      <c r="C159" s="58" t="str">
        <f t="shared" si="85"/>
        <v>B</v>
      </c>
      <c r="D159" s="59"/>
      <c r="E159" s="64">
        <f t="shared" ref="E159:AH159" ca="1" si="87">E108+E153</f>
        <v>0</v>
      </c>
      <c r="F159" s="64">
        <f t="shared" ca="1" si="87"/>
        <v>0</v>
      </c>
      <c r="G159" s="64">
        <f t="shared" ca="1" si="87"/>
        <v>0</v>
      </c>
      <c r="H159" s="64">
        <f t="shared" ca="1" si="87"/>
        <v>0</v>
      </c>
      <c r="I159" s="64">
        <f t="shared" ca="1" si="87"/>
        <v>0</v>
      </c>
      <c r="J159" s="64">
        <f t="shared" ca="1" si="87"/>
        <v>0</v>
      </c>
      <c r="K159" s="64">
        <f t="shared" ca="1" si="87"/>
        <v>15681.271296206922</v>
      </c>
      <c r="L159" s="64">
        <f t="shared" ca="1" si="87"/>
        <v>6791.7446074611507</v>
      </c>
      <c r="M159" s="64">
        <f t="shared" ca="1" si="87"/>
        <v>0</v>
      </c>
      <c r="N159" s="64">
        <f t="shared" ca="1" si="87"/>
        <v>6929.2946612909336</v>
      </c>
      <c r="O159" s="64">
        <f t="shared" ca="1" si="87"/>
        <v>15677.475219323725</v>
      </c>
      <c r="P159" s="64">
        <f t="shared" ca="1" si="87"/>
        <v>0</v>
      </c>
      <c r="Q159" s="64">
        <f t="shared" ca="1" si="87"/>
        <v>0</v>
      </c>
      <c r="R159" s="64">
        <f t="shared" ca="1" si="87"/>
        <v>0</v>
      </c>
      <c r="S159" s="64">
        <f t="shared" ca="1" si="87"/>
        <v>10210.156089897955</v>
      </c>
      <c r="T159" s="64">
        <f t="shared" ca="1" si="87"/>
        <v>0</v>
      </c>
      <c r="U159" s="64">
        <f t="shared" ca="1" si="87"/>
        <v>7630.0063974025261</v>
      </c>
      <c r="V159" s="64">
        <f t="shared" ca="1" si="87"/>
        <v>10095.890578835766</v>
      </c>
      <c r="W159" s="64">
        <f t="shared" ca="1" si="87"/>
        <v>0</v>
      </c>
      <c r="X159" s="64">
        <f t="shared" ca="1" si="87"/>
        <v>0</v>
      </c>
      <c r="Y159" s="64">
        <f t="shared" ca="1" si="87"/>
        <v>0</v>
      </c>
      <c r="Z159" s="64">
        <f t="shared" ca="1" si="87"/>
        <v>0</v>
      </c>
      <c r="AA159" s="64">
        <f t="shared" ca="1" si="87"/>
        <v>8301.1991582618648</v>
      </c>
      <c r="AB159" s="64">
        <f t="shared" ca="1" si="87"/>
        <v>0</v>
      </c>
      <c r="AC159" s="64">
        <f t="shared" ca="1" si="87"/>
        <v>0</v>
      </c>
      <c r="AD159" s="64">
        <f t="shared" ca="1" si="87"/>
        <v>0</v>
      </c>
      <c r="AE159" s="64">
        <f t="shared" ca="1" si="87"/>
        <v>0</v>
      </c>
      <c r="AF159" s="64">
        <f t="shared" ca="1" si="87"/>
        <v>0</v>
      </c>
      <c r="AG159" s="64">
        <f t="shared" ca="1" si="87"/>
        <v>9736.35108317913</v>
      </c>
      <c r="AH159" s="65">
        <f t="shared" ca="1" si="87"/>
        <v>5835.2685967004509</v>
      </c>
      <c r="AJ159" s="44" t="s">
        <v>9</v>
      </c>
    </row>
    <row r="160" spans="2:36" x14ac:dyDescent="0.2">
      <c r="C160" s="58" t="str">
        <f t="shared" si="85"/>
        <v>C</v>
      </c>
      <c r="D160" s="59"/>
      <c r="E160" s="64">
        <f t="shared" ref="E160:AH160" ca="1" si="88">E109+E154</f>
        <v>0</v>
      </c>
      <c r="F160" s="64">
        <f t="shared" ca="1" si="88"/>
        <v>0</v>
      </c>
      <c r="G160" s="64">
        <f t="shared" ca="1" si="88"/>
        <v>5546.6492412360622</v>
      </c>
      <c r="H160" s="64">
        <f t="shared" ca="1" si="88"/>
        <v>0</v>
      </c>
      <c r="I160" s="64">
        <f t="shared" ca="1" si="88"/>
        <v>7845.2210040269465</v>
      </c>
      <c r="J160" s="64">
        <f t="shared" ca="1" si="88"/>
        <v>0</v>
      </c>
      <c r="K160" s="64">
        <f t="shared" ca="1" si="88"/>
        <v>0</v>
      </c>
      <c r="L160" s="64">
        <f t="shared" ca="1" si="88"/>
        <v>6519.1544719431358</v>
      </c>
      <c r="M160" s="64">
        <f t="shared" ca="1" si="88"/>
        <v>0</v>
      </c>
      <c r="N160" s="64">
        <f t="shared" ca="1" si="88"/>
        <v>4873.9953973487072</v>
      </c>
      <c r="O160" s="64">
        <f t="shared" ca="1" si="88"/>
        <v>0</v>
      </c>
      <c r="P160" s="64">
        <f t="shared" ca="1" si="88"/>
        <v>9807.3775514608733</v>
      </c>
      <c r="Q160" s="64">
        <f t="shared" ca="1" si="88"/>
        <v>9514.0673792541347</v>
      </c>
      <c r="R160" s="64">
        <f t="shared" ca="1" si="88"/>
        <v>14869.52996907851</v>
      </c>
      <c r="S160" s="64">
        <f t="shared" ca="1" si="88"/>
        <v>0</v>
      </c>
      <c r="T160" s="64">
        <f t="shared" ca="1" si="88"/>
        <v>7182.0955740891113</v>
      </c>
      <c r="U160" s="64">
        <f t="shared" ca="1" si="88"/>
        <v>7999.9567075885107</v>
      </c>
      <c r="V160" s="64">
        <f t="shared" ca="1" si="88"/>
        <v>0</v>
      </c>
      <c r="W160" s="64">
        <f t="shared" ca="1" si="88"/>
        <v>0</v>
      </c>
      <c r="X160" s="64">
        <f t="shared" ca="1" si="88"/>
        <v>0</v>
      </c>
      <c r="Y160" s="64">
        <f t="shared" ca="1" si="88"/>
        <v>18524.518674804465</v>
      </c>
      <c r="Z160" s="64">
        <f t="shared" ca="1" si="88"/>
        <v>6717.6873876017162</v>
      </c>
      <c r="AA160" s="64">
        <f t="shared" ca="1" si="88"/>
        <v>0</v>
      </c>
      <c r="AB160" s="64">
        <f t="shared" ca="1" si="88"/>
        <v>0</v>
      </c>
      <c r="AC160" s="64">
        <f t="shared" ca="1" si="88"/>
        <v>0</v>
      </c>
      <c r="AD160" s="64">
        <f t="shared" ca="1" si="88"/>
        <v>7528.9194018512208</v>
      </c>
      <c r="AE160" s="64">
        <f t="shared" ca="1" si="88"/>
        <v>0</v>
      </c>
      <c r="AF160" s="64">
        <f t="shared" ca="1" si="88"/>
        <v>0</v>
      </c>
      <c r="AG160" s="64">
        <f t="shared" ca="1" si="88"/>
        <v>10238.224850353312</v>
      </c>
      <c r="AH160" s="65">
        <f t="shared" ca="1" si="88"/>
        <v>4239.2976984575926</v>
      </c>
      <c r="AJ160" s="44" t="s">
        <v>9</v>
      </c>
    </row>
    <row r="161" spans="2:36" ht="13.5" thickBot="1" x14ac:dyDescent="0.25">
      <c r="C161" s="60" t="str">
        <f t="shared" si="85"/>
        <v>D</v>
      </c>
      <c r="D161" s="61"/>
      <c r="E161" s="66">
        <f t="shared" ref="E161:AH161" ca="1" si="89">E110+E155</f>
        <v>0</v>
      </c>
      <c r="F161" s="66">
        <f t="shared" ca="1" si="89"/>
        <v>0</v>
      </c>
      <c r="G161" s="66">
        <f t="shared" ca="1" si="89"/>
        <v>4419.2815092775127</v>
      </c>
      <c r="H161" s="66">
        <f t="shared" ca="1" si="89"/>
        <v>0</v>
      </c>
      <c r="I161" s="66">
        <f t="shared" ca="1" si="89"/>
        <v>0</v>
      </c>
      <c r="J161" s="66">
        <f t="shared" ca="1" si="89"/>
        <v>14482.876432590027</v>
      </c>
      <c r="K161" s="66">
        <f t="shared" ca="1" si="89"/>
        <v>0</v>
      </c>
      <c r="L161" s="66">
        <f t="shared" ca="1" si="89"/>
        <v>6263.5013553963472</v>
      </c>
      <c r="M161" s="66">
        <f t="shared" ca="1" si="89"/>
        <v>0</v>
      </c>
      <c r="N161" s="66">
        <f t="shared" ca="1" si="89"/>
        <v>0</v>
      </c>
      <c r="O161" s="66">
        <f t="shared" ca="1" si="89"/>
        <v>0</v>
      </c>
      <c r="P161" s="66">
        <f t="shared" ca="1" si="89"/>
        <v>12018.845038554991</v>
      </c>
      <c r="Q161" s="66">
        <f t="shared" ca="1" si="89"/>
        <v>10913.111295007933</v>
      </c>
      <c r="R161" s="66">
        <f t="shared" ca="1" si="89"/>
        <v>0</v>
      </c>
      <c r="S161" s="66">
        <f t="shared" ca="1" si="89"/>
        <v>9075.6943021315146</v>
      </c>
      <c r="T161" s="66">
        <f t="shared" ca="1" si="89"/>
        <v>7714.3401568117861</v>
      </c>
      <c r="U161" s="66">
        <f t="shared" ca="1" si="89"/>
        <v>7438.556236880544</v>
      </c>
      <c r="V161" s="66">
        <f t="shared" ca="1" si="89"/>
        <v>14848.849146249588</v>
      </c>
      <c r="W161" s="66">
        <f t="shared" ca="1" si="89"/>
        <v>0</v>
      </c>
      <c r="X161" s="66">
        <f t="shared" ca="1" si="89"/>
        <v>0</v>
      </c>
      <c r="Y161" s="66">
        <f t="shared" ca="1" si="89"/>
        <v>0</v>
      </c>
      <c r="Z161" s="66">
        <f t="shared" ca="1" si="89"/>
        <v>6700.9350499767743</v>
      </c>
      <c r="AA161" s="66">
        <f t="shared" ca="1" si="89"/>
        <v>12532.024622677149</v>
      </c>
      <c r="AB161" s="66">
        <f t="shared" ca="1" si="89"/>
        <v>0</v>
      </c>
      <c r="AC161" s="66">
        <f t="shared" ca="1" si="89"/>
        <v>0</v>
      </c>
      <c r="AD161" s="66">
        <f t="shared" ca="1" si="89"/>
        <v>6561.9022309712464</v>
      </c>
      <c r="AE161" s="66">
        <f t="shared" ca="1" si="89"/>
        <v>0</v>
      </c>
      <c r="AF161" s="66">
        <f t="shared" ca="1" si="89"/>
        <v>9958.815522669749</v>
      </c>
      <c r="AG161" s="66">
        <f t="shared" ca="1" si="89"/>
        <v>0</v>
      </c>
      <c r="AH161" s="67">
        <f t="shared" ca="1" si="89"/>
        <v>4626.7236139833485</v>
      </c>
      <c r="AJ161" s="44" t="s">
        <v>9</v>
      </c>
    </row>
    <row r="162" spans="2:36" x14ac:dyDescent="0.2">
      <c r="B162" s="68"/>
      <c r="C162" s="73">
        <f t="shared" si="85"/>
        <v>0</v>
      </c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J162" s="44" t="s">
        <v>9</v>
      </c>
    </row>
    <row r="163" spans="2:36" s="32" customFormat="1" ht="13.5" thickBot="1" x14ac:dyDescent="0.25">
      <c r="B163" s="69" t="s">
        <v>124</v>
      </c>
      <c r="C163" s="69"/>
      <c r="D163" s="69"/>
      <c r="E163" s="70">
        <f t="shared" ref="E163:AH163" ca="1" si="90">SUM(E158:E161)</f>
        <v>8937.6558603491285</v>
      </c>
      <c r="F163" s="70">
        <f t="shared" ca="1" si="90"/>
        <v>11375.162094763096</v>
      </c>
      <c r="G163" s="70">
        <f t="shared" ca="1" si="90"/>
        <v>15119.579600388886</v>
      </c>
      <c r="H163" s="70">
        <f t="shared" ca="1" si="90"/>
        <v>11410.296649536816</v>
      </c>
      <c r="I163" s="70">
        <f t="shared" ca="1" si="90"/>
        <v>16215.136146763583</v>
      </c>
      <c r="J163" s="70">
        <f t="shared" ca="1" si="90"/>
        <v>14482.876432590027</v>
      </c>
      <c r="K163" s="70">
        <f t="shared" ca="1" si="90"/>
        <v>15681.271296206922</v>
      </c>
      <c r="L163" s="70">
        <f t="shared" ca="1" si="90"/>
        <v>19574.400434800635</v>
      </c>
      <c r="M163" s="70">
        <f t="shared" ca="1" si="90"/>
        <v>13746.01287391486</v>
      </c>
      <c r="N163" s="70">
        <f t="shared" ca="1" si="90"/>
        <v>18102.34188135172</v>
      </c>
      <c r="O163" s="70">
        <f t="shared" ca="1" si="90"/>
        <v>15677.475219323725</v>
      </c>
      <c r="P163" s="70">
        <f t="shared" ca="1" si="90"/>
        <v>21826.222590015866</v>
      </c>
      <c r="Q163" s="70">
        <f t="shared" ca="1" si="90"/>
        <v>20427.178674262068</v>
      </c>
      <c r="R163" s="70">
        <f t="shared" ca="1" si="90"/>
        <v>14869.52996907851</v>
      </c>
      <c r="S163" s="70">
        <f t="shared" ca="1" si="90"/>
        <v>19285.850392029468</v>
      </c>
      <c r="T163" s="70">
        <f t="shared" ca="1" si="90"/>
        <v>21052.517651548711</v>
      </c>
      <c r="U163" s="70">
        <f t="shared" ca="1" si="90"/>
        <v>23068.519341871579</v>
      </c>
      <c r="V163" s="70">
        <f t="shared" ca="1" si="90"/>
        <v>24944.739725085354</v>
      </c>
      <c r="W163" s="70">
        <f t="shared" ca="1" si="90"/>
        <v>0</v>
      </c>
      <c r="X163" s="70">
        <f t="shared" ca="1" si="90"/>
        <v>17119.182973425159</v>
      </c>
      <c r="Y163" s="70">
        <f t="shared" ca="1" si="90"/>
        <v>18524.518674804465</v>
      </c>
      <c r="Z163" s="70">
        <f t="shared" ca="1" si="90"/>
        <v>20804.880390393799</v>
      </c>
      <c r="AA163" s="70">
        <f t="shared" ca="1" si="90"/>
        <v>20833.223780939014</v>
      </c>
      <c r="AB163" s="70">
        <f t="shared" ca="1" si="90"/>
        <v>0</v>
      </c>
      <c r="AC163" s="70">
        <f t="shared" ca="1" si="90"/>
        <v>16610.575520362789</v>
      </c>
      <c r="AD163" s="70">
        <f t="shared" ca="1" si="90"/>
        <v>21569.317996477803</v>
      </c>
      <c r="AE163" s="70">
        <f t="shared" ca="1" si="90"/>
        <v>15266.741114288943</v>
      </c>
      <c r="AF163" s="70">
        <f t="shared" ca="1" si="90"/>
        <v>20138.287153979043</v>
      </c>
      <c r="AG163" s="70">
        <f t="shared" ca="1" si="90"/>
        <v>19974.57593353244</v>
      </c>
      <c r="AH163" s="70">
        <f t="shared" ca="1" si="90"/>
        <v>20969.754160344641</v>
      </c>
      <c r="AJ163" s="44" t="s">
        <v>9</v>
      </c>
    </row>
    <row r="164" spans="2:36" s="32" customFormat="1" x14ac:dyDescent="0.2">
      <c r="B164" s="68" t="s">
        <v>8</v>
      </c>
      <c r="C164" s="68"/>
      <c r="D164" s="68"/>
      <c r="E164" s="84">
        <f ca="1">-E130</f>
        <v>0</v>
      </c>
      <c r="F164" s="84">
        <f t="shared" ref="F164:AH164" ca="1" si="91">-F130</f>
        <v>-0.4594513715710703</v>
      </c>
      <c r="G164" s="84">
        <f t="shared" ca="1" si="91"/>
        <v>-16.621962412302587</v>
      </c>
      <c r="H164" s="84">
        <f t="shared" ca="1" si="91"/>
        <v>0</v>
      </c>
      <c r="I164" s="84">
        <f t="shared" ca="1" si="91"/>
        <v>-10.801745344499682</v>
      </c>
      <c r="J164" s="84">
        <f t="shared" ca="1" si="91"/>
        <v>-20.506292099704762</v>
      </c>
      <c r="K164" s="84">
        <f t="shared" ca="1" si="91"/>
        <v>0</v>
      </c>
      <c r="L164" s="84">
        <f t="shared" ca="1" si="91"/>
        <v>0</v>
      </c>
      <c r="M164" s="84">
        <f t="shared" ca="1" si="91"/>
        <v>0</v>
      </c>
      <c r="N164" s="84">
        <f t="shared" ca="1" si="91"/>
        <v>-20.6300024532609</v>
      </c>
      <c r="O164" s="84">
        <f t="shared" ca="1" si="91"/>
        <v>-15.590153261212393</v>
      </c>
      <c r="P164" s="84">
        <f t="shared" ca="1" si="91"/>
        <v>0</v>
      </c>
      <c r="Q164" s="84">
        <f t="shared" ca="1" si="91"/>
        <v>0</v>
      </c>
      <c r="R164" s="84">
        <f t="shared" ca="1" si="91"/>
        <v>0</v>
      </c>
      <c r="S164" s="84">
        <f t="shared" ca="1" si="91"/>
        <v>0</v>
      </c>
      <c r="T164" s="84">
        <f t="shared" ca="1" si="91"/>
        <v>0</v>
      </c>
      <c r="U164" s="84">
        <f t="shared" ca="1" si="91"/>
        <v>-15.544106849635723</v>
      </c>
      <c r="V164" s="84">
        <f t="shared" ca="1" si="91"/>
        <v>0</v>
      </c>
      <c r="W164" s="84">
        <f t="shared" ca="1" si="91"/>
        <v>0</v>
      </c>
      <c r="X164" s="84">
        <f t="shared" ca="1" si="91"/>
        <v>0</v>
      </c>
      <c r="Y164" s="84">
        <f t="shared" ca="1" si="91"/>
        <v>-44.937855305241044</v>
      </c>
      <c r="Z164" s="84">
        <f t="shared" ca="1" si="91"/>
        <v>0</v>
      </c>
      <c r="AA164" s="84">
        <f t="shared" ca="1" si="91"/>
        <v>-18.096331984397509</v>
      </c>
      <c r="AB164" s="84">
        <f t="shared" ca="1" si="91"/>
        <v>0</v>
      </c>
      <c r="AC164" s="84">
        <f t="shared" ca="1" si="91"/>
        <v>0</v>
      </c>
      <c r="AD164" s="84">
        <f t="shared" ca="1" si="91"/>
        <v>-23.488651487005512</v>
      </c>
      <c r="AE164" s="84">
        <f t="shared" ca="1" si="91"/>
        <v>0</v>
      </c>
      <c r="AF164" s="84">
        <f t="shared" ca="1" si="91"/>
        <v>-13.149090294348939</v>
      </c>
      <c r="AG164" s="84">
        <f t="shared" ca="1" si="91"/>
        <v>-24.93970549670777</v>
      </c>
      <c r="AH164" s="84">
        <f t="shared" ca="1" si="91"/>
        <v>0</v>
      </c>
      <c r="AJ164" s="44"/>
    </row>
    <row r="165" spans="2:36" x14ac:dyDescent="0.2">
      <c r="B165" s="68" t="s">
        <v>85</v>
      </c>
      <c r="C165" s="68"/>
      <c r="D165" s="59"/>
      <c r="E165" s="64">
        <f t="shared" ref="E165:AH165" ca="1" si="92">E58</f>
        <v>2000</v>
      </c>
      <c r="F165" s="64">
        <f t="shared" ca="1" si="92"/>
        <v>2187.5311720698246</v>
      </c>
      <c r="G165" s="64">
        <f t="shared" ca="1" si="92"/>
        <v>0</v>
      </c>
      <c r="H165" s="64">
        <f t="shared" ca="1" si="92"/>
        <v>3020.5915275953157</v>
      </c>
      <c r="I165" s="64">
        <f t="shared" ca="1" si="92"/>
        <v>0</v>
      </c>
      <c r="J165" s="64">
        <f t="shared" ca="1" si="92"/>
        <v>3240.8668802838165</v>
      </c>
      <c r="K165" s="64">
        <f t="shared" ca="1" si="92"/>
        <v>3540.6474041548281</v>
      </c>
      <c r="L165" s="64">
        <f t="shared" ca="1" si="92"/>
        <v>0</v>
      </c>
      <c r="M165" s="64">
        <f t="shared" ca="1" si="92"/>
        <v>3914.8800869601255</v>
      </c>
      <c r="N165" s="64">
        <f t="shared" ca="1" si="92"/>
        <v>0</v>
      </c>
      <c r="O165" s="64">
        <f t="shared" ca="1" si="92"/>
        <v>3616.3423757796918</v>
      </c>
      <c r="P165" s="64">
        <f t="shared" ca="1" si="92"/>
        <v>0</v>
      </c>
      <c r="Q165" s="64">
        <f t="shared" ca="1" si="92"/>
        <v>0</v>
      </c>
      <c r="R165" s="64">
        <f t="shared" ca="1" si="92"/>
        <v>4085.4357348524136</v>
      </c>
      <c r="S165" s="64">
        <f t="shared" ca="1" si="92"/>
        <v>0</v>
      </c>
      <c r="T165" s="64">
        <f t="shared" ca="1" si="92"/>
        <v>0</v>
      </c>
      <c r="U165" s="64">
        <f t="shared" ca="1" si="92"/>
        <v>0</v>
      </c>
      <c r="V165" s="64">
        <f t="shared" ca="1" si="92"/>
        <v>0</v>
      </c>
      <c r="W165" s="64">
        <f t="shared" ca="1" si="92"/>
        <v>24944.739725085354</v>
      </c>
      <c r="X165" s="64">
        <f t="shared" ca="1" si="92"/>
        <v>4988.9479450170693</v>
      </c>
      <c r="Y165" s="64">
        <f t="shared" ca="1" si="92"/>
        <v>4421.6261836884441</v>
      </c>
      <c r="Z165" s="64">
        <f t="shared" ca="1" si="92"/>
        <v>0</v>
      </c>
      <c r="AA165" s="64">
        <f t="shared" ca="1" si="92"/>
        <v>0</v>
      </c>
      <c r="AB165" s="64">
        <f t="shared" ca="1" si="92"/>
        <v>20815.127448954616</v>
      </c>
      <c r="AC165" s="64">
        <f t="shared" ca="1" si="92"/>
        <v>4163.0254897909217</v>
      </c>
      <c r="AD165" s="64">
        <f t="shared" ca="1" si="92"/>
        <v>0</v>
      </c>
      <c r="AE165" s="64">
        <f t="shared" ca="1" si="92"/>
        <v>4309.1658689981596</v>
      </c>
      <c r="AF165" s="64">
        <f t="shared" ca="1" si="92"/>
        <v>0</v>
      </c>
      <c r="AG165" s="64">
        <f t="shared" ca="1" si="92"/>
        <v>0</v>
      </c>
      <c r="AH165" s="64">
        <f t="shared" ca="1" si="92"/>
        <v>0</v>
      </c>
      <c r="AJ165" s="44" t="s">
        <v>9</v>
      </c>
    </row>
    <row r="166" spans="2:36" x14ac:dyDescent="0.2">
      <c r="B166" s="68" t="s">
        <v>104</v>
      </c>
      <c r="C166" s="68"/>
      <c r="D166" s="59"/>
      <c r="E166" s="64">
        <f ca="1">E163+E164+E165</f>
        <v>10937.655860349128</v>
      </c>
      <c r="F166" s="64">
        <f t="shared" ref="F166:AH166" ca="1" si="93">F163+F164+F165</f>
        <v>13562.23381546135</v>
      </c>
      <c r="G166" s="64">
        <f t="shared" ca="1" si="93"/>
        <v>15102.957637976584</v>
      </c>
      <c r="H166" s="64">
        <f t="shared" ca="1" si="93"/>
        <v>14430.888177132132</v>
      </c>
      <c r="I166" s="64">
        <f t="shared" ca="1" si="93"/>
        <v>16204.334401419084</v>
      </c>
      <c r="J166" s="64">
        <f t="shared" ca="1" si="93"/>
        <v>17703.237020774141</v>
      </c>
      <c r="K166" s="64">
        <f t="shared" ca="1" si="93"/>
        <v>19221.918700361748</v>
      </c>
      <c r="L166" s="64">
        <f t="shared" ca="1" si="93"/>
        <v>19574.400434800635</v>
      </c>
      <c r="M166" s="64">
        <f t="shared" ca="1" si="93"/>
        <v>17660.892960874986</v>
      </c>
      <c r="N166" s="64">
        <f t="shared" ca="1" si="93"/>
        <v>18081.711878898459</v>
      </c>
      <c r="O166" s="64">
        <f t="shared" ca="1" si="93"/>
        <v>19278.227441842206</v>
      </c>
      <c r="P166" s="64">
        <f t="shared" ca="1" si="93"/>
        <v>21826.222590015866</v>
      </c>
      <c r="Q166" s="64">
        <f t="shared" ca="1" si="93"/>
        <v>20427.178674262068</v>
      </c>
      <c r="R166" s="64">
        <f t="shared" ca="1" si="93"/>
        <v>18954.965703930924</v>
      </c>
      <c r="S166" s="64">
        <f t="shared" ca="1" si="93"/>
        <v>19285.850392029468</v>
      </c>
      <c r="T166" s="64">
        <f t="shared" ca="1" si="93"/>
        <v>21052.517651548711</v>
      </c>
      <c r="U166" s="64">
        <f t="shared" ca="1" si="93"/>
        <v>23052.975235021942</v>
      </c>
      <c r="V166" s="64">
        <f t="shared" ca="1" si="93"/>
        <v>24944.739725085354</v>
      </c>
      <c r="W166" s="64">
        <f t="shared" ca="1" si="93"/>
        <v>24944.739725085354</v>
      </c>
      <c r="X166" s="64">
        <f t="shared" ca="1" si="93"/>
        <v>22108.130918442228</v>
      </c>
      <c r="Y166" s="64">
        <f t="shared" ca="1" si="93"/>
        <v>22901.207003187668</v>
      </c>
      <c r="Z166" s="64">
        <f t="shared" ca="1" si="93"/>
        <v>20804.880390393799</v>
      </c>
      <c r="AA166" s="64">
        <f t="shared" ca="1" si="93"/>
        <v>20815.127448954616</v>
      </c>
      <c r="AB166" s="64">
        <f t="shared" ca="1" si="93"/>
        <v>20815.127448954616</v>
      </c>
      <c r="AC166" s="64">
        <f t="shared" ca="1" si="93"/>
        <v>20773.60101015371</v>
      </c>
      <c r="AD166" s="64">
        <f t="shared" ca="1" si="93"/>
        <v>21545.829344990798</v>
      </c>
      <c r="AE166" s="64">
        <f t="shared" ca="1" si="93"/>
        <v>19575.906983287103</v>
      </c>
      <c r="AF166" s="64">
        <f t="shared" ca="1" si="93"/>
        <v>20125.138063684695</v>
      </c>
      <c r="AG166" s="64">
        <f t="shared" ca="1" si="93"/>
        <v>19949.636228035732</v>
      </c>
      <c r="AH166" s="64">
        <f t="shared" ca="1" si="93"/>
        <v>20969.754160344641</v>
      </c>
      <c r="AJ166" s="44" t="s">
        <v>9</v>
      </c>
    </row>
    <row r="167" spans="2:36" x14ac:dyDescent="0.2">
      <c r="B167" s="68"/>
      <c r="C167" s="68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J167" s="44" t="s">
        <v>9</v>
      </c>
    </row>
    <row r="168" spans="2:36" x14ac:dyDescent="0.2">
      <c r="C168" s="45" t="str">
        <f>C152</f>
        <v>A</v>
      </c>
      <c r="AJ168" s="44" t="s">
        <v>9</v>
      </c>
    </row>
    <row r="169" spans="2:36" x14ac:dyDescent="0.2">
      <c r="C169" s="45" t="str">
        <f>C153</f>
        <v>B</v>
      </c>
      <c r="AJ169" s="44" t="s">
        <v>9</v>
      </c>
    </row>
    <row r="170" spans="2:36" x14ac:dyDescent="0.2">
      <c r="C170" s="45" t="str">
        <f>C154</f>
        <v>C</v>
      </c>
      <c r="AJ170" s="44" t="s">
        <v>9</v>
      </c>
    </row>
    <row r="171" spans="2:36" x14ac:dyDescent="0.2">
      <c r="C171" s="45" t="str">
        <f>C155</f>
        <v>D</v>
      </c>
      <c r="AJ171" s="44" t="s">
        <v>9</v>
      </c>
    </row>
    <row r="172" spans="2:36" x14ac:dyDescent="0.2">
      <c r="C172" s="45">
        <f>C156</f>
        <v>0</v>
      </c>
      <c r="AJ172" s="44" t="s">
        <v>9</v>
      </c>
    </row>
    <row r="173" spans="2:36" x14ac:dyDescent="0.2">
      <c r="C173" s="45" t="str">
        <f>C158</f>
        <v>A</v>
      </c>
      <c r="AJ173" s="44" t="s">
        <v>9</v>
      </c>
    </row>
    <row r="174" spans="2:36" x14ac:dyDescent="0.2">
      <c r="C174" s="45" t="str">
        <f>C159</f>
        <v>B</v>
      </c>
      <c r="AJ174" s="44" t="s">
        <v>9</v>
      </c>
    </row>
    <row r="175" spans="2:36" x14ac:dyDescent="0.2">
      <c r="C175" s="45" t="str">
        <f>C160</f>
        <v>C</v>
      </c>
      <c r="AJ175" s="44" t="s">
        <v>9</v>
      </c>
    </row>
    <row r="176" spans="2:36" x14ac:dyDescent="0.2">
      <c r="C176" s="45" t="str">
        <f>C161</f>
        <v>D</v>
      </c>
      <c r="AJ176" s="44" t="s">
        <v>9</v>
      </c>
    </row>
    <row r="177" spans="3:36" x14ac:dyDescent="0.2">
      <c r="AJ177" s="44" t="s">
        <v>9</v>
      </c>
    </row>
    <row r="178" spans="3:36" x14ac:dyDescent="0.2">
      <c r="C178" s="45" t="str">
        <f>C152</f>
        <v>A</v>
      </c>
      <c r="AJ178" s="44" t="s">
        <v>9</v>
      </c>
    </row>
    <row r="179" spans="3:36" x14ac:dyDescent="0.2">
      <c r="C179" s="45" t="str">
        <f>C153</f>
        <v>B</v>
      </c>
      <c r="AJ179" s="44" t="s">
        <v>9</v>
      </c>
    </row>
    <row r="180" spans="3:36" x14ac:dyDescent="0.2">
      <c r="C180" s="45" t="str">
        <f>C154</f>
        <v>C</v>
      </c>
      <c r="AJ180" s="44" t="s">
        <v>9</v>
      </c>
    </row>
    <row r="181" spans="3:36" x14ac:dyDescent="0.2">
      <c r="C181" s="45" t="str">
        <f>C155</f>
        <v>D</v>
      </c>
      <c r="AJ181" s="44" t="s">
        <v>9</v>
      </c>
    </row>
    <row r="182" spans="3:36" x14ac:dyDescent="0.2">
      <c r="C182" s="45">
        <f>C156</f>
        <v>0</v>
      </c>
      <c r="AJ182" s="44" t="s">
        <v>9</v>
      </c>
    </row>
    <row r="183" spans="3:36" x14ac:dyDescent="0.2">
      <c r="C183" s="45" t="str">
        <f>C158</f>
        <v>A</v>
      </c>
      <c r="AJ183" s="44" t="s">
        <v>9</v>
      </c>
    </row>
    <row r="184" spans="3:36" x14ac:dyDescent="0.2">
      <c r="C184" s="45" t="str">
        <f>C159</f>
        <v>B</v>
      </c>
      <c r="AJ184" s="44" t="s">
        <v>9</v>
      </c>
    </row>
    <row r="185" spans="3:36" x14ac:dyDescent="0.2">
      <c r="C185" s="45" t="str">
        <f>C160</f>
        <v>C</v>
      </c>
      <c r="AJ185" s="44" t="s">
        <v>9</v>
      </c>
    </row>
    <row r="186" spans="3:36" x14ac:dyDescent="0.2">
      <c r="C186" s="45" t="str">
        <f>C161</f>
        <v>D</v>
      </c>
      <c r="AJ186" s="44" t="s">
        <v>9</v>
      </c>
    </row>
    <row r="187" spans="3:36" x14ac:dyDescent="0.2">
      <c r="AJ187" s="44" t="s">
        <v>9</v>
      </c>
    </row>
    <row r="188" spans="3:36" x14ac:dyDescent="0.2">
      <c r="C188" s="45" t="str">
        <f>C152</f>
        <v>A</v>
      </c>
      <c r="AJ188" s="44" t="s">
        <v>9</v>
      </c>
    </row>
    <row r="189" spans="3:36" x14ac:dyDescent="0.2">
      <c r="C189" s="45" t="str">
        <f>C153</f>
        <v>B</v>
      </c>
      <c r="AJ189" s="44" t="s">
        <v>9</v>
      </c>
    </row>
    <row r="190" spans="3:36" x14ac:dyDescent="0.2">
      <c r="C190" s="45" t="str">
        <f>C154</f>
        <v>C</v>
      </c>
      <c r="AJ190" s="44" t="s">
        <v>9</v>
      </c>
    </row>
    <row r="191" spans="3:36" x14ac:dyDescent="0.2">
      <c r="C191" s="45" t="str">
        <f>C155</f>
        <v>D</v>
      </c>
      <c r="AJ191" s="44" t="s">
        <v>9</v>
      </c>
    </row>
    <row r="192" spans="3:36" x14ac:dyDescent="0.2">
      <c r="C192" s="45">
        <f>C156</f>
        <v>0</v>
      </c>
      <c r="AJ192" s="44" t="s">
        <v>9</v>
      </c>
    </row>
    <row r="193" spans="3:36" x14ac:dyDescent="0.2">
      <c r="C193" s="45" t="str">
        <f>C158</f>
        <v>A</v>
      </c>
      <c r="AJ193" s="44" t="s">
        <v>9</v>
      </c>
    </row>
    <row r="194" spans="3:36" x14ac:dyDescent="0.2">
      <c r="C194" s="45" t="str">
        <f>C159</f>
        <v>B</v>
      </c>
      <c r="AJ194" s="44" t="s">
        <v>9</v>
      </c>
    </row>
    <row r="195" spans="3:36" x14ac:dyDescent="0.2">
      <c r="C195" s="45" t="str">
        <f>C160</f>
        <v>C</v>
      </c>
      <c r="AJ195" s="44" t="s">
        <v>9</v>
      </c>
    </row>
    <row r="196" spans="3:36" x14ac:dyDescent="0.2">
      <c r="C196" s="45" t="str">
        <f>C161</f>
        <v>D</v>
      </c>
      <c r="AJ196" s="44" t="s">
        <v>9</v>
      </c>
    </row>
    <row r="197" spans="3:36" x14ac:dyDescent="0.2">
      <c r="AJ197" s="44" t="s">
        <v>9</v>
      </c>
    </row>
    <row r="198" spans="3:36" x14ac:dyDescent="0.2">
      <c r="C198" s="45" t="str">
        <f>C152</f>
        <v>A</v>
      </c>
      <c r="AJ198" s="44" t="s">
        <v>9</v>
      </c>
    </row>
    <row r="199" spans="3:36" x14ac:dyDescent="0.2">
      <c r="C199" s="45" t="str">
        <f>C153</f>
        <v>B</v>
      </c>
      <c r="AJ199" s="44" t="s">
        <v>9</v>
      </c>
    </row>
    <row r="200" spans="3:36" x14ac:dyDescent="0.2">
      <c r="C200" s="45" t="str">
        <f>C154</f>
        <v>C</v>
      </c>
      <c r="AJ200" s="44" t="s">
        <v>9</v>
      </c>
    </row>
    <row r="201" spans="3:36" x14ac:dyDescent="0.2">
      <c r="C201" s="45" t="str">
        <f>C155</f>
        <v>D</v>
      </c>
      <c r="AJ201" s="44" t="s">
        <v>9</v>
      </c>
    </row>
    <row r="202" spans="3:36" x14ac:dyDescent="0.2">
      <c r="C202" s="45">
        <f>C156</f>
        <v>0</v>
      </c>
      <c r="AJ202" s="44" t="s">
        <v>9</v>
      </c>
    </row>
    <row r="203" spans="3:36" x14ac:dyDescent="0.2">
      <c r="C203" s="45" t="str">
        <f>C158</f>
        <v>A</v>
      </c>
      <c r="AJ203" s="44" t="s">
        <v>9</v>
      </c>
    </row>
    <row r="204" spans="3:36" x14ac:dyDescent="0.2">
      <c r="C204" s="45" t="str">
        <f>C159</f>
        <v>B</v>
      </c>
      <c r="AJ204" s="44" t="s">
        <v>9</v>
      </c>
    </row>
    <row r="205" spans="3:36" x14ac:dyDescent="0.2">
      <c r="C205" s="45" t="str">
        <f>C160</f>
        <v>C</v>
      </c>
      <c r="AJ205" s="44" t="s">
        <v>9</v>
      </c>
    </row>
    <row r="206" spans="3:36" x14ac:dyDescent="0.2">
      <c r="C206" s="45" t="str">
        <f>C161</f>
        <v>D</v>
      </c>
      <c r="AJ206" s="44" t="s">
        <v>9</v>
      </c>
    </row>
    <row r="207" spans="3:36" x14ac:dyDescent="0.2">
      <c r="AJ207" s="44" t="s">
        <v>9</v>
      </c>
    </row>
    <row r="208" spans="3:36" x14ac:dyDescent="0.2">
      <c r="AJ208" s="44" t="s">
        <v>9</v>
      </c>
    </row>
    <row r="209" spans="36:36" x14ac:dyDescent="0.2">
      <c r="AJ209" s="44" t="s">
        <v>9</v>
      </c>
    </row>
    <row r="210" spans="36:36" x14ac:dyDescent="0.2">
      <c r="AJ210" s="44" t="s">
        <v>9</v>
      </c>
    </row>
    <row r="211" spans="36:36" x14ac:dyDescent="0.2">
      <c r="AJ211" s="44" t="s">
        <v>9</v>
      </c>
    </row>
    <row r="212" spans="36:36" x14ac:dyDescent="0.2">
      <c r="AJ212" s="44" t="s">
        <v>9</v>
      </c>
    </row>
    <row r="213" spans="36:36" x14ac:dyDescent="0.2">
      <c r="AJ213" s="44" t="s">
        <v>9</v>
      </c>
    </row>
    <row r="214" spans="36:36" x14ac:dyDescent="0.2">
      <c r="AJ214" s="44" t="s">
        <v>9</v>
      </c>
    </row>
    <row r="215" spans="36:36" x14ac:dyDescent="0.2">
      <c r="AJ215" s="44" t="s">
        <v>9</v>
      </c>
    </row>
    <row r="216" spans="36:36" x14ac:dyDescent="0.2">
      <c r="AJ216" s="44" t="s">
        <v>9</v>
      </c>
    </row>
    <row r="217" spans="36:36" x14ac:dyDescent="0.2">
      <c r="AJ217" s="44" t="s">
        <v>9</v>
      </c>
    </row>
    <row r="218" spans="36:36" x14ac:dyDescent="0.2">
      <c r="AJ218" s="44" t="s">
        <v>9</v>
      </c>
    </row>
    <row r="219" spans="36:36" x14ac:dyDescent="0.2">
      <c r="AJ219" s="44" t="s">
        <v>9</v>
      </c>
    </row>
    <row r="220" spans="36:36" x14ac:dyDescent="0.2">
      <c r="AJ220" s="44" t="s">
        <v>9</v>
      </c>
    </row>
    <row r="221" spans="36:36" x14ac:dyDescent="0.2">
      <c r="AJ221" s="44" t="s">
        <v>9</v>
      </c>
    </row>
    <row r="222" spans="36:36" x14ac:dyDescent="0.2">
      <c r="AJ222" s="44" t="s">
        <v>9</v>
      </c>
    </row>
    <row r="223" spans="36:36" x14ac:dyDescent="0.2">
      <c r="AJ223" s="44" t="s">
        <v>9</v>
      </c>
    </row>
    <row r="224" spans="36:36" x14ac:dyDescent="0.2">
      <c r="AJ224" s="44" t="s">
        <v>9</v>
      </c>
    </row>
    <row r="225" spans="36:36" x14ac:dyDescent="0.2">
      <c r="AJ225" s="44" t="s">
        <v>9</v>
      </c>
    </row>
    <row r="226" spans="36:36" x14ac:dyDescent="0.2">
      <c r="AJ226" s="44" t="s">
        <v>9</v>
      </c>
    </row>
    <row r="227" spans="36:36" x14ac:dyDescent="0.2">
      <c r="AJ227" s="44" t="s">
        <v>9</v>
      </c>
    </row>
    <row r="228" spans="36:36" x14ac:dyDescent="0.2">
      <c r="AJ228" s="44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2CFF-B24C-4D4E-AE0B-23141E574C15}">
  <dimension ref="A1:GL36"/>
  <sheetViews>
    <sheetView zoomScale="95" zoomScaleNormal="95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BC9" sqref="BC9"/>
    </sheetView>
  </sheetViews>
  <sheetFormatPr defaultRowHeight="15" outlineLevelCol="1" x14ac:dyDescent="0.25"/>
  <cols>
    <col min="8" max="10" width="9.28515625" bestFit="1" customWidth="1"/>
    <col min="11" max="11" width="9.5703125" bestFit="1" customWidth="1"/>
    <col min="13" max="15" width="9.28515625" bestFit="1" customWidth="1"/>
    <col min="16" max="16" width="9.5703125" bestFit="1" customWidth="1"/>
    <col min="29" max="29" width="14.5703125" bestFit="1" customWidth="1"/>
    <col min="30" max="30" width="18.7109375" bestFit="1" customWidth="1"/>
    <col min="37" max="37" width="12.42578125" bestFit="1" customWidth="1"/>
    <col min="49" max="49" width="9.140625" customWidth="1"/>
    <col min="55" max="55" width="9.140625" customWidth="1"/>
    <col min="65" max="65" width="9.140625" customWidth="1"/>
    <col min="69" max="93" width="9.140625" hidden="1" customWidth="1" outlineLevel="1"/>
    <col min="94" max="94" width="9.140625" collapsed="1"/>
    <col min="95" max="95" width="9.140625" customWidth="1"/>
    <col min="106" max="110" width="9.140625" hidden="1" customWidth="1" outlineLevel="1"/>
    <col min="111" max="111" width="9.140625" collapsed="1"/>
    <col min="154" max="154" width="9.140625" customWidth="1"/>
    <col min="159" max="159" width="20.7109375" customWidth="1"/>
    <col min="162" max="162" width="14.5703125" bestFit="1" customWidth="1"/>
    <col min="163" max="168" width="9.140625" customWidth="1"/>
    <col min="169" max="169" width="14.5703125" customWidth="1"/>
    <col min="170" max="170" width="16.42578125" bestFit="1" customWidth="1"/>
  </cols>
  <sheetData>
    <row r="1" spans="1:186" s="34" customFormat="1" ht="15.75" thickBot="1" x14ac:dyDescent="0.3">
      <c r="AB1" s="34" t="s">
        <v>62</v>
      </c>
      <c r="AS1" s="34" t="s">
        <v>67</v>
      </c>
      <c r="AW1" s="35"/>
      <c r="AX1" s="34" t="s">
        <v>66</v>
      </c>
      <c r="BC1" s="34" t="s">
        <v>65</v>
      </c>
      <c r="BH1" s="37" t="s">
        <v>68</v>
      </c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6"/>
      <c r="CV1" s="36"/>
      <c r="CW1" s="37" t="s">
        <v>70</v>
      </c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6"/>
      <c r="DL1" s="36"/>
      <c r="DM1" s="37" t="s">
        <v>69</v>
      </c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/>
      <c r="EN1" s="37" t="s">
        <v>74</v>
      </c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/>
      <c r="FQ1"/>
      <c r="FR1"/>
      <c r="FS1"/>
      <c r="FT1"/>
      <c r="FU1"/>
      <c r="FV1"/>
      <c r="FW1"/>
      <c r="FX1"/>
      <c r="FY1"/>
    </row>
    <row r="2" spans="1:186" s="5" customFormat="1" ht="18" thickBot="1" x14ac:dyDescent="0.45">
      <c r="C2" s="17" t="str">
        <f>'BTEvent-Driven Loop'!C1</f>
        <v>tradingSignal</v>
      </c>
      <c r="D2" s="17">
        <f>'BTEvent-Driven Loop'!D1</f>
        <v>0</v>
      </c>
      <c r="E2" s="17">
        <f>'BTEvent-Driven Loop'!E1</f>
        <v>0</v>
      </c>
      <c r="F2" s="17">
        <f>'BTEvent-Driven Loop'!F1</f>
        <v>0</v>
      </c>
      <c r="H2" s="17" t="str">
        <f>'BTEvent-Driven Loop'!H1</f>
        <v>openPrice</v>
      </c>
      <c r="I2" s="17">
        <f>'BTEvent-Driven Loop'!I1</f>
        <v>0</v>
      </c>
      <c r="J2" s="17">
        <f>'BTEvent-Driven Loop'!J1</f>
        <v>0</v>
      </c>
      <c r="K2" s="17">
        <f>'BTEvent-Driven Loop'!K1</f>
        <v>0</v>
      </c>
      <c r="M2" s="17" t="str">
        <f>'BTEvent-Driven Loop'!M1</f>
        <v>closePrice</v>
      </c>
      <c r="N2" s="17">
        <f>'BTEvent-Driven Loop'!N1</f>
        <v>0</v>
      </c>
      <c r="O2" s="17">
        <f>'BTEvent-Driven Loop'!O1</f>
        <v>0</v>
      </c>
      <c r="P2" s="17">
        <f>'BTEvent-Driven Loop'!P1</f>
        <v>0</v>
      </c>
      <c r="R2" s="17" t="str">
        <f>'BTEvent-Driven Loop'!R1</f>
        <v>closeToOpenRet</v>
      </c>
      <c r="S2" s="17">
        <f>'BTEvent-Driven Loop'!S1</f>
        <v>0</v>
      </c>
      <c r="T2" s="17">
        <f>'BTEvent-Driven Loop'!T1</f>
        <v>0</v>
      </c>
      <c r="U2" s="17">
        <f>'BTEvent-Driven Loop'!U1</f>
        <v>0</v>
      </c>
      <c r="W2" s="17" t="str">
        <f>'BTEvent-Driven Loop'!W1</f>
        <v>closePriceRet</v>
      </c>
      <c r="X2" s="17">
        <f>'BTEvent-Driven Loop'!X1</f>
        <v>0</v>
      </c>
      <c r="Y2" s="17">
        <f>'BTEvent-Driven Loop'!Y1</f>
        <v>0</v>
      </c>
      <c r="Z2" s="17">
        <f>'BTEvent-Driven Loop'!Z1</f>
        <v>0</v>
      </c>
      <c r="AD2" s="22">
        <v>0.8</v>
      </c>
      <c r="AF2" s="13" t="s">
        <v>78</v>
      </c>
      <c r="AN2" s="5" t="s">
        <v>79</v>
      </c>
      <c r="AS2" s="5" t="s">
        <v>80</v>
      </c>
      <c r="AX2" s="5" t="s">
        <v>81</v>
      </c>
      <c r="BC2" s="5" t="s">
        <v>77</v>
      </c>
      <c r="BH2" s="5" t="str">
        <f>AS2</f>
        <v>bodGrossBuyPortion</v>
      </c>
      <c r="BM2" s="27" t="s">
        <v>76</v>
      </c>
      <c r="BN2" s="27"/>
      <c r="BO2" s="27"/>
      <c r="BP2" s="29">
        <v>1.5E-3</v>
      </c>
      <c r="BQ2" s="27"/>
      <c r="BR2" s="27" t="s">
        <v>7</v>
      </c>
      <c r="BS2" s="27"/>
      <c r="BT2" s="27"/>
      <c r="BU2" s="27"/>
      <c r="BV2" s="27"/>
      <c r="BW2" s="27" t="str">
        <f>W2</f>
        <v>closePriceRet</v>
      </c>
      <c r="BX2" s="27"/>
      <c r="BY2" s="27"/>
      <c r="BZ2" s="27"/>
      <c r="CA2" s="27"/>
      <c r="CB2" s="27" t="s">
        <v>71</v>
      </c>
      <c r="CC2" s="27"/>
      <c r="CD2" s="27"/>
      <c r="CE2" s="27"/>
      <c r="CF2" s="27"/>
      <c r="CG2" s="27" t="str">
        <f>R2</f>
        <v>closeToOpenRet</v>
      </c>
      <c r="CH2" s="27"/>
      <c r="CI2" s="27"/>
      <c r="CJ2" s="27"/>
      <c r="CK2" s="27"/>
      <c r="CL2" s="27" t="s">
        <v>73</v>
      </c>
      <c r="CM2" s="27"/>
      <c r="CN2" s="27"/>
      <c r="CO2" s="27"/>
      <c r="CP2" s="27"/>
      <c r="CQ2" s="30" t="s">
        <v>72</v>
      </c>
      <c r="CR2" s="30"/>
      <c r="CS2" s="30"/>
      <c r="CT2" s="30"/>
      <c r="CU2" s="27"/>
      <c r="CV2" s="27"/>
      <c r="CW2" s="27" t="str">
        <f>BC2</f>
        <v>bodPreviousRemainPortion</v>
      </c>
      <c r="CX2" s="27"/>
      <c r="CY2" s="27"/>
      <c r="CZ2" s="27"/>
      <c r="DA2" s="27"/>
      <c r="DB2" s="27" t="str">
        <f>R2</f>
        <v>closeToOpenRet</v>
      </c>
      <c r="DC2" s="27"/>
      <c r="DD2" s="27"/>
      <c r="DE2" s="27"/>
      <c r="DF2" s="27"/>
      <c r="DG2" s="30" t="s">
        <v>75</v>
      </c>
      <c r="DH2" s="30"/>
      <c r="DI2" s="30"/>
      <c r="DJ2" s="30"/>
      <c r="DK2" s="27"/>
      <c r="DL2" s="27"/>
      <c r="DM2" s="5" t="str">
        <f>AX2</f>
        <v>bodGrossSellPortion</v>
      </c>
      <c r="DQ2" s="27"/>
      <c r="DR2" s="27" t="str">
        <f>W2</f>
        <v>closePriceRet</v>
      </c>
      <c r="DS2" s="27"/>
      <c r="DT2" s="27"/>
      <c r="DU2" s="27"/>
      <c r="DV2" s="27"/>
      <c r="DW2" s="27" t="s">
        <v>96</v>
      </c>
      <c r="DX2" s="27"/>
      <c r="DY2" s="27"/>
      <c r="DZ2" s="27"/>
      <c r="EA2" s="27"/>
      <c r="EB2" s="27" t="s">
        <v>82</v>
      </c>
      <c r="EC2" s="27"/>
      <c r="ED2" s="27"/>
      <c r="EE2" s="29">
        <v>2.5000000000000001E-3</v>
      </c>
      <c r="EF2" s="27"/>
      <c r="EG2" s="27" t="s">
        <v>8</v>
      </c>
      <c r="EH2" s="27"/>
      <c r="EI2" s="27"/>
      <c r="EJ2" s="27"/>
      <c r="EK2" s="27"/>
      <c r="EL2" s="5" t="s">
        <v>137</v>
      </c>
      <c r="EN2" s="27" t="str">
        <f>CQ2</f>
        <v>eodOfNetBuyPortion</v>
      </c>
      <c r="EO2" s="27"/>
      <c r="EP2" s="27"/>
      <c r="EQ2" s="27"/>
      <c r="ER2" s="27"/>
      <c r="ES2" s="27" t="str">
        <f>DG2</f>
        <v>eododPrevRemainPortion</v>
      </c>
      <c r="ET2" s="27"/>
      <c r="EU2" s="27"/>
      <c r="EV2" s="27"/>
      <c r="EW2" s="27"/>
      <c r="EX2" s="27" t="s">
        <v>84</v>
      </c>
      <c r="EY2" s="27"/>
      <c r="EZ2" s="27"/>
      <c r="FA2" s="27"/>
      <c r="FB2" s="27"/>
      <c r="FC2" s="27" t="s">
        <v>83</v>
      </c>
      <c r="FD2" s="27"/>
      <c r="FE2" s="5" t="str">
        <f t="shared" ref="FE2" si="0">EL2</f>
        <v>totalSellCost</v>
      </c>
      <c r="FF2" s="27"/>
      <c r="FG2" s="27"/>
      <c r="FH2" s="27" t="s">
        <v>105</v>
      </c>
      <c r="FI2" s="27"/>
      <c r="FJ2" s="27"/>
      <c r="FK2" s="27"/>
      <c r="FL2" s="27"/>
      <c r="FM2" s="27"/>
      <c r="FN2" s="27"/>
      <c r="FO2" s="27"/>
      <c r="FP2" s="27"/>
      <c r="FQ2" s="27" t="str">
        <f>AF2</f>
        <v>bodCapInvestedPerSym</v>
      </c>
      <c r="FR2" s="27"/>
      <c r="FS2" s="27"/>
      <c r="FT2" s="27"/>
      <c r="FU2" s="27"/>
      <c r="FV2" s="27" t="s">
        <v>90</v>
      </c>
      <c r="FW2" s="27"/>
      <c r="FX2" s="27"/>
      <c r="FY2" s="27"/>
      <c r="GA2" s="5" t="s">
        <v>94</v>
      </c>
    </row>
    <row r="3" spans="1:186" s="5" customFormat="1" ht="18" thickTop="1" x14ac:dyDescent="0.4">
      <c r="A3" s="13" t="str">
        <f>'BTEvent-Driven Loop'!A2</f>
        <v>step</v>
      </c>
      <c r="B3" s="13"/>
      <c r="C3" s="17" t="str">
        <f>'BTEvent-Driven Loop'!C2</f>
        <v>A</v>
      </c>
      <c r="D3" s="17" t="str">
        <f>'BTEvent-Driven Loop'!D2</f>
        <v>B</v>
      </c>
      <c r="E3" s="17" t="str">
        <f>'BTEvent-Driven Loop'!E2</f>
        <v>C</v>
      </c>
      <c r="F3" s="17" t="str">
        <f>'BTEvent-Driven Loop'!F2</f>
        <v>D</v>
      </c>
      <c r="G3" s="13"/>
      <c r="H3" s="13" t="str">
        <f>'BTEvent-Driven Loop'!H2</f>
        <v>A</v>
      </c>
      <c r="I3" s="13" t="str">
        <f>'BTEvent-Driven Loop'!I2</f>
        <v>B</v>
      </c>
      <c r="J3" s="13" t="str">
        <f>'BTEvent-Driven Loop'!J2</f>
        <v>C</v>
      </c>
      <c r="K3" s="13" t="str">
        <f>'BTEvent-Driven Loop'!K2</f>
        <v>D</v>
      </c>
      <c r="L3" s="13"/>
      <c r="M3" s="13" t="str">
        <f>'BTEvent-Driven Loop'!M2</f>
        <v>A</v>
      </c>
      <c r="N3" s="13" t="str">
        <f>'BTEvent-Driven Loop'!N2</f>
        <v>B</v>
      </c>
      <c r="O3" s="13" t="str">
        <f>'BTEvent-Driven Loop'!O2</f>
        <v>C</v>
      </c>
      <c r="P3" s="13" t="str">
        <f>'BTEvent-Driven Loop'!P2</f>
        <v>D</v>
      </c>
      <c r="Q3" s="13"/>
      <c r="R3" s="17" t="str">
        <f>C3</f>
        <v>A</v>
      </c>
      <c r="S3" s="17" t="str">
        <f t="shared" ref="S3:U3" si="1">D3</f>
        <v>B</v>
      </c>
      <c r="T3" s="17" t="str">
        <f t="shared" si="1"/>
        <v>C</v>
      </c>
      <c r="U3" s="17" t="str">
        <f t="shared" si="1"/>
        <v>D</v>
      </c>
      <c r="V3" s="13"/>
      <c r="W3" s="17" t="str">
        <f>'BTEvent-Driven Loop'!W2</f>
        <v>A</v>
      </c>
      <c r="X3" s="17" t="str">
        <f>'BTEvent-Driven Loop'!X2</f>
        <v>B</v>
      </c>
      <c r="Y3" s="17" t="str">
        <f>'BTEvent-Driven Loop'!Y2</f>
        <v>C</v>
      </c>
      <c r="Z3" s="17" t="str">
        <f>'BTEvent-Driven Loop'!Z2</f>
        <v>D</v>
      </c>
      <c r="AA3" s="13"/>
      <c r="AB3" s="13" t="s">
        <v>14</v>
      </c>
      <c r="AC3" s="13" t="s">
        <v>48</v>
      </c>
      <c r="AD3" s="13" t="s">
        <v>63</v>
      </c>
      <c r="AE3" s="13"/>
      <c r="AF3" s="13" t="str">
        <f t="shared" ref="AF3:AI3" si="2">W3</f>
        <v>A</v>
      </c>
      <c r="AG3" s="13" t="str">
        <f t="shared" si="2"/>
        <v>B</v>
      </c>
      <c r="AH3" s="13" t="str">
        <f t="shared" si="2"/>
        <v>C</v>
      </c>
      <c r="AI3" s="13" t="str">
        <f t="shared" si="2"/>
        <v>D</v>
      </c>
      <c r="AJ3" s="13"/>
      <c r="AK3" s="13" t="s">
        <v>92</v>
      </c>
      <c r="AL3" s="13" t="s">
        <v>64</v>
      </c>
      <c r="AM3" s="13"/>
      <c r="AN3" s="13" t="str">
        <f t="shared" ref="AN3:AQ3" si="3">W3</f>
        <v>A</v>
      </c>
      <c r="AO3" s="13" t="str">
        <f t="shared" si="3"/>
        <v>B</v>
      </c>
      <c r="AP3" s="13" t="str">
        <f t="shared" si="3"/>
        <v>C</v>
      </c>
      <c r="AQ3" s="13" t="str">
        <f t="shared" si="3"/>
        <v>D</v>
      </c>
      <c r="AR3" s="13"/>
      <c r="AS3" s="13" t="str">
        <f>AN3</f>
        <v>A</v>
      </c>
      <c r="AT3" s="13" t="str">
        <f>AO3</f>
        <v>B</v>
      </c>
      <c r="AU3" s="13" t="str">
        <f>AP3</f>
        <v>C</v>
      </c>
      <c r="AV3" s="13" t="str">
        <f>AQ3</f>
        <v>D</v>
      </c>
      <c r="AW3" s="13"/>
      <c r="AX3" s="13" t="str">
        <f>AN3</f>
        <v>A</v>
      </c>
      <c r="AY3" s="13" t="str">
        <f>AO3</f>
        <v>B</v>
      </c>
      <c r="AZ3" s="13" t="str">
        <f>AP3</f>
        <v>C</v>
      </c>
      <c r="BA3" s="13" t="str">
        <f>AQ3</f>
        <v>D</v>
      </c>
      <c r="BB3" s="13"/>
      <c r="BC3" s="13" t="str">
        <f>AN3</f>
        <v>A</v>
      </c>
      <c r="BD3" s="13" t="str">
        <f>AO3</f>
        <v>B</v>
      </c>
      <c r="BE3" s="13" t="str">
        <f>AP3</f>
        <v>C</v>
      </c>
      <c r="BF3" s="13" t="str">
        <f>AQ3</f>
        <v>D</v>
      </c>
      <c r="BG3" s="13"/>
      <c r="BH3" s="13" t="str">
        <f>AS3</f>
        <v>A</v>
      </c>
      <c r="BI3" s="13" t="str">
        <f t="shared" ref="BI3:BK3" si="4">AT3</f>
        <v>B</v>
      </c>
      <c r="BJ3" s="13" t="str">
        <f t="shared" si="4"/>
        <v>C</v>
      </c>
      <c r="BK3" s="13" t="str">
        <f t="shared" si="4"/>
        <v>D</v>
      </c>
      <c r="BL3" s="13"/>
      <c r="BM3" s="13" t="str">
        <f>BC3</f>
        <v>A</v>
      </c>
      <c r="BN3" s="13" t="str">
        <f>BD3</f>
        <v>B</v>
      </c>
      <c r="BO3" s="13" t="str">
        <f>BE3</f>
        <v>C</v>
      </c>
      <c r="BP3" s="13" t="str">
        <f>BF3</f>
        <v>D</v>
      </c>
      <c r="BQ3" s="13"/>
      <c r="BR3" s="13" t="str">
        <f>BC3</f>
        <v>A</v>
      </c>
      <c r="BS3" s="13" t="str">
        <f>BD3</f>
        <v>B</v>
      </c>
      <c r="BT3" s="13" t="str">
        <f>BE3</f>
        <v>C</v>
      </c>
      <c r="BU3" s="13" t="str">
        <f>BF3</f>
        <v>D</v>
      </c>
      <c r="BV3" s="13"/>
      <c r="BW3" s="13" t="str">
        <f>W3</f>
        <v>A</v>
      </c>
      <c r="BX3" s="13" t="str">
        <f>X3</f>
        <v>B</v>
      </c>
      <c r="BY3" s="13" t="str">
        <f>Y3</f>
        <v>C</v>
      </c>
      <c r="BZ3" s="13" t="str">
        <f>Z3</f>
        <v>D</v>
      </c>
      <c r="CA3" s="13"/>
      <c r="CB3" s="13" t="str">
        <f t="shared" ref="CB3:CE3" si="5">BR3</f>
        <v>A</v>
      </c>
      <c r="CC3" s="13" t="str">
        <f t="shared" si="5"/>
        <v>B</v>
      </c>
      <c r="CD3" s="13" t="str">
        <f t="shared" si="5"/>
        <v>C</v>
      </c>
      <c r="CE3" s="13" t="str">
        <f t="shared" si="5"/>
        <v>D</v>
      </c>
      <c r="CF3" s="13"/>
      <c r="CG3" s="13" t="str">
        <f>R3</f>
        <v>A</v>
      </c>
      <c r="CH3" s="13" t="str">
        <f>S3</f>
        <v>B</v>
      </c>
      <c r="CI3" s="13" t="str">
        <f>T3</f>
        <v>C</v>
      </c>
      <c r="CJ3" s="13" t="str">
        <f>U3</f>
        <v>D</v>
      </c>
      <c r="CK3" s="13"/>
      <c r="CL3" s="13" t="str">
        <f t="shared" ref="CL3" si="6">BW3</f>
        <v>A</v>
      </c>
      <c r="CM3" s="13" t="str">
        <f t="shared" ref="CM3" si="7">BX3</f>
        <v>B</v>
      </c>
      <c r="CN3" s="13" t="str">
        <f t="shared" ref="CN3" si="8">BY3</f>
        <v>C</v>
      </c>
      <c r="CO3" s="13" t="str">
        <f t="shared" ref="CO3" si="9">BZ3</f>
        <v>D</v>
      </c>
      <c r="CP3" s="13"/>
      <c r="CQ3" s="38" t="str">
        <f t="shared" ref="CQ3:CT3" si="10">CB3</f>
        <v>A</v>
      </c>
      <c r="CR3" s="38" t="str">
        <f t="shared" si="10"/>
        <v>B</v>
      </c>
      <c r="CS3" s="38" t="str">
        <f t="shared" si="10"/>
        <v>C</v>
      </c>
      <c r="CT3" s="38" t="str">
        <f t="shared" si="10"/>
        <v>D</v>
      </c>
      <c r="CU3" s="13"/>
      <c r="CV3" s="13"/>
      <c r="CW3" s="13" t="str">
        <f t="shared" ref="CW3:CZ3" si="11">CQ3</f>
        <v>A</v>
      </c>
      <c r="CX3" s="13" t="str">
        <f t="shared" si="11"/>
        <v>B</v>
      </c>
      <c r="CY3" s="13" t="str">
        <f t="shared" si="11"/>
        <v>C</v>
      </c>
      <c r="CZ3" s="13" t="str">
        <f t="shared" si="11"/>
        <v>D</v>
      </c>
      <c r="DA3" s="13"/>
      <c r="DB3" s="13" t="str">
        <f t="shared" ref="DB3:DE3" si="12">CQ3</f>
        <v>A</v>
      </c>
      <c r="DC3" s="13" t="str">
        <f t="shared" si="12"/>
        <v>B</v>
      </c>
      <c r="DD3" s="13" t="str">
        <f t="shared" si="12"/>
        <v>C</v>
      </c>
      <c r="DE3" s="13" t="str">
        <f t="shared" si="12"/>
        <v>D</v>
      </c>
      <c r="DF3" s="13"/>
      <c r="DG3" s="13" t="str">
        <f t="shared" ref="DG3:DJ3" si="13">CW3</f>
        <v>A</v>
      </c>
      <c r="DH3" s="13" t="str">
        <f t="shared" si="13"/>
        <v>B</v>
      </c>
      <c r="DI3" s="13" t="str">
        <f t="shared" si="13"/>
        <v>C</v>
      </c>
      <c r="DJ3" s="13" t="str">
        <f t="shared" si="13"/>
        <v>D</v>
      </c>
      <c r="DK3" s="13"/>
      <c r="DL3" s="13"/>
      <c r="DM3" s="13" t="str">
        <f t="shared" ref="DM3:DP3" si="14">DG3</f>
        <v>A</v>
      </c>
      <c r="DN3" s="13" t="str">
        <f t="shared" si="14"/>
        <v>B</v>
      </c>
      <c r="DO3" s="13" t="str">
        <f t="shared" si="14"/>
        <v>C</v>
      </c>
      <c r="DP3" s="13" t="str">
        <f t="shared" si="14"/>
        <v>D</v>
      </c>
      <c r="DQ3" s="13"/>
      <c r="DR3" s="13" t="str">
        <f t="shared" ref="DR3:DU3" si="15">DM3</f>
        <v>A</v>
      </c>
      <c r="DS3" s="13" t="str">
        <f t="shared" si="15"/>
        <v>B</v>
      </c>
      <c r="DT3" s="13" t="str">
        <f t="shared" si="15"/>
        <v>C</v>
      </c>
      <c r="DU3" s="13" t="str">
        <f t="shared" si="15"/>
        <v>D</v>
      </c>
      <c r="DV3" s="13"/>
      <c r="DW3" s="13" t="str">
        <f t="shared" ref="DW3" si="16">DR3</f>
        <v>A</v>
      </c>
      <c r="DX3" s="13" t="str">
        <f t="shared" ref="DX3" si="17">DS3</f>
        <v>B</v>
      </c>
      <c r="DY3" s="13" t="str">
        <f t="shared" ref="DY3" si="18">DT3</f>
        <v>C</v>
      </c>
      <c r="DZ3" s="13" t="str">
        <f t="shared" ref="DZ3" si="19">DU3</f>
        <v>D</v>
      </c>
      <c r="EA3" s="13"/>
      <c r="EB3" s="13" t="str">
        <f>BC3</f>
        <v>A</v>
      </c>
      <c r="EC3" s="13" t="str">
        <f>BD3</f>
        <v>B</v>
      </c>
      <c r="ED3" s="13" t="str">
        <f>BE3</f>
        <v>C</v>
      </c>
      <c r="EE3" s="13" t="str">
        <f>BF3</f>
        <v>D</v>
      </c>
      <c r="EF3" s="13"/>
      <c r="EG3" s="13" t="str">
        <f>BC3</f>
        <v>A</v>
      </c>
      <c r="EH3" s="13" t="str">
        <f>BD3</f>
        <v>B</v>
      </c>
      <c r="EI3" s="13" t="str">
        <f>BE3</f>
        <v>C</v>
      </c>
      <c r="EJ3" s="13" t="str">
        <f>BF3</f>
        <v>D</v>
      </c>
      <c r="EK3" s="13"/>
      <c r="EL3" s="13"/>
      <c r="EM3" s="13"/>
      <c r="EN3" s="13" t="str">
        <f>BR3</f>
        <v>A</v>
      </c>
      <c r="EO3" s="13" t="str">
        <f>BS3</f>
        <v>B</v>
      </c>
      <c r="EP3" s="13" t="str">
        <f>BT3</f>
        <v>C</v>
      </c>
      <c r="EQ3" s="13" t="str">
        <f>BU3</f>
        <v>D</v>
      </c>
      <c r="ER3" s="13"/>
      <c r="ES3" s="13" t="str">
        <f>EB3</f>
        <v>A</v>
      </c>
      <c r="ET3" s="13" t="str">
        <f>EC3</f>
        <v>B</v>
      </c>
      <c r="EU3" s="13" t="str">
        <f>ED3</f>
        <v>C</v>
      </c>
      <c r="EV3" s="13" t="str">
        <f>EE3</f>
        <v>D</v>
      </c>
      <c r="EW3" s="13"/>
      <c r="EX3" s="13" t="str">
        <f>BM3</f>
        <v>A</v>
      </c>
      <c r="EY3" s="13" t="str">
        <f>BN3</f>
        <v>B</v>
      </c>
      <c r="EZ3" s="13" t="str">
        <f>BO3</f>
        <v>C</v>
      </c>
      <c r="FA3" s="13" t="str">
        <f>BP3</f>
        <v>D</v>
      </c>
      <c r="FB3" s="13"/>
      <c r="FC3" s="13"/>
      <c r="FD3" s="13" t="s">
        <v>85</v>
      </c>
      <c r="FE3" s="13"/>
      <c r="FF3" s="13" t="s">
        <v>86</v>
      </c>
      <c r="FG3" s="13"/>
      <c r="FH3" s="13" t="str">
        <f>EX3</f>
        <v>A</v>
      </c>
      <c r="FI3" s="13" t="str">
        <f>EY3</f>
        <v>B</v>
      </c>
      <c r="FJ3" s="13" t="str">
        <f>EZ3</f>
        <v>C</v>
      </c>
      <c r="FK3" s="13" t="str">
        <f>FA3</f>
        <v>D</v>
      </c>
      <c r="FL3" s="13"/>
      <c r="FM3" s="13" t="str">
        <f>AC3</f>
        <v>bodAssetValue</v>
      </c>
      <c r="FN3" s="13" t="s">
        <v>91</v>
      </c>
      <c r="FO3" s="13" t="s">
        <v>49</v>
      </c>
      <c r="FP3" s="13"/>
      <c r="FQ3" s="13" t="str">
        <f>EX3</f>
        <v>A</v>
      </c>
      <c r="FR3" s="13" t="str">
        <f t="shared" ref="FR3:FT3" si="20">EY3</f>
        <v>B</v>
      </c>
      <c r="FS3" s="13" t="str">
        <f t="shared" si="20"/>
        <v>C</v>
      </c>
      <c r="FT3" s="13" t="str">
        <f t="shared" si="20"/>
        <v>D</v>
      </c>
      <c r="FU3" s="13"/>
      <c r="FV3" s="13" t="str">
        <f>EX3</f>
        <v>A</v>
      </c>
      <c r="FW3" s="13" t="str">
        <f>EY3</f>
        <v>B</v>
      </c>
      <c r="FX3" s="13" t="str">
        <f>EZ3</f>
        <v>C</v>
      </c>
      <c r="FY3" s="13" t="str">
        <f>FA3</f>
        <v>D</v>
      </c>
      <c r="FZ3" s="13"/>
      <c r="GA3" s="5" t="str">
        <f t="shared" ref="GA3:GD3" si="21">FV3</f>
        <v>A</v>
      </c>
      <c r="GB3" s="5" t="str">
        <f t="shared" si="21"/>
        <v>B</v>
      </c>
      <c r="GC3" s="5" t="str">
        <f t="shared" si="21"/>
        <v>C</v>
      </c>
      <c r="GD3" s="5" t="str">
        <f t="shared" si="21"/>
        <v>D</v>
      </c>
    </row>
    <row r="4" spans="1:186" x14ac:dyDescent="0.25">
      <c r="A4" s="1"/>
      <c r="M4" s="1">
        <f>'BTEvent-Driven Loop'!M3</f>
        <v>100</v>
      </c>
      <c r="N4" s="1">
        <f>'BTEvent-Driven Loop'!N3</f>
        <v>500</v>
      </c>
      <c r="O4" s="1">
        <f>'BTEvent-Driven Loop'!O3</f>
        <v>1000</v>
      </c>
      <c r="P4" s="1">
        <f>'BTEvent-Driven Loop'!P3</f>
        <v>5000</v>
      </c>
      <c r="FO4" s="40">
        <v>1</v>
      </c>
      <c r="GA4" s="21">
        <v>1</v>
      </c>
      <c r="GB4" s="21">
        <v>1</v>
      </c>
      <c r="GC4" s="21">
        <v>1</v>
      </c>
      <c r="GD4" s="21">
        <v>1</v>
      </c>
    </row>
    <row r="5" spans="1:186" x14ac:dyDescent="0.25">
      <c r="A5" s="1">
        <f>'BTEvent-Driven Loop'!A4</f>
        <v>1</v>
      </c>
      <c r="C5" s="1">
        <f>'BTEvent-Driven Loop'!C4</f>
        <v>1</v>
      </c>
      <c r="D5" s="1">
        <f>'BTEvent-Driven Loop'!D4</f>
        <v>0</v>
      </c>
      <c r="E5" s="1">
        <f>'BTEvent-Driven Loop'!E4</f>
        <v>0</v>
      </c>
      <c r="F5" s="1">
        <f>'BTEvent-Driven Loop'!F4</f>
        <v>0</v>
      </c>
      <c r="H5" s="1">
        <f>'BTEvent-Driven Loop'!H4</f>
        <v>102</v>
      </c>
      <c r="I5" s="1">
        <f>'BTEvent-Driven Loop'!I4</f>
        <v>515</v>
      </c>
      <c r="J5" s="1">
        <f>'BTEvent-Driven Loop'!J4</f>
        <v>1040</v>
      </c>
      <c r="K5" s="1">
        <f>'BTEvent-Driven Loop'!K4</f>
        <v>4950</v>
      </c>
      <c r="L5" s="1"/>
      <c r="M5" s="1">
        <f>'BTEvent-Driven Loop'!M4</f>
        <v>114.00000000000001</v>
      </c>
      <c r="N5" s="1">
        <f>'BTEvent-Driven Loop'!N4</f>
        <v>515</v>
      </c>
      <c r="O5" s="1">
        <f>'BTEvent-Driven Loop'!O4</f>
        <v>929.99999999999989</v>
      </c>
      <c r="P5" s="1">
        <f>'BTEvent-Driven Loop'!P4</f>
        <v>4700</v>
      </c>
      <c r="R5" s="2">
        <f>M5/M4-1</f>
        <v>0.14000000000000012</v>
      </c>
      <c r="S5" s="2">
        <f t="shared" ref="S5:U5" si="22">N5/N4-1</f>
        <v>3.0000000000000027E-2</v>
      </c>
      <c r="T5" s="2">
        <f t="shared" si="22"/>
        <v>-7.0000000000000062E-2</v>
      </c>
      <c r="U5" s="2">
        <f t="shared" si="22"/>
        <v>-6.0000000000000053E-2</v>
      </c>
      <c r="W5" s="2">
        <f>H5/M4-1</f>
        <v>2.0000000000000018E-2</v>
      </c>
      <c r="X5" s="2">
        <f t="shared" ref="X5:Z5" si="23">I5/N4-1</f>
        <v>3.0000000000000027E-2</v>
      </c>
      <c r="Y5" s="2">
        <f t="shared" si="23"/>
        <v>4.0000000000000036E-2</v>
      </c>
      <c r="Z5" s="2">
        <f t="shared" si="23"/>
        <v>-1.0000000000000009E-2</v>
      </c>
      <c r="AB5" s="1">
        <f>SUM(C5:F5)</f>
        <v>1</v>
      </c>
      <c r="AC5" s="2">
        <v>1</v>
      </c>
      <c r="AD5" s="3">
        <f>IFERROR(IF(AC5/AB5&gt;$AD$2,$AD$2,AC5/AB5),0)</f>
        <v>0.8</v>
      </c>
      <c r="AF5" s="2">
        <f>C5*$AD5</f>
        <v>0.8</v>
      </c>
      <c r="AG5" s="2">
        <f t="shared" ref="AG5:AI5" si="24">D5*$AD5</f>
        <v>0</v>
      </c>
      <c r="AH5" s="2">
        <f t="shared" si="24"/>
        <v>0</v>
      </c>
      <c r="AI5" s="2">
        <f t="shared" si="24"/>
        <v>0</v>
      </c>
      <c r="AK5" s="2">
        <f>SUM(AF5:AI5)</f>
        <v>0.8</v>
      </c>
      <c r="AL5" s="2">
        <f>AC5-AK5</f>
        <v>0.19999999999999996</v>
      </c>
      <c r="AN5" s="2">
        <f t="shared" ref="AN5" si="25">AF5-AF4</f>
        <v>0.8</v>
      </c>
      <c r="AO5" s="2">
        <f t="shared" ref="AO5:AO34" si="26">AG5-AG4</f>
        <v>0</v>
      </c>
      <c r="AP5" s="2">
        <f t="shared" ref="AP5:AP34" si="27">AH5-AH4</f>
        <v>0</v>
      </c>
      <c r="AQ5" s="2">
        <f t="shared" ref="AQ5:AQ34" si="28">AI5-AI4</f>
        <v>0</v>
      </c>
      <c r="AS5" s="2">
        <f>IF(AN5&gt;0,AN5,0)</f>
        <v>0.8</v>
      </c>
      <c r="AT5" s="2">
        <f t="shared" ref="AT5:AV5" si="29">IF(AO5&gt;0,AO5,0)</f>
        <v>0</v>
      </c>
      <c r="AU5" s="2">
        <f t="shared" si="29"/>
        <v>0</v>
      </c>
      <c r="AV5" s="2">
        <f t="shared" si="29"/>
        <v>0</v>
      </c>
      <c r="AX5" s="2">
        <f>-IF(AN5&lt;0,AN5,0)</f>
        <v>0</v>
      </c>
      <c r="AY5" s="2">
        <f t="shared" ref="AY5:BA5" si="30">-IF(AO5&lt;0,AO5,0)</f>
        <v>0</v>
      </c>
      <c r="AZ5" s="2">
        <f t="shared" si="30"/>
        <v>0</v>
      </c>
      <c r="BA5" s="2">
        <f t="shared" si="30"/>
        <v>0</v>
      </c>
      <c r="BC5" s="2">
        <f t="shared" ref="BC5:BC7" si="31">AF4-AX5</f>
        <v>0</v>
      </c>
      <c r="BD5" s="2">
        <f t="shared" ref="BD5:BD34" si="32">AG4-AY5</f>
        <v>0</v>
      </c>
      <c r="BE5" s="2">
        <f t="shared" ref="BE5:BE34" si="33">AH4-AZ5</f>
        <v>0</v>
      </c>
      <c r="BF5" s="2">
        <f t="shared" ref="BF5:BF34" si="34">AI4-BA5</f>
        <v>0</v>
      </c>
      <c r="BH5" s="2">
        <f>AS5</f>
        <v>0.8</v>
      </c>
      <c r="BI5" s="2">
        <f t="shared" ref="BI5" si="35">AT5</f>
        <v>0</v>
      </c>
      <c r="BJ5" s="2">
        <f t="shared" ref="BJ5" si="36">AU5</f>
        <v>0</v>
      </c>
      <c r="BK5" s="2">
        <f t="shared" ref="BK5" si="37">AV5</f>
        <v>0</v>
      </c>
      <c r="BM5" s="2">
        <f>BH5/(1+$BP$2)</f>
        <v>0.79880179730404388</v>
      </c>
      <c r="BN5" s="2">
        <f t="shared" ref="BN5:BP5" si="38">BI5/(1+$BP$2)</f>
        <v>0</v>
      </c>
      <c r="BO5" s="2">
        <f t="shared" si="38"/>
        <v>0</v>
      </c>
      <c r="BP5" s="2">
        <f t="shared" si="38"/>
        <v>0</v>
      </c>
      <c r="BR5" s="20">
        <f t="shared" ref="BR5:BR34" si="39">AS5-BM5</f>
        <v>1.1982026959561631E-3</v>
      </c>
      <c r="BS5" s="20">
        <f t="shared" ref="BS5:BS34" si="40">AT5-BN5</f>
        <v>0</v>
      </c>
      <c r="BT5" s="20">
        <f t="shared" ref="BT5:BT34" si="41">AU5-BO5</f>
        <v>0</v>
      </c>
      <c r="BU5" s="20">
        <f t="shared" ref="BU5:BU34" si="42">AV5-BP5</f>
        <v>0</v>
      </c>
      <c r="BW5" s="2">
        <f t="shared" ref="BW5:BW34" si="43">W5</f>
        <v>2.0000000000000018E-2</v>
      </c>
      <c r="BX5" s="2">
        <f t="shared" ref="BX5:BX34" si="44">X5</f>
        <v>3.0000000000000027E-2</v>
      </c>
      <c r="BY5" s="2">
        <f t="shared" ref="BY5:BY34" si="45">Y5</f>
        <v>4.0000000000000036E-2</v>
      </c>
      <c r="BZ5" s="2">
        <f t="shared" ref="BZ5:BZ34" si="46">Z5</f>
        <v>-1.0000000000000009E-2</v>
      </c>
      <c r="CB5" s="2">
        <f>BM5*BW5</f>
        <v>1.597603594608089E-2</v>
      </c>
      <c r="CC5" s="2">
        <f t="shared" ref="CC5:CE5" si="47">BN5*BX5</f>
        <v>0</v>
      </c>
      <c r="CD5" s="2">
        <f t="shared" si="47"/>
        <v>0</v>
      </c>
      <c r="CE5" s="2">
        <f t="shared" si="47"/>
        <v>0</v>
      </c>
      <c r="CG5" s="2">
        <f t="shared" ref="CG5:CG34" si="48">R5</f>
        <v>0.14000000000000012</v>
      </c>
      <c r="CH5" s="2">
        <f t="shared" ref="CH5:CH34" si="49">S5</f>
        <v>3.0000000000000027E-2</v>
      </c>
      <c r="CI5" s="2">
        <f t="shared" ref="CI5:CI34" si="50">T5</f>
        <v>-7.0000000000000062E-2</v>
      </c>
      <c r="CJ5" s="2">
        <f t="shared" ref="CJ5:CJ34" si="51">U5</f>
        <v>-6.0000000000000053E-2</v>
      </c>
      <c r="CL5" s="2">
        <f>BM5*(1+CG5)</f>
        <v>0.91063404892661015</v>
      </c>
      <c r="CM5" s="2">
        <f t="shared" ref="CM5:CO5" si="52">BN5*(1+CH5)</f>
        <v>0</v>
      </c>
      <c r="CN5" s="2">
        <f t="shared" si="52"/>
        <v>0</v>
      </c>
      <c r="CO5" s="2">
        <f t="shared" si="52"/>
        <v>0</v>
      </c>
      <c r="CQ5" s="2">
        <f>CL5-CB5</f>
        <v>0.89465801298052927</v>
      </c>
      <c r="CR5" s="2">
        <f t="shared" ref="CR5:CT5" si="53">CM5-CC5</f>
        <v>0</v>
      </c>
      <c r="CS5" s="2">
        <f t="shared" si="53"/>
        <v>0</v>
      </c>
      <c r="CT5" s="2">
        <f t="shared" si="53"/>
        <v>0</v>
      </c>
      <c r="CW5" s="2">
        <f t="shared" ref="CW5:CW34" si="54">BC5</f>
        <v>0</v>
      </c>
      <c r="CX5" s="2">
        <f t="shared" ref="CX5:CX34" si="55">BD5</f>
        <v>0</v>
      </c>
      <c r="CY5" s="2">
        <f t="shared" ref="CY5:CY34" si="56">BE5</f>
        <v>0</v>
      </c>
      <c r="CZ5" s="2">
        <f t="shared" ref="CZ5:CZ34" si="57">BF5</f>
        <v>0</v>
      </c>
      <c r="DB5" s="2">
        <f t="shared" ref="DB5:DB34" si="58">R5</f>
        <v>0.14000000000000012</v>
      </c>
      <c r="DC5" s="2">
        <f t="shared" ref="DC5:DC34" si="59">S5</f>
        <v>3.0000000000000027E-2</v>
      </c>
      <c r="DD5" s="2">
        <f t="shared" ref="DD5:DD34" si="60">T5</f>
        <v>-7.0000000000000062E-2</v>
      </c>
      <c r="DE5" s="2">
        <f t="shared" ref="DE5:DE34" si="61">U5</f>
        <v>-6.0000000000000053E-2</v>
      </c>
      <c r="DG5" s="2">
        <f>CW5*(1+DB5)</f>
        <v>0</v>
      </c>
      <c r="DH5" s="2">
        <f t="shared" ref="DH5:DJ5" si="62">CX5*(1+DC5)</f>
        <v>0</v>
      </c>
      <c r="DI5" s="2">
        <f t="shared" si="62"/>
        <v>0</v>
      </c>
      <c r="DJ5" s="2">
        <f t="shared" si="62"/>
        <v>0</v>
      </c>
      <c r="DM5" s="2">
        <f t="shared" ref="DM5:DM34" si="63">AX5</f>
        <v>0</v>
      </c>
      <c r="DN5" s="2">
        <f t="shared" ref="DN5:DN34" si="64">AY5</f>
        <v>0</v>
      </c>
      <c r="DO5" s="2">
        <f t="shared" ref="DO5:DO34" si="65">AZ5</f>
        <v>0</v>
      </c>
      <c r="DP5" s="2">
        <f t="shared" ref="DP5:DP34" si="66">BA5</f>
        <v>0</v>
      </c>
      <c r="DR5" s="2">
        <f>W5</f>
        <v>2.0000000000000018E-2</v>
      </c>
      <c r="DS5" s="2">
        <f t="shared" ref="DS5:DU5" si="67">X5</f>
        <v>3.0000000000000027E-2</v>
      </c>
      <c r="DT5" s="2">
        <f t="shared" si="67"/>
        <v>4.0000000000000036E-2</v>
      </c>
      <c r="DU5" s="2">
        <f t="shared" si="67"/>
        <v>-1.0000000000000009E-2</v>
      </c>
      <c r="DW5" s="12">
        <f>DM5*(1+DR5)</f>
        <v>0</v>
      </c>
      <c r="DX5" s="12">
        <f t="shared" ref="DX5:DZ5" si="68">DN5*(1+DS5)</f>
        <v>0</v>
      </c>
      <c r="DY5" s="12">
        <f t="shared" si="68"/>
        <v>0</v>
      </c>
      <c r="DZ5" s="12">
        <f t="shared" si="68"/>
        <v>0</v>
      </c>
      <c r="EB5" s="2">
        <f>DW5/(1+$EE$2)</f>
        <v>0</v>
      </c>
      <c r="EC5" s="2">
        <f t="shared" ref="EC5:EE5" si="69">DX5/(1+$EE$2)</f>
        <v>0</v>
      </c>
      <c r="ED5" s="2">
        <f t="shared" si="69"/>
        <v>0</v>
      </c>
      <c r="EE5" s="2">
        <f t="shared" si="69"/>
        <v>0</v>
      </c>
      <c r="EG5" s="2">
        <f t="shared" ref="EG5:EG6" si="70">DW5-EB5</f>
        <v>0</v>
      </c>
      <c r="EH5" s="2">
        <f t="shared" ref="EH5:EH34" si="71">DX5-EC5</f>
        <v>0</v>
      </c>
      <c r="EI5" s="2">
        <f t="shared" ref="EI5:EI34" si="72">DY5-ED5</f>
        <v>0</v>
      </c>
      <c r="EJ5" s="2">
        <f t="shared" ref="EJ5:EJ34" si="73">DZ5-EE5</f>
        <v>0</v>
      </c>
      <c r="EL5" s="2">
        <f>SUM(EG5:EJ5)</f>
        <v>0</v>
      </c>
      <c r="EN5" s="2">
        <f>CQ5</f>
        <v>0.89465801298052927</v>
      </c>
      <c r="EO5" s="2">
        <f>CR5</f>
        <v>0</v>
      </c>
      <c r="EP5" s="2">
        <f>CS5</f>
        <v>0</v>
      </c>
      <c r="EQ5" s="2">
        <f>CT5</f>
        <v>0</v>
      </c>
      <c r="ER5" s="2"/>
      <c r="ES5" s="2">
        <f>DG5</f>
        <v>0</v>
      </c>
      <c r="ET5" s="2">
        <f>DH5</f>
        <v>0</v>
      </c>
      <c r="EU5" s="2">
        <f>DI5</f>
        <v>0</v>
      </c>
      <c r="EV5" s="2">
        <f>DJ5</f>
        <v>0</v>
      </c>
      <c r="EX5" s="2">
        <f t="shared" ref="EX5:EX34" si="74">EN5+ES5</f>
        <v>0.89465801298052927</v>
      </c>
      <c r="EY5" s="2">
        <f t="shared" ref="EY5:EY34" si="75">EO5+ET5</f>
        <v>0</v>
      </c>
      <c r="EZ5" s="2">
        <f t="shared" ref="EZ5:EZ34" si="76">EP5+EU5</f>
        <v>0</v>
      </c>
      <c r="FA5" s="2">
        <f t="shared" ref="FA5:FA34" si="77">EQ5+EV5</f>
        <v>0</v>
      </c>
      <c r="FC5" s="2">
        <f>SUM(EX5:FA5)</f>
        <v>0.89465801298052927</v>
      </c>
      <c r="FD5" s="2">
        <f t="shared" ref="FD5:FD34" si="78">AL5</f>
        <v>0.19999999999999996</v>
      </c>
      <c r="FE5" s="2">
        <f>-EL5</f>
        <v>0</v>
      </c>
      <c r="FF5" s="2">
        <f>FC5+FD5+FE5</f>
        <v>1.0946580129805292</v>
      </c>
      <c r="FG5" s="2"/>
      <c r="FH5" s="2">
        <f>EX5/$FF5</f>
        <v>0.81729453616710757</v>
      </c>
      <c r="FI5" s="2">
        <f>EY5/$FF5</f>
        <v>0</v>
      </c>
      <c r="FJ5" s="2">
        <f>EZ5/$FF5</f>
        <v>0</v>
      </c>
      <c r="FK5" s="2">
        <f>FA5/$FF5</f>
        <v>0</v>
      </c>
      <c r="FL5" s="2"/>
      <c r="FM5" s="2">
        <f t="shared" ref="FM5:FM34" si="79">AC5</f>
        <v>1</v>
      </c>
      <c r="FN5" s="2">
        <f>FF5/FM5-1</f>
        <v>9.4658012980529227E-2</v>
      </c>
      <c r="FO5" s="40">
        <f t="shared" ref="FO5:FO33" si="80">FO4*(1+FN5)</f>
        <v>1.0946580129805292</v>
      </c>
      <c r="FP5" s="2"/>
      <c r="FQ5" s="2">
        <f t="shared" ref="FQ5:FQ34" si="81">AF5</f>
        <v>0.8</v>
      </c>
      <c r="FR5" s="2">
        <f t="shared" ref="FR5:FR34" si="82">AG5</f>
        <v>0</v>
      </c>
      <c r="FS5" s="2">
        <f t="shared" ref="FS5:FS34" si="83">AH5</f>
        <v>0</v>
      </c>
      <c r="FT5" s="2">
        <f t="shared" ref="FT5:FT34" si="84">AI5</f>
        <v>0</v>
      </c>
      <c r="FU5" s="2"/>
      <c r="FV5" s="3">
        <f t="shared" ref="FV5:FV34" si="85">IFERROR(EX5/FQ5-1,0)</f>
        <v>0.11832251622566159</v>
      </c>
      <c r="FW5" s="3">
        <f t="shared" ref="FW5:FW34" si="86">IFERROR(EY5/FR5-1,0)</f>
        <v>0</v>
      </c>
      <c r="FX5" s="3">
        <f t="shared" ref="FX5:FX34" si="87">IFERROR(EZ5/FS5-1,0)</f>
        <v>0</v>
      </c>
      <c r="FY5" s="3">
        <f t="shared" ref="FY5:FY34" si="88">IFERROR(FA5/FT5-1,0)</f>
        <v>0</v>
      </c>
      <c r="FZ5" s="2"/>
      <c r="GA5" s="39">
        <f>GA4*(1+FV5)</f>
        <v>1.1183225162256616</v>
      </c>
      <c r="GB5" s="39">
        <f t="shared" ref="GB5:GD5" si="89">GB4*(1+FW5)</f>
        <v>1</v>
      </c>
      <c r="GC5" s="39">
        <f t="shared" si="89"/>
        <v>1</v>
      </c>
      <c r="GD5" s="39">
        <f t="shared" si="89"/>
        <v>1</v>
      </c>
    </row>
    <row r="6" spans="1:186" x14ac:dyDescent="0.25">
      <c r="A6" s="1">
        <f>'BTEvent-Driven Loop'!A5</f>
        <v>2</v>
      </c>
      <c r="C6" s="1">
        <f>'BTEvent-Driven Loop'!C5</f>
        <v>1</v>
      </c>
      <c r="D6" s="1">
        <f>'BTEvent-Driven Loop'!D5</f>
        <v>0</v>
      </c>
      <c r="E6" s="1">
        <f>'BTEvent-Driven Loop'!E5</f>
        <v>0</v>
      </c>
      <c r="F6" s="1">
        <f>'BTEvent-Driven Loop'!F5</f>
        <v>0</v>
      </c>
      <c r="H6" s="1">
        <f>'BTEvent-Driven Loop'!H5</f>
        <v>111.72000000000001</v>
      </c>
      <c r="I6" s="1">
        <f>'BTEvent-Driven Loop'!I5</f>
        <v>489.25</v>
      </c>
      <c r="J6" s="1">
        <f>'BTEvent-Driven Loop'!J5</f>
        <v>920.69999999999993</v>
      </c>
      <c r="K6" s="1">
        <f>'BTEvent-Driven Loop'!K5</f>
        <v>4747</v>
      </c>
      <c r="L6" s="1"/>
      <c r="M6" s="1">
        <f>'BTEvent-Driven Loop'!M5</f>
        <v>148.20000000000002</v>
      </c>
      <c r="N6" s="1">
        <f>'BTEvent-Driven Loop'!N5</f>
        <v>576.80000000000007</v>
      </c>
      <c r="O6" s="1">
        <f>'BTEvent-Driven Loop'!O5</f>
        <v>1171.8</v>
      </c>
      <c r="P6" s="1">
        <f>'BTEvent-Driven Loop'!P5</f>
        <v>6110</v>
      </c>
      <c r="R6" s="2">
        <f t="shared" ref="R6:R34" si="90">M6/M5-1</f>
        <v>0.30000000000000004</v>
      </c>
      <c r="S6" s="2">
        <f t="shared" ref="S6:S34" si="91">N6/N5-1</f>
        <v>0.12000000000000011</v>
      </c>
      <c r="T6" s="2">
        <f t="shared" ref="T6:T34" si="92">O6/O5-1</f>
        <v>0.26</v>
      </c>
      <c r="U6" s="2">
        <f t="shared" ref="U6:U34" si="93">P6/P5-1</f>
        <v>0.30000000000000004</v>
      </c>
      <c r="W6" s="2">
        <f t="shared" ref="W6:W34" si="94">H6/M5-1</f>
        <v>-2.0000000000000018E-2</v>
      </c>
      <c r="X6" s="2">
        <f t="shared" ref="X6:X34" si="95">I6/N5-1</f>
        <v>-5.0000000000000044E-2</v>
      </c>
      <c r="Y6" s="2">
        <f t="shared" ref="Y6:Y34" si="96">J6/O5-1</f>
        <v>-9.9999999999998979E-3</v>
      </c>
      <c r="Z6" s="2">
        <f t="shared" ref="Z6:Z34" si="97">K6/P5-1</f>
        <v>1.0000000000000009E-2</v>
      </c>
      <c r="AB6" s="1">
        <f t="shared" ref="AB6:AB34" si="98">SUM(C6:F6)</f>
        <v>1</v>
      </c>
      <c r="AC6" s="2">
        <v>1</v>
      </c>
      <c r="AD6" s="3">
        <f t="shared" ref="AD6:AD34" si="99">IFERROR(IF(AC6/AB6&gt;$AD$2,$AD$2,AC6/AB6),0)</f>
        <v>0.8</v>
      </c>
      <c r="AF6" s="2">
        <f t="shared" ref="AF6:AF34" si="100">C6*$AD6</f>
        <v>0.8</v>
      </c>
      <c r="AG6" s="2">
        <f t="shared" ref="AG6:AG34" si="101">D6*$AD6</f>
        <v>0</v>
      </c>
      <c r="AH6" s="2">
        <f t="shared" ref="AH6:AH34" si="102">E6*$AD6</f>
        <v>0</v>
      </c>
      <c r="AI6" s="2">
        <f t="shared" ref="AI6:AI34" si="103">F6*$AD6</f>
        <v>0</v>
      </c>
      <c r="AK6" s="2">
        <f t="shared" ref="AK6:AK34" si="104">SUM(AF6:AI6)</f>
        <v>0.8</v>
      </c>
      <c r="AL6" s="2">
        <f t="shared" ref="AL6:AL34" si="105">AC6-AK6</f>
        <v>0.19999999999999996</v>
      </c>
      <c r="AN6" s="2">
        <f>AF6-AF5</f>
        <v>0</v>
      </c>
      <c r="AO6" s="2">
        <f t="shared" si="26"/>
        <v>0</v>
      </c>
      <c r="AP6" s="2">
        <f t="shared" si="27"/>
        <v>0</v>
      </c>
      <c r="AQ6" s="2">
        <f t="shared" si="28"/>
        <v>0</v>
      </c>
      <c r="AS6" s="2">
        <f t="shared" ref="AS6:AS34" si="106">IF(AN6&gt;0,AN6,0)</f>
        <v>0</v>
      </c>
      <c r="AT6" s="2">
        <f t="shared" ref="AT6:AT34" si="107">IF(AO6&gt;0,AO6,0)</f>
        <v>0</v>
      </c>
      <c r="AU6" s="2">
        <f t="shared" ref="AU6:AU34" si="108">IF(AP6&gt;0,AP6,0)</f>
        <v>0</v>
      </c>
      <c r="AV6" s="2">
        <f t="shared" ref="AV6:AV34" si="109">IF(AQ6&gt;0,AQ6,0)</f>
        <v>0</v>
      </c>
      <c r="AX6" s="2">
        <f t="shared" ref="AX6:AX34" si="110">-IF(AN6&lt;0,AN6,0)</f>
        <v>0</v>
      </c>
      <c r="AY6" s="2">
        <f t="shared" ref="AY6:AY34" si="111">-IF(AO6&lt;0,AO6,0)</f>
        <v>0</v>
      </c>
      <c r="AZ6" s="2">
        <f t="shared" ref="AZ6:AZ34" si="112">-IF(AP6&lt;0,AP6,0)</f>
        <v>0</v>
      </c>
      <c r="BA6" s="2">
        <f t="shared" ref="BA6:BA34" si="113">-IF(AQ6&lt;0,AQ6,0)</f>
        <v>0</v>
      </c>
      <c r="BC6" s="2">
        <f t="shared" si="31"/>
        <v>0.8</v>
      </c>
      <c r="BD6" s="2">
        <f t="shared" si="32"/>
        <v>0</v>
      </c>
      <c r="BE6" s="2">
        <f t="shared" si="33"/>
        <v>0</v>
      </c>
      <c r="BF6" s="2">
        <f t="shared" si="34"/>
        <v>0</v>
      </c>
      <c r="BH6" s="2">
        <f t="shared" ref="BH6:BH34" si="114">AS6</f>
        <v>0</v>
      </c>
      <c r="BI6" s="2">
        <f t="shared" ref="BI6:BI34" si="115">AT6</f>
        <v>0</v>
      </c>
      <c r="BJ6" s="2">
        <f t="shared" ref="BJ6:BJ34" si="116">AU6</f>
        <v>0</v>
      </c>
      <c r="BK6" s="2">
        <f t="shared" ref="BK6:BK34" si="117">AV6</f>
        <v>0</v>
      </c>
      <c r="BM6" s="2">
        <f t="shared" ref="BM6:BM34" si="118">BH6/(1+$BP$2)</f>
        <v>0</v>
      </c>
      <c r="BN6" s="2">
        <f t="shared" ref="BN6:BN34" si="119">BI6/(1+$BP$2)</f>
        <v>0</v>
      </c>
      <c r="BO6" s="2">
        <f t="shared" ref="BO6:BO34" si="120">BJ6/(1+$BP$2)</f>
        <v>0</v>
      </c>
      <c r="BP6" s="2">
        <f t="shared" ref="BP6:BP34" si="121">BK6/(1+$BP$2)</f>
        <v>0</v>
      </c>
      <c r="BR6" s="20">
        <f t="shared" si="39"/>
        <v>0</v>
      </c>
      <c r="BS6" s="20">
        <f t="shared" si="40"/>
        <v>0</v>
      </c>
      <c r="BT6" s="20">
        <f t="shared" si="41"/>
        <v>0</v>
      </c>
      <c r="BU6" s="20">
        <f t="shared" si="42"/>
        <v>0</v>
      </c>
      <c r="BW6" s="2">
        <f t="shared" si="43"/>
        <v>-2.0000000000000018E-2</v>
      </c>
      <c r="BX6" s="2">
        <f t="shared" si="44"/>
        <v>-5.0000000000000044E-2</v>
      </c>
      <c r="BY6" s="2">
        <f t="shared" si="45"/>
        <v>-9.9999999999998979E-3</v>
      </c>
      <c r="BZ6" s="2">
        <f t="shared" si="46"/>
        <v>1.0000000000000009E-2</v>
      </c>
      <c r="CB6" s="2">
        <f t="shared" ref="CB6:CB34" si="122">BM6*BW6</f>
        <v>0</v>
      </c>
      <c r="CC6" s="2">
        <f t="shared" ref="CC6:CC34" si="123">BN6*BX6</f>
        <v>0</v>
      </c>
      <c r="CD6" s="2">
        <f t="shared" ref="CD6:CD34" si="124">BO6*BY6</f>
        <v>0</v>
      </c>
      <c r="CE6" s="2">
        <f t="shared" ref="CE6:CE34" si="125">BP6*BZ6</f>
        <v>0</v>
      </c>
      <c r="CG6" s="2">
        <f t="shared" si="48"/>
        <v>0.30000000000000004</v>
      </c>
      <c r="CH6" s="2">
        <f t="shared" si="49"/>
        <v>0.12000000000000011</v>
      </c>
      <c r="CI6" s="2">
        <f t="shared" si="50"/>
        <v>0.26</v>
      </c>
      <c r="CJ6" s="2">
        <f t="shared" si="51"/>
        <v>0.30000000000000004</v>
      </c>
      <c r="CL6" s="2">
        <f t="shared" ref="CL6:CL34" si="126">BM6*(1+CG6)</f>
        <v>0</v>
      </c>
      <c r="CM6" s="2">
        <f t="shared" ref="CM6:CM34" si="127">BN6*(1+CH6)</f>
        <v>0</v>
      </c>
      <c r="CN6" s="2">
        <f t="shared" ref="CN6:CN34" si="128">BO6*(1+CI6)</f>
        <v>0</v>
      </c>
      <c r="CO6" s="2">
        <f t="shared" ref="CO6:CO34" si="129">BP6*(1+CJ6)</f>
        <v>0</v>
      </c>
      <c r="CQ6" s="2">
        <f t="shared" ref="CQ6:CQ34" si="130">CL6-CB6</f>
        <v>0</v>
      </c>
      <c r="CR6" s="2">
        <f t="shared" ref="CR6:CR34" si="131">CM6-CC6</f>
        <v>0</v>
      </c>
      <c r="CS6" s="2">
        <f t="shared" ref="CS6:CS34" si="132">CN6-CD6</f>
        <v>0</v>
      </c>
      <c r="CT6" s="2">
        <f t="shared" ref="CT6:CT34" si="133">CO6-CE6</f>
        <v>0</v>
      </c>
      <c r="CW6" s="2">
        <f t="shared" si="54"/>
        <v>0.8</v>
      </c>
      <c r="CX6" s="2">
        <f t="shared" si="55"/>
        <v>0</v>
      </c>
      <c r="CY6" s="2">
        <f t="shared" si="56"/>
        <v>0</v>
      </c>
      <c r="CZ6" s="2">
        <f t="shared" si="57"/>
        <v>0</v>
      </c>
      <c r="DB6" s="2">
        <f t="shared" si="58"/>
        <v>0.30000000000000004</v>
      </c>
      <c r="DC6" s="2">
        <f t="shared" si="59"/>
        <v>0.12000000000000011</v>
      </c>
      <c r="DD6" s="2">
        <f t="shared" si="60"/>
        <v>0.26</v>
      </c>
      <c r="DE6" s="2">
        <f t="shared" si="61"/>
        <v>0.30000000000000004</v>
      </c>
      <c r="DG6" s="2">
        <f t="shared" ref="DG6:DG34" si="134">CW6*(1+DB6)</f>
        <v>1.04</v>
      </c>
      <c r="DH6" s="2">
        <f t="shared" ref="DH6:DH34" si="135">CX6*(1+DC6)</f>
        <v>0</v>
      </c>
      <c r="DI6" s="2">
        <f t="shared" ref="DI6:DI34" si="136">CY6*(1+DD6)</f>
        <v>0</v>
      </c>
      <c r="DJ6" s="2">
        <f t="shared" ref="DJ6:DJ34" si="137">CZ6*(1+DE6)</f>
        <v>0</v>
      </c>
      <c r="DM6" s="2">
        <f t="shared" si="63"/>
        <v>0</v>
      </c>
      <c r="DN6" s="2">
        <f t="shared" si="64"/>
        <v>0</v>
      </c>
      <c r="DO6" s="2">
        <f t="shared" si="65"/>
        <v>0</v>
      </c>
      <c r="DP6" s="2">
        <f t="shared" si="66"/>
        <v>0</v>
      </c>
      <c r="DR6" s="2">
        <f t="shared" ref="DR6:DR34" si="138">W6</f>
        <v>-2.0000000000000018E-2</v>
      </c>
      <c r="DS6" s="2">
        <f t="shared" ref="DS6:DS34" si="139">X6</f>
        <v>-5.0000000000000044E-2</v>
      </c>
      <c r="DT6" s="2">
        <f t="shared" ref="DT6:DT34" si="140">Y6</f>
        <v>-9.9999999999998979E-3</v>
      </c>
      <c r="DU6" s="2">
        <f t="shared" ref="DU6:DU34" si="141">Z6</f>
        <v>1.0000000000000009E-2</v>
      </c>
      <c r="DW6" s="12">
        <f t="shared" ref="DW6:DW34" si="142">DM6*(1+DR6)</f>
        <v>0</v>
      </c>
      <c r="DX6" s="12">
        <f t="shared" ref="DX6:DX34" si="143">DN6*(1+DS6)</f>
        <v>0</v>
      </c>
      <c r="DY6" s="12">
        <f t="shared" ref="DY6:DY34" si="144">DO6*(1+DT6)</f>
        <v>0</v>
      </c>
      <c r="DZ6" s="12">
        <f t="shared" ref="DZ6:DZ34" si="145">DP6*(1+DU6)</f>
        <v>0</v>
      </c>
      <c r="EB6" s="2">
        <f t="shared" ref="EB6:EB34" si="146">DW6/(1+$EE$2)</f>
        <v>0</v>
      </c>
      <c r="EC6" s="2">
        <f t="shared" ref="EC6:EC34" si="147">DX6/(1+$EE$2)</f>
        <v>0</v>
      </c>
      <c r="ED6" s="2">
        <f t="shared" ref="ED6:ED34" si="148">DY6/(1+$EE$2)</f>
        <v>0</v>
      </c>
      <c r="EE6" s="2">
        <f t="shared" ref="EE6:EE34" si="149">DZ6/(1+$EE$2)</f>
        <v>0</v>
      </c>
      <c r="EG6" s="2">
        <f t="shared" si="70"/>
        <v>0</v>
      </c>
      <c r="EH6" s="2">
        <f t="shared" si="71"/>
        <v>0</v>
      </c>
      <c r="EI6" s="2">
        <f t="shared" si="72"/>
        <v>0</v>
      </c>
      <c r="EJ6" s="2">
        <f t="shared" si="73"/>
        <v>0</v>
      </c>
      <c r="EL6" s="2">
        <f t="shared" ref="EL6:EL34" si="150">SUM(EG6:EJ6)</f>
        <v>0</v>
      </c>
      <c r="EN6" s="2">
        <f t="shared" ref="EN6:EN34" si="151">CQ6</f>
        <v>0</v>
      </c>
      <c r="EO6" s="2">
        <f t="shared" ref="EO6:EO34" si="152">CR6</f>
        <v>0</v>
      </c>
      <c r="EP6" s="2">
        <f t="shared" ref="EP6:EP34" si="153">CS6</f>
        <v>0</v>
      </c>
      <c r="EQ6" s="2">
        <f t="shared" ref="EQ6:EQ34" si="154">CT6</f>
        <v>0</v>
      </c>
      <c r="ER6" s="2"/>
      <c r="ES6" s="2">
        <f t="shared" ref="ES6:ES34" si="155">DG6</f>
        <v>1.04</v>
      </c>
      <c r="ET6" s="2">
        <f t="shared" ref="ET6:ET34" si="156">DH6</f>
        <v>0</v>
      </c>
      <c r="EU6" s="2">
        <f t="shared" ref="EU6:EU34" si="157">DI6</f>
        <v>0</v>
      </c>
      <c r="EV6" s="2">
        <f t="shared" ref="EV6:EV34" si="158">DJ6</f>
        <v>0</v>
      </c>
      <c r="EX6" s="2">
        <f t="shared" si="74"/>
        <v>1.04</v>
      </c>
      <c r="EY6" s="2">
        <f t="shared" si="75"/>
        <v>0</v>
      </c>
      <c r="EZ6" s="2">
        <f t="shared" si="76"/>
        <v>0</v>
      </c>
      <c r="FA6" s="2">
        <f t="shared" si="77"/>
        <v>0</v>
      </c>
      <c r="FC6" s="2">
        <f t="shared" ref="FC6:FC34" si="159">SUM(EX6:FA6)</f>
        <v>1.04</v>
      </c>
      <c r="FD6" s="2">
        <f t="shared" si="78"/>
        <v>0.19999999999999996</v>
      </c>
      <c r="FE6" s="2">
        <f t="shared" ref="FE6:FE34" si="160">-EL6</f>
        <v>0</v>
      </c>
      <c r="FF6" s="2">
        <f t="shared" ref="FF6:FF34" si="161">FC6+FD6+FE6</f>
        <v>1.24</v>
      </c>
      <c r="FG6" s="2"/>
      <c r="FH6" s="2">
        <f t="shared" ref="FH6:FH34" si="162">EX6/$FF6</f>
        <v>0.83870967741935487</v>
      </c>
      <c r="FI6" s="2">
        <f t="shared" ref="FI6:FI34" si="163">EY6/$FF6</f>
        <v>0</v>
      </c>
      <c r="FJ6" s="2">
        <f t="shared" ref="FJ6:FJ34" si="164">EZ6/$FF6</f>
        <v>0</v>
      </c>
      <c r="FK6" s="2">
        <f t="shared" ref="FK6:FK34" si="165">FA6/$FF6</f>
        <v>0</v>
      </c>
      <c r="FL6" s="2"/>
      <c r="FM6" s="2">
        <f t="shared" si="79"/>
        <v>1</v>
      </c>
      <c r="FN6" s="2">
        <f t="shared" ref="FN6:FN34" si="166">FF6/FM6-1</f>
        <v>0.24</v>
      </c>
      <c r="FO6" s="40">
        <f t="shared" si="80"/>
        <v>1.3573759360958562</v>
      </c>
      <c r="FP6" s="2"/>
      <c r="FQ6" s="2">
        <f t="shared" si="81"/>
        <v>0.8</v>
      </c>
      <c r="FR6" s="2">
        <f t="shared" si="82"/>
        <v>0</v>
      </c>
      <c r="FS6" s="2">
        <f t="shared" si="83"/>
        <v>0</v>
      </c>
      <c r="FT6" s="2">
        <f t="shared" si="84"/>
        <v>0</v>
      </c>
      <c r="FU6" s="2"/>
      <c r="FV6" s="3">
        <f t="shared" si="85"/>
        <v>0.30000000000000004</v>
      </c>
      <c r="FW6" s="3">
        <f t="shared" si="86"/>
        <v>0</v>
      </c>
      <c r="FX6" s="3">
        <f t="shared" si="87"/>
        <v>0</v>
      </c>
      <c r="FY6" s="3">
        <f t="shared" si="88"/>
        <v>0</v>
      </c>
      <c r="FZ6" s="2"/>
      <c r="GA6" s="39">
        <f t="shared" ref="GA6:GA34" si="167">GA5*(1+FV6)</f>
        <v>1.4538192710933602</v>
      </c>
      <c r="GB6" s="39">
        <f t="shared" ref="GB6:GB34" si="168">GB5*(1+FW6)</f>
        <v>1</v>
      </c>
      <c r="GC6" s="39">
        <f t="shared" ref="GC6:GC34" si="169">GC5*(1+FX6)</f>
        <v>1</v>
      </c>
      <c r="GD6" s="39">
        <f t="shared" ref="GD6:GD34" si="170">GD5*(1+FY6)</f>
        <v>1</v>
      </c>
    </row>
    <row r="7" spans="1:186" x14ac:dyDescent="0.25">
      <c r="A7" s="1">
        <f>'BTEvent-Driven Loop'!A6</f>
        <v>3</v>
      </c>
      <c r="C7" s="1">
        <f>'BTEvent-Driven Loop'!C6</f>
        <v>1</v>
      </c>
      <c r="D7" s="1">
        <f>'BTEvent-Driven Loop'!D6</f>
        <v>0</v>
      </c>
      <c r="E7" s="1">
        <f>'BTEvent-Driven Loop'!E6</f>
        <v>1</v>
      </c>
      <c r="F7" s="1">
        <f>'BTEvent-Driven Loop'!F6</f>
        <v>1</v>
      </c>
      <c r="H7" s="1">
        <f>'BTEvent-Driven Loop'!H6</f>
        <v>143.75400000000002</v>
      </c>
      <c r="I7" s="1">
        <f>'BTEvent-Driven Loop'!I6</f>
        <v>605.6400000000001</v>
      </c>
      <c r="J7" s="1">
        <f>'BTEvent-Driven Loop'!J6</f>
        <v>1148.364</v>
      </c>
      <c r="K7" s="1">
        <f>'BTEvent-Driven Loop'!K6</f>
        <v>5804.5</v>
      </c>
      <c r="L7" s="1"/>
      <c r="M7" s="1">
        <f>'BTEvent-Driven Loop'!M6</f>
        <v>168.94800000000004</v>
      </c>
      <c r="N7" s="1">
        <f>'BTEvent-Driven Loop'!N6</f>
        <v>559.49600000000009</v>
      </c>
      <c r="O7" s="1">
        <f>'BTEvent-Driven Loop'!O6</f>
        <v>1417.8779999999999</v>
      </c>
      <c r="P7" s="1">
        <f>'BTEvent-Driven Loop'!P6</f>
        <v>5682.2999999999993</v>
      </c>
      <c r="R7" s="2">
        <f t="shared" si="90"/>
        <v>0.14000000000000012</v>
      </c>
      <c r="S7" s="2">
        <f t="shared" si="91"/>
        <v>-2.9999999999999916E-2</v>
      </c>
      <c r="T7" s="2">
        <f t="shared" si="92"/>
        <v>0.20999999999999996</v>
      </c>
      <c r="U7" s="2">
        <f t="shared" si="93"/>
        <v>-7.0000000000000173E-2</v>
      </c>
      <c r="W7" s="2">
        <f t="shared" si="94"/>
        <v>-3.0000000000000027E-2</v>
      </c>
      <c r="X7" s="2">
        <f t="shared" si="95"/>
        <v>5.0000000000000044E-2</v>
      </c>
      <c r="Y7" s="2">
        <f t="shared" si="96"/>
        <v>-1.9999999999999907E-2</v>
      </c>
      <c r="Z7" s="2">
        <f t="shared" si="97"/>
        <v>-5.0000000000000044E-2</v>
      </c>
      <c r="AB7" s="1">
        <f t="shared" si="98"/>
        <v>3</v>
      </c>
      <c r="AC7" s="2">
        <v>1</v>
      </c>
      <c r="AD7" s="3">
        <f t="shared" si="99"/>
        <v>0.33333333333333331</v>
      </c>
      <c r="AF7" s="2">
        <f t="shared" si="100"/>
        <v>0.33333333333333331</v>
      </c>
      <c r="AG7" s="2">
        <f t="shared" si="101"/>
        <v>0</v>
      </c>
      <c r="AH7" s="2">
        <f t="shared" si="102"/>
        <v>0.33333333333333331</v>
      </c>
      <c r="AI7" s="2">
        <f t="shared" si="103"/>
        <v>0.33333333333333331</v>
      </c>
      <c r="AK7" s="2">
        <f t="shared" si="104"/>
        <v>1</v>
      </c>
      <c r="AL7" s="2">
        <f t="shared" si="105"/>
        <v>0</v>
      </c>
      <c r="AN7" s="2">
        <f t="shared" ref="AN7:AN34" si="171">AF7-AF6</f>
        <v>-0.46666666666666673</v>
      </c>
      <c r="AO7" s="2">
        <f t="shared" si="26"/>
        <v>0</v>
      </c>
      <c r="AP7" s="2">
        <f t="shared" si="27"/>
        <v>0.33333333333333331</v>
      </c>
      <c r="AQ7" s="2">
        <f t="shared" si="28"/>
        <v>0.33333333333333331</v>
      </c>
      <c r="AS7" s="2">
        <f t="shared" si="106"/>
        <v>0</v>
      </c>
      <c r="AT7" s="2">
        <f t="shared" si="107"/>
        <v>0</v>
      </c>
      <c r="AU7" s="2">
        <f t="shared" si="108"/>
        <v>0.33333333333333331</v>
      </c>
      <c r="AV7" s="2">
        <f t="shared" si="109"/>
        <v>0.33333333333333331</v>
      </c>
      <c r="AX7" s="2">
        <f t="shared" si="110"/>
        <v>0.46666666666666673</v>
      </c>
      <c r="AY7" s="2">
        <f t="shared" si="111"/>
        <v>0</v>
      </c>
      <c r="AZ7" s="2">
        <f t="shared" si="112"/>
        <v>0</v>
      </c>
      <c r="BA7" s="2">
        <f t="shared" si="113"/>
        <v>0</v>
      </c>
      <c r="BC7" s="2">
        <f t="shared" si="31"/>
        <v>0.33333333333333331</v>
      </c>
      <c r="BD7" s="2">
        <f t="shared" si="32"/>
        <v>0</v>
      </c>
      <c r="BE7" s="2">
        <f t="shared" si="33"/>
        <v>0</v>
      </c>
      <c r="BF7" s="2">
        <f t="shared" si="34"/>
        <v>0</v>
      </c>
      <c r="BH7" s="2">
        <f t="shared" si="114"/>
        <v>0</v>
      </c>
      <c r="BI7" s="2">
        <f t="shared" si="115"/>
        <v>0</v>
      </c>
      <c r="BJ7" s="2">
        <f t="shared" si="116"/>
        <v>0.33333333333333331</v>
      </c>
      <c r="BK7" s="2">
        <f t="shared" si="117"/>
        <v>0.33333333333333331</v>
      </c>
      <c r="BM7" s="2">
        <f t="shared" si="118"/>
        <v>0</v>
      </c>
      <c r="BN7" s="2">
        <f t="shared" si="119"/>
        <v>0</v>
      </c>
      <c r="BO7" s="2">
        <f t="shared" si="120"/>
        <v>0.33283408221001826</v>
      </c>
      <c r="BP7" s="2">
        <f t="shared" si="121"/>
        <v>0.33283408221001826</v>
      </c>
      <c r="BR7" s="20">
        <f t="shared" si="39"/>
        <v>0</v>
      </c>
      <c r="BS7" s="20">
        <f t="shared" si="40"/>
        <v>0</v>
      </c>
      <c r="BT7" s="20">
        <f t="shared" si="41"/>
        <v>4.9925112331505872E-4</v>
      </c>
      <c r="BU7" s="20">
        <f t="shared" si="42"/>
        <v>4.9925112331505872E-4</v>
      </c>
      <c r="BW7" s="2">
        <f t="shared" si="43"/>
        <v>-3.0000000000000027E-2</v>
      </c>
      <c r="BX7" s="2">
        <f t="shared" si="44"/>
        <v>5.0000000000000044E-2</v>
      </c>
      <c r="BY7" s="2">
        <f t="shared" si="45"/>
        <v>-1.9999999999999907E-2</v>
      </c>
      <c r="BZ7" s="2">
        <f t="shared" si="46"/>
        <v>-5.0000000000000044E-2</v>
      </c>
      <c r="CB7" s="2">
        <f t="shared" si="122"/>
        <v>0</v>
      </c>
      <c r="CC7" s="2">
        <f t="shared" si="123"/>
        <v>0</v>
      </c>
      <c r="CD7" s="2">
        <f t="shared" si="124"/>
        <v>-6.6566816442003339E-3</v>
      </c>
      <c r="CE7" s="2">
        <f t="shared" si="125"/>
        <v>-1.6641704110500928E-2</v>
      </c>
      <c r="CG7" s="2">
        <f t="shared" si="48"/>
        <v>0.14000000000000012</v>
      </c>
      <c r="CH7" s="2">
        <f t="shared" si="49"/>
        <v>-2.9999999999999916E-2</v>
      </c>
      <c r="CI7" s="2">
        <f t="shared" si="50"/>
        <v>0.20999999999999996</v>
      </c>
      <c r="CJ7" s="2">
        <f t="shared" si="51"/>
        <v>-7.0000000000000173E-2</v>
      </c>
      <c r="CL7" s="2">
        <f t="shared" si="126"/>
        <v>0</v>
      </c>
      <c r="CM7" s="2">
        <f t="shared" si="127"/>
        <v>0</v>
      </c>
      <c r="CN7" s="2">
        <f t="shared" si="128"/>
        <v>0.40272923947412209</v>
      </c>
      <c r="CO7" s="2">
        <f t="shared" si="129"/>
        <v>0.30953569645531692</v>
      </c>
      <c r="CQ7" s="2">
        <f t="shared" si="130"/>
        <v>0</v>
      </c>
      <c r="CR7" s="2">
        <f t="shared" si="131"/>
        <v>0</v>
      </c>
      <c r="CS7" s="2">
        <f t="shared" si="132"/>
        <v>0.40938592111832245</v>
      </c>
      <c r="CT7" s="2">
        <f t="shared" si="133"/>
        <v>0.32617740056581784</v>
      </c>
      <c r="CW7" s="2">
        <f t="shared" si="54"/>
        <v>0.33333333333333331</v>
      </c>
      <c r="CX7" s="2">
        <f t="shared" si="55"/>
        <v>0</v>
      </c>
      <c r="CY7" s="2">
        <f t="shared" si="56"/>
        <v>0</v>
      </c>
      <c r="CZ7" s="2">
        <f t="shared" si="57"/>
        <v>0</v>
      </c>
      <c r="DB7" s="2">
        <f t="shared" si="58"/>
        <v>0.14000000000000012</v>
      </c>
      <c r="DC7" s="2">
        <f t="shared" si="59"/>
        <v>-2.9999999999999916E-2</v>
      </c>
      <c r="DD7" s="2">
        <f t="shared" si="60"/>
        <v>0.20999999999999996</v>
      </c>
      <c r="DE7" s="2">
        <f t="shared" si="61"/>
        <v>-7.0000000000000173E-2</v>
      </c>
      <c r="DG7" s="2">
        <f t="shared" si="134"/>
        <v>0.38</v>
      </c>
      <c r="DH7" s="2">
        <f t="shared" si="135"/>
        <v>0</v>
      </c>
      <c r="DI7" s="2">
        <f t="shared" si="136"/>
        <v>0</v>
      </c>
      <c r="DJ7" s="2">
        <f t="shared" si="137"/>
        <v>0</v>
      </c>
      <c r="DM7" s="2">
        <f t="shared" si="63"/>
        <v>0.46666666666666673</v>
      </c>
      <c r="DN7" s="2">
        <f t="shared" si="64"/>
        <v>0</v>
      </c>
      <c r="DO7" s="2">
        <f t="shared" si="65"/>
        <v>0</v>
      </c>
      <c r="DP7" s="2">
        <f t="shared" si="66"/>
        <v>0</v>
      </c>
      <c r="DR7" s="2">
        <f t="shared" si="138"/>
        <v>-3.0000000000000027E-2</v>
      </c>
      <c r="DS7" s="2">
        <f t="shared" si="139"/>
        <v>5.0000000000000044E-2</v>
      </c>
      <c r="DT7" s="2">
        <f t="shared" si="140"/>
        <v>-1.9999999999999907E-2</v>
      </c>
      <c r="DU7" s="2">
        <f t="shared" si="141"/>
        <v>-5.0000000000000044E-2</v>
      </c>
      <c r="DW7" s="12">
        <f t="shared" si="142"/>
        <v>0.45266666666666672</v>
      </c>
      <c r="DX7" s="12">
        <f t="shared" si="143"/>
        <v>0</v>
      </c>
      <c r="DY7" s="12">
        <f t="shared" si="144"/>
        <v>0</v>
      </c>
      <c r="DZ7" s="12">
        <f t="shared" si="145"/>
        <v>0</v>
      </c>
      <c r="EB7" s="2">
        <f t="shared" si="146"/>
        <v>0.45153782211138827</v>
      </c>
      <c r="EC7" s="2">
        <f t="shared" si="147"/>
        <v>0</v>
      </c>
      <c r="ED7" s="2">
        <f t="shared" si="148"/>
        <v>0</v>
      </c>
      <c r="EE7" s="2">
        <f t="shared" si="149"/>
        <v>0</v>
      </c>
      <c r="EG7" s="2">
        <f>DW7-EB7</f>
        <v>1.1288445552784521E-3</v>
      </c>
      <c r="EH7" s="2">
        <f t="shared" si="71"/>
        <v>0</v>
      </c>
      <c r="EI7" s="2">
        <f t="shared" si="72"/>
        <v>0</v>
      </c>
      <c r="EJ7" s="2">
        <f t="shared" si="73"/>
        <v>0</v>
      </c>
      <c r="EL7" s="2">
        <f t="shared" si="150"/>
        <v>1.1288445552784521E-3</v>
      </c>
      <c r="EN7" s="2">
        <f t="shared" si="151"/>
        <v>0</v>
      </c>
      <c r="EO7" s="2">
        <f t="shared" si="152"/>
        <v>0</v>
      </c>
      <c r="EP7" s="2">
        <f t="shared" si="153"/>
        <v>0.40938592111832245</v>
      </c>
      <c r="EQ7" s="2">
        <f t="shared" si="154"/>
        <v>0.32617740056581784</v>
      </c>
      <c r="ER7" s="2"/>
      <c r="ES7" s="2">
        <f t="shared" si="155"/>
        <v>0.38</v>
      </c>
      <c r="ET7" s="2">
        <f t="shared" si="156"/>
        <v>0</v>
      </c>
      <c r="EU7" s="2">
        <f t="shared" si="157"/>
        <v>0</v>
      </c>
      <c r="EV7" s="2">
        <f t="shared" si="158"/>
        <v>0</v>
      </c>
      <c r="EX7" s="2">
        <f t="shared" si="74"/>
        <v>0.38</v>
      </c>
      <c r="EY7" s="2">
        <f t="shared" si="75"/>
        <v>0</v>
      </c>
      <c r="EZ7" s="2">
        <f t="shared" si="76"/>
        <v>0.40938592111832245</v>
      </c>
      <c r="FA7" s="2">
        <f t="shared" si="77"/>
        <v>0.32617740056581784</v>
      </c>
      <c r="FC7" s="2">
        <f t="shared" si="159"/>
        <v>1.1155633216841403</v>
      </c>
      <c r="FD7" s="2">
        <f t="shared" si="78"/>
        <v>0</v>
      </c>
      <c r="FE7" s="2">
        <f t="shared" si="160"/>
        <v>-1.1288445552784521E-3</v>
      </c>
      <c r="FF7" s="2">
        <f t="shared" si="161"/>
        <v>1.1144344771288619</v>
      </c>
      <c r="FG7" s="2"/>
      <c r="FH7" s="2">
        <f t="shared" si="162"/>
        <v>0.34098011843549653</v>
      </c>
      <c r="FI7" s="2">
        <f t="shared" si="163"/>
        <v>0</v>
      </c>
      <c r="FJ7" s="2">
        <f t="shared" si="164"/>
        <v>0.36734857860197484</v>
      </c>
      <c r="FK7" s="2">
        <f t="shared" si="165"/>
        <v>0.29268423335767096</v>
      </c>
      <c r="FL7" s="2"/>
      <c r="FM7" s="2">
        <f t="shared" si="79"/>
        <v>1</v>
      </c>
      <c r="FN7" s="2">
        <f t="shared" si="166"/>
        <v>0.1144344771288619</v>
      </c>
      <c r="FO7" s="40">
        <f>FO6*(1+FN7)</f>
        <v>1.5127065416102849</v>
      </c>
      <c r="FP7" s="2"/>
      <c r="FQ7" s="2">
        <f t="shared" si="81"/>
        <v>0.33333333333333331</v>
      </c>
      <c r="FR7" s="2">
        <f t="shared" si="82"/>
        <v>0</v>
      </c>
      <c r="FS7" s="2">
        <f t="shared" si="83"/>
        <v>0.33333333333333331</v>
      </c>
      <c r="FT7" s="2">
        <f t="shared" si="84"/>
        <v>0.33333333333333331</v>
      </c>
      <c r="FU7" s="2"/>
      <c r="FV7" s="3">
        <f t="shared" si="85"/>
        <v>0.14000000000000012</v>
      </c>
      <c r="FW7" s="3">
        <f t="shared" si="86"/>
        <v>0</v>
      </c>
      <c r="FX7" s="3">
        <f t="shared" si="87"/>
        <v>0.2281577633549674</v>
      </c>
      <c r="FY7" s="3">
        <f t="shared" si="88"/>
        <v>-2.1467798302546415E-2</v>
      </c>
      <c r="FZ7" s="2"/>
      <c r="GA7" s="39">
        <f>GA6*(1+FV7)</f>
        <v>1.6573539690464307</v>
      </c>
      <c r="GB7" s="39">
        <f t="shared" si="168"/>
        <v>1</v>
      </c>
      <c r="GC7" s="39">
        <f t="shared" si="169"/>
        <v>1.2281577633549674</v>
      </c>
      <c r="GD7" s="39">
        <f t="shared" si="170"/>
        <v>0.97853220169745359</v>
      </c>
    </row>
    <row r="8" spans="1:186" x14ac:dyDescent="0.25">
      <c r="A8" s="1">
        <f>'BTEvent-Driven Loop'!A7</f>
        <v>4</v>
      </c>
      <c r="C8" s="1">
        <f>'BTEvent-Driven Loop'!C7</f>
        <v>1</v>
      </c>
      <c r="D8" s="1">
        <f>'BTEvent-Driven Loop'!D7</f>
        <v>0</v>
      </c>
      <c r="E8" s="1">
        <f>'BTEvent-Driven Loop'!E7</f>
        <v>0</v>
      </c>
      <c r="F8" s="1">
        <f>'BTEvent-Driven Loop'!F7</f>
        <v>0</v>
      </c>
      <c r="H8" s="1">
        <f>'BTEvent-Driven Loop'!H7</f>
        <v>167.25852000000003</v>
      </c>
      <c r="I8" s="1">
        <f>'BTEvent-Driven Loop'!I7</f>
        <v>548.30608000000007</v>
      </c>
      <c r="J8" s="1">
        <f>'BTEvent-Driven Loop'!J7</f>
        <v>1474.59312</v>
      </c>
      <c r="K8" s="1">
        <f>'BTEvent-Driven Loop'!K7</f>
        <v>5852.7689999999993</v>
      </c>
      <c r="L8" s="1"/>
      <c r="M8" s="1">
        <f>'BTEvent-Driven Loop'!M7</f>
        <v>158.81112000000002</v>
      </c>
      <c r="N8" s="1">
        <f>'BTEvent-Driven Loop'!N7</f>
        <v>632.23048000000006</v>
      </c>
      <c r="O8" s="1">
        <f>'BTEvent-Driven Loop'!O7</f>
        <v>1332.8053199999999</v>
      </c>
      <c r="P8" s="1">
        <f>'BTEvent-Driven Loop'!P7</f>
        <v>6705.1139999999987</v>
      </c>
      <c r="R8" s="2">
        <f t="shared" si="90"/>
        <v>-6.0000000000000053E-2</v>
      </c>
      <c r="S8" s="2">
        <f t="shared" si="91"/>
        <v>0.12999999999999989</v>
      </c>
      <c r="T8" s="2">
        <f t="shared" si="92"/>
        <v>-5.9999999999999942E-2</v>
      </c>
      <c r="U8" s="2">
        <f t="shared" si="93"/>
        <v>0.17999999999999994</v>
      </c>
      <c r="W8" s="2">
        <f t="shared" si="94"/>
        <v>-1.0000000000000009E-2</v>
      </c>
      <c r="X8" s="2">
        <f t="shared" si="95"/>
        <v>-2.0000000000000018E-2</v>
      </c>
      <c r="Y8" s="2">
        <f t="shared" si="96"/>
        <v>4.0000000000000036E-2</v>
      </c>
      <c r="Z8" s="2">
        <f t="shared" si="97"/>
        <v>3.0000000000000027E-2</v>
      </c>
      <c r="AB8" s="1">
        <f t="shared" si="98"/>
        <v>1</v>
      </c>
      <c r="AC8" s="2">
        <v>1</v>
      </c>
      <c r="AD8" s="3">
        <f t="shared" si="99"/>
        <v>0.8</v>
      </c>
      <c r="AF8" s="2">
        <f t="shared" si="100"/>
        <v>0.8</v>
      </c>
      <c r="AG8" s="2">
        <f t="shared" si="101"/>
        <v>0</v>
      </c>
      <c r="AH8" s="2">
        <f t="shared" si="102"/>
        <v>0</v>
      </c>
      <c r="AI8" s="2">
        <f t="shared" si="103"/>
        <v>0</v>
      </c>
      <c r="AK8" s="2">
        <f t="shared" si="104"/>
        <v>0.8</v>
      </c>
      <c r="AL8" s="2">
        <f t="shared" si="105"/>
        <v>0.19999999999999996</v>
      </c>
      <c r="AN8" s="2">
        <f t="shared" si="171"/>
        <v>0.46666666666666673</v>
      </c>
      <c r="AO8" s="2">
        <f t="shared" si="26"/>
        <v>0</v>
      </c>
      <c r="AP8" s="2">
        <f t="shared" si="27"/>
        <v>-0.33333333333333331</v>
      </c>
      <c r="AQ8" s="2">
        <f t="shared" si="28"/>
        <v>-0.33333333333333331</v>
      </c>
      <c r="AS8" s="2">
        <f t="shared" si="106"/>
        <v>0.46666666666666673</v>
      </c>
      <c r="AT8" s="2">
        <f t="shared" si="107"/>
        <v>0</v>
      </c>
      <c r="AU8" s="2">
        <f t="shared" si="108"/>
        <v>0</v>
      </c>
      <c r="AV8" s="2">
        <f t="shared" si="109"/>
        <v>0</v>
      </c>
      <c r="AX8" s="2">
        <f t="shared" si="110"/>
        <v>0</v>
      </c>
      <c r="AY8" s="2">
        <f t="shared" si="111"/>
        <v>0</v>
      </c>
      <c r="AZ8" s="2">
        <f t="shared" si="112"/>
        <v>0.33333333333333331</v>
      </c>
      <c r="BA8" s="2">
        <f t="shared" si="113"/>
        <v>0.33333333333333331</v>
      </c>
      <c r="BC8" s="2">
        <f t="shared" ref="BC8:BC34" si="172">AF7-AX8</f>
        <v>0.33333333333333331</v>
      </c>
      <c r="BD8" s="2">
        <f t="shared" si="32"/>
        <v>0</v>
      </c>
      <c r="BE8" s="2">
        <f t="shared" si="33"/>
        <v>0</v>
      </c>
      <c r="BF8" s="2">
        <f t="shared" si="34"/>
        <v>0</v>
      </c>
      <c r="BH8" s="2">
        <f t="shared" si="114"/>
        <v>0.46666666666666673</v>
      </c>
      <c r="BI8" s="2">
        <f t="shared" si="115"/>
        <v>0</v>
      </c>
      <c r="BJ8" s="2">
        <f t="shared" si="116"/>
        <v>0</v>
      </c>
      <c r="BK8" s="2">
        <f t="shared" si="117"/>
        <v>0</v>
      </c>
      <c r="BM8" s="2">
        <f t="shared" si="118"/>
        <v>0.46596771509402568</v>
      </c>
      <c r="BN8" s="2">
        <f t="shared" si="119"/>
        <v>0</v>
      </c>
      <c r="BO8" s="2">
        <f t="shared" si="120"/>
        <v>0</v>
      </c>
      <c r="BP8" s="2">
        <f t="shared" si="121"/>
        <v>0</v>
      </c>
      <c r="BR8" s="20">
        <f t="shared" si="39"/>
        <v>6.989515726410489E-4</v>
      </c>
      <c r="BS8" s="20">
        <f t="shared" si="40"/>
        <v>0</v>
      </c>
      <c r="BT8" s="20">
        <f t="shared" si="41"/>
        <v>0</v>
      </c>
      <c r="BU8" s="20">
        <f t="shared" si="42"/>
        <v>0</v>
      </c>
      <c r="BW8" s="2">
        <f t="shared" si="43"/>
        <v>-1.0000000000000009E-2</v>
      </c>
      <c r="BX8" s="2">
        <f t="shared" si="44"/>
        <v>-2.0000000000000018E-2</v>
      </c>
      <c r="BY8" s="2">
        <f t="shared" si="45"/>
        <v>4.0000000000000036E-2</v>
      </c>
      <c r="BZ8" s="2">
        <f t="shared" si="46"/>
        <v>3.0000000000000027E-2</v>
      </c>
      <c r="CB8" s="2">
        <f t="shared" si="122"/>
        <v>-4.6596771509402612E-3</v>
      </c>
      <c r="CC8" s="2">
        <f t="shared" si="123"/>
        <v>0</v>
      </c>
      <c r="CD8" s="2">
        <f t="shared" si="124"/>
        <v>0</v>
      </c>
      <c r="CE8" s="2">
        <f t="shared" si="125"/>
        <v>0</v>
      </c>
      <c r="CG8" s="2">
        <f t="shared" si="48"/>
        <v>-6.0000000000000053E-2</v>
      </c>
      <c r="CH8" s="2">
        <f t="shared" si="49"/>
        <v>0.12999999999999989</v>
      </c>
      <c r="CI8" s="2">
        <f t="shared" si="50"/>
        <v>-5.9999999999999942E-2</v>
      </c>
      <c r="CJ8" s="2">
        <f t="shared" si="51"/>
        <v>0.17999999999999994</v>
      </c>
      <c r="CL8" s="2">
        <f t="shared" si="126"/>
        <v>0.43800965218838411</v>
      </c>
      <c r="CM8" s="2">
        <f t="shared" si="127"/>
        <v>0</v>
      </c>
      <c r="CN8" s="2">
        <f t="shared" si="128"/>
        <v>0</v>
      </c>
      <c r="CO8" s="2">
        <f t="shared" si="129"/>
        <v>0</v>
      </c>
      <c r="CQ8" s="2">
        <f t="shared" si="130"/>
        <v>0.44266932933932435</v>
      </c>
      <c r="CR8" s="2">
        <f t="shared" si="131"/>
        <v>0</v>
      </c>
      <c r="CS8" s="2">
        <f t="shared" si="132"/>
        <v>0</v>
      </c>
      <c r="CT8" s="2">
        <f t="shared" si="133"/>
        <v>0</v>
      </c>
      <c r="CW8" s="2">
        <f t="shared" si="54"/>
        <v>0.33333333333333331</v>
      </c>
      <c r="CX8" s="2">
        <f t="shared" si="55"/>
        <v>0</v>
      </c>
      <c r="CY8" s="2">
        <f t="shared" si="56"/>
        <v>0</v>
      </c>
      <c r="CZ8" s="2">
        <f t="shared" si="57"/>
        <v>0</v>
      </c>
      <c r="DB8" s="2">
        <f t="shared" si="58"/>
        <v>-6.0000000000000053E-2</v>
      </c>
      <c r="DC8" s="2">
        <f t="shared" si="59"/>
        <v>0.12999999999999989</v>
      </c>
      <c r="DD8" s="2">
        <f t="shared" si="60"/>
        <v>-5.9999999999999942E-2</v>
      </c>
      <c r="DE8" s="2">
        <f t="shared" si="61"/>
        <v>0.17999999999999994</v>
      </c>
      <c r="DG8" s="2">
        <f t="shared" si="134"/>
        <v>0.3133333333333333</v>
      </c>
      <c r="DH8" s="2">
        <f t="shared" si="135"/>
        <v>0</v>
      </c>
      <c r="DI8" s="2">
        <f t="shared" si="136"/>
        <v>0</v>
      </c>
      <c r="DJ8" s="2">
        <f t="shared" si="137"/>
        <v>0</v>
      </c>
      <c r="DM8" s="2">
        <f t="shared" si="63"/>
        <v>0</v>
      </c>
      <c r="DN8" s="2">
        <f t="shared" si="64"/>
        <v>0</v>
      </c>
      <c r="DO8" s="2">
        <f t="shared" si="65"/>
        <v>0.33333333333333331</v>
      </c>
      <c r="DP8" s="2">
        <f t="shared" si="66"/>
        <v>0.33333333333333331</v>
      </c>
      <c r="DR8" s="2">
        <f t="shared" si="138"/>
        <v>-1.0000000000000009E-2</v>
      </c>
      <c r="DS8" s="2">
        <f t="shared" si="139"/>
        <v>-2.0000000000000018E-2</v>
      </c>
      <c r="DT8" s="2">
        <f t="shared" si="140"/>
        <v>4.0000000000000036E-2</v>
      </c>
      <c r="DU8" s="2">
        <f t="shared" si="141"/>
        <v>3.0000000000000027E-2</v>
      </c>
      <c r="DW8" s="12">
        <f t="shared" si="142"/>
        <v>0</v>
      </c>
      <c r="DX8" s="12">
        <f t="shared" si="143"/>
        <v>0</v>
      </c>
      <c r="DY8" s="12">
        <f t="shared" si="144"/>
        <v>0.34666666666666668</v>
      </c>
      <c r="DZ8" s="12">
        <f t="shared" si="145"/>
        <v>0.34333333333333332</v>
      </c>
      <c r="EB8" s="2">
        <f t="shared" si="146"/>
        <v>0</v>
      </c>
      <c r="EC8" s="2">
        <f t="shared" si="147"/>
        <v>0</v>
      </c>
      <c r="ED8" s="2">
        <f t="shared" si="148"/>
        <v>0.34580216126350793</v>
      </c>
      <c r="EE8" s="2">
        <f t="shared" si="149"/>
        <v>0.34247714048212802</v>
      </c>
      <c r="EG8" s="2">
        <f t="shared" ref="EG8:EG34" si="173">DW8-EB8</f>
        <v>0</v>
      </c>
      <c r="EH8" s="2">
        <f t="shared" si="71"/>
        <v>0</v>
      </c>
      <c r="EI8" s="2">
        <f t="shared" si="72"/>
        <v>8.6450540315874402E-4</v>
      </c>
      <c r="EJ8" s="2">
        <f t="shared" si="73"/>
        <v>8.561928512053063E-4</v>
      </c>
      <c r="EL8" s="2">
        <f t="shared" si="150"/>
        <v>1.7206982543640503E-3</v>
      </c>
      <c r="EN8" s="2">
        <f t="shared" si="151"/>
        <v>0.44266932933932435</v>
      </c>
      <c r="EO8" s="2">
        <f t="shared" si="152"/>
        <v>0</v>
      </c>
      <c r="EP8" s="2">
        <f t="shared" si="153"/>
        <v>0</v>
      </c>
      <c r="EQ8" s="2">
        <f t="shared" si="154"/>
        <v>0</v>
      </c>
      <c r="ER8" s="2"/>
      <c r="ES8" s="2">
        <f t="shared" si="155"/>
        <v>0.3133333333333333</v>
      </c>
      <c r="ET8" s="2">
        <f t="shared" si="156"/>
        <v>0</v>
      </c>
      <c r="EU8" s="2">
        <f t="shared" si="157"/>
        <v>0</v>
      </c>
      <c r="EV8" s="2">
        <f t="shared" si="158"/>
        <v>0</v>
      </c>
      <c r="EX8" s="2">
        <f t="shared" si="74"/>
        <v>0.7560026626726577</v>
      </c>
      <c r="EY8" s="2">
        <f t="shared" si="75"/>
        <v>0</v>
      </c>
      <c r="EZ8" s="2">
        <f t="shared" si="76"/>
        <v>0</v>
      </c>
      <c r="FA8" s="2">
        <f t="shared" si="77"/>
        <v>0</v>
      </c>
      <c r="FC8" s="2">
        <f t="shared" si="159"/>
        <v>0.7560026626726577</v>
      </c>
      <c r="FD8" s="2">
        <f t="shared" si="78"/>
        <v>0.19999999999999996</v>
      </c>
      <c r="FE8" s="2">
        <f t="shared" si="160"/>
        <v>-1.7206982543640503E-3</v>
      </c>
      <c r="FF8" s="2">
        <f t="shared" si="161"/>
        <v>0.9542819644182936</v>
      </c>
      <c r="FG8" s="2"/>
      <c r="FH8" s="2">
        <f t="shared" si="162"/>
        <v>0.79222147212380567</v>
      </c>
      <c r="FI8" s="2">
        <f t="shared" si="163"/>
        <v>0</v>
      </c>
      <c r="FJ8" s="2">
        <f t="shared" si="164"/>
        <v>0</v>
      </c>
      <c r="FK8" s="2">
        <f t="shared" si="165"/>
        <v>0</v>
      </c>
      <c r="FL8" s="2"/>
      <c r="FM8" s="2">
        <f t="shared" si="79"/>
        <v>1</v>
      </c>
      <c r="FN8" s="2">
        <f t="shared" si="166"/>
        <v>-4.5718035581706395E-2</v>
      </c>
      <c r="FO8" s="40">
        <f t="shared" si="80"/>
        <v>1.4435485701162658</v>
      </c>
      <c r="FP8" s="2"/>
      <c r="FQ8" s="2">
        <f t="shared" si="81"/>
        <v>0.8</v>
      </c>
      <c r="FR8" s="2">
        <f t="shared" si="82"/>
        <v>0</v>
      </c>
      <c r="FS8" s="2">
        <f t="shared" si="83"/>
        <v>0</v>
      </c>
      <c r="FT8" s="2">
        <f t="shared" si="84"/>
        <v>0</v>
      </c>
      <c r="FU8" s="2"/>
      <c r="FV8" s="3">
        <f t="shared" si="85"/>
        <v>-5.4996671659177876E-2</v>
      </c>
      <c r="FW8" s="3">
        <f t="shared" si="86"/>
        <v>0</v>
      </c>
      <c r="FX8" s="3">
        <f t="shared" si="87"/>
        <v>0</v>
      </c>
      <c r="FY8" s="3">
        <f t="shared" si="88"/>
        <v>0</v>
      </c>
      <c r="FZ8" s="2"/>
      <c r="GA8" s="39">
        <f t="shared" si="167"/>
        <v>1.5662050169877488</v>
      </c>
      <c r="GB8" s="39">
        <f t="shared" si="168"/>
        <v>1</v>
      </c>
      <c r="GC8" s="39">
        <f t="shared" si="169"/>
        <v>1.2281577633549674</v>
      </c>
      <c r="GD8" s="39">
        <f t="shared" si="170"/>
        <v>0.97853220169745359</v>
      </c>
    </row>
    <row r="9" spans="1:186" x14ac:dyDescent="0.25">
      <c r="A9" s="1">
        <f>'BTEvent-Driven Loop'!A8</f>
        <v>5</v>
      </c>
      <c r="C9" s="1">
        <f>'BTEvent-Driven Loop'!C8</f>
        <v>1</v>
      </c>
      <c r="D9" s="1">
        <f>'BTEvent-Driven Loop'!D8</f>
        <v>0</v>
      </c>
      <c r="E9" s="1">
        <f>'BTEvent-Driven Loop'!E8</f>
        <v>1</v>
      </c>
      <c r="F9" s="1">
        <f>'BTEvent-Driven Loop'!F8</f>
        <v>0</v>
      </c>
      <c r="H9" s="1">
        <f>'BTEvent-Driven Loop'!H8</f>
        <v>163.57545360000003</v>
      </c>
      <c r="I9" s="1">
        <f>'BTEvent-Driven Loop'!I8</f>
        <v>606.94126080000001</v>
      </c>
      <c r="J9" s="1">
        <f>'BTEvent-Driven Loop'!J8</f>
        <v>1319.4772667999998</v>
      </c>
      <c r="K9" s="1">
        <f>'BTEvent-Driven Loop'!K8</f>
        <v>6772.1651399999992</v>
      </c>
      <c r="L9" s="1"/>
      <c r="M9" s="1">
        <f>'BTEvent-Driven Loop'!M8</f>
        <v>184.22089920000002</v>
      </c>
      <c r="N9" s="1">
        <f>'BTEvent-Driven Loop'!N8</f>
        <v>625.90817520000007</v>
      </c>
      <c r="O9" s="1">
        <f>'BTEvent-Driven Loop'!O8</f>
        <v>1439.4297455999999</v>
      </c>
      <c r="P9" s="1">
        <f>'BTEvent-Driven Loop'!P8</f>
        <v>8448.4436399999977</v>
      </c>
      <c r="R9" s="2">
        <f t="shared" si="90"/>
        <v>0.15999999999999992</v>
      </c>
      <c r="S9" s="2">
        <f t="shared" si="91"/>
        <v>-1.0000000000000009E-2</v>
      </c>
      <c r="T9" s="2">
        <f t="shared" si="92"/>
        <v>8.0000000000000071E-2</v>
      </c>
      <c r="U9" s="2">
        <f t="shared" si="93"/>
        <v>0.26</v>
      </c>
      <c r="W9" s="2">
        <f t="shared" si="94"/>
        <v>3.0000000000000027E-2</v>
      </c>
      <c r="X9" s="2">
        <f t="shared" si="95"/>
        <v>-4.0000000000000036E-2</v>
      </c>
      <c r="Y9" s="2">
        <f t="shared" si="96"/>
        <v>-1.000000000000012E-2</v>
      </c>
      <c r="Z9" s="2">
        <f t="shared" si="97"/>
        <v>1.0000000000000009E-2</v>
      </c>
      <c r="AB9" s="1">
        <f t="shared" si="98"/>
        <v>2</v>
      </c>
      <c r="AC9" s="2">
        <v>1</v>
      </c>
      <c r="AD9" s="3">
        <f t="shared" si="99"/>
        <v>0.5</v>
      </c>
      <c r="AF9" s="2">
        <f t="shared" si="100"/>
        <v>0.5</v>
      </c>
      <c r="AG9" s="2">
        <f t="shared" si="101"/>
        <v>0</v>
      </c>
      <c r="AH9" s="2">
        <f t="shared" si="102"/>
        <v>0.5</v>
      </c>
      <c r="AI9" s="2">
        <f t="shared" si="103"/>
        <v>0</v>
      </c>
      <c r="AK9" s="2">
        <f t="shared" si="104"/>
        <v>1</v>
      </c>
      <c r="AL9" s="2">
        <f t="shared" si="105"/>
        <v>0</v>
      </c>
      <c r="AN9" s="2">
        <f t="shared" si="171"/>
        <v>-0.30000000000000004</v>
      </c>
      <c r="AO9" s="2">
        <f t="shared" si="26"/>
        <v>0</v>
      </c>
      <c r="AP9" s="2">
        <f t="shared" si="27"/>
        <v>0.5</v>
      </c>
      <c r="AQ9" s="2">
        <f t="shared" si="28"/>
        <v>0</v>
      </c>
      <c r="AS9" s="2">
        <f t="shared" si="106"/>
        <v>0</v>
      </c>
      <c r="AT9" s="2">
        <f t="shared" si="107"/>
        <v>0</v>
      </c>
      <c r="AU9" s="2">
        <f t="shared" si="108"/>
        <v>0.5</v>
      </c>
      <c r="AV9" s="2">
        <f t="shared" si="109"/>
        <v>0</v>
      </c>
      <c r="AX9" s="2">
        <f t="shared" si="110"/>
        <v>0.30000000000000004</v>
      </c>
      <c r="AY9" s="2">
        <f t="shared" si="111"/>
        <v>0</v>
      </c>
      <c r="AZ9" s="2">
        <f t="shared" si="112"/>
        <v>0</v>
      </c>
      <c r="BA9" s="2">
        <f t="shared" si="113"/>
        <v>0</v>
      </c>
      <c r="BC9" s="2">
        <f t="shared" si="172"/>
        <v>0.5</v>
      </c>
      <c r="BD9" s="2">
        <f t="shared" si="32"/>
        <v>0</v>
      </c>
      <c r="BE9" s="2">
        <f t="shared" si="33"/>
        <v>0</v>
      </c>
      <c r="BF9" s="2">
        <f t="shared" si="34"/>
        <v>0</v>
      </c>
      <c r="BH9" s="2">
        <f t="shared" si="114"/>
        <v>0</v>
      </c>
      <c r="BI9" s="2">
        <f t="shared" si="115"/>
        <v>0</v>
      </c>
      <c r="BJ9" s="2">
        <f t="shared" si="116"/>
        <v>0.5</v>
      </c>
      <c r="BK9" s="2">
        <f t="shared" si="117"/>
        <v>0</v>
      </c>
      <c r="BM9" s="2">
        <f t="shared" si="118"/>
        <v>0</v>
      </c>
      <c r="BN9" s="2">
        <f t="shared" si="119"/>
        <v>0</v>
      </c>
      <c r="BO9" s="2">
        <f t="shared" si="120"/>
        <v>0.49925112331502741</v>
      </c>
      <c r="BP9" s="2">
        <f t="shared" si="121"/>
        <v>0</v>
      </c>
      <c r="BR9" s="20">
        <f t="shared" si="39"/>
        <v>0</v>
      </c>
      <c r="BS9" s="20">
        <f t="shared" si="40"/>
        <v>0</v>
      </c>
      <c r="BT9" s="20">
        <f t="shared" si="41"/>
        <v>7.4887668497258808E-4</v>
      </c>
      <c r="BU9" s="20">
        <f t="shared" si="42"/>
        <v>0</v>
      </c>
      <c r="BW9" s="2">
        <f t="shared" si="43"/>
        <v>3.0000000000000027E-2</v>
      </c>
      <c r="BX9" s="2">
        <f t="shared" si="44"/>
        <v>-4.0000000000000036E-2</v>
      </c>
      <c r="BY9" s="2">
        <f t="shared" si="45"/>
        <v>-1.000000000000012E-2</v>
      </c>
      <c r="BZ9" s="2">
        <f t="shared" si="46"/>
        <v>1.0000000000000009E-2</v>
      </c>
      <c r="CB9" s="2">
        <f t="shared" si="122"/>
        <v>0</v>
      </c>
      <c r="CC9" s="2">
        <f t="shared" si="123"/>
        <v>0</v>
      </c>
      <c r="CD9" s="2">
        <f t="shared" si="124"/>
        <v>-4.9925112331503339E-3</v>
      </c>
      <c r="CE9" s="2">
        <f t="shared" si="125"/>
        <v>0</v>
      </c>
      <c r="CG9" s="2">
        <f t="shared" si="48"/>
        <v>0.15999999999999992</v>
      </c>
      <c r="CH9" s="2">
        <f t="shared" si="49"/>
        <v>-1.0000000000000009E-2</v>
      </c>
      <c r="CI9" s="2">
        <f t="shared" si="50"/>
        <v>8.0000000000000071E-2</v>
      </c>
      <c r="CJ9" s="2">
        <f t="shared" si="51"/>
        <v>0.26</v>
      </c>
      <c r="CL9" s="2">
        <f t="shared" si="126"/>
        <v>0</v>
      </c>
      <c r="CM9" s="2">
        <f t="shared" si="127"/>
        <v>0</v>
      </c>
      <c r="CN9" s="2">
        <f t="shared" si="128"/>
        <v>0.53919121318022967</v>
      </c>
      <c r="CO9" s="2">
        <f t="shared" si="129"/>
        <v>0</v>
      </c>
      <c r="CQ9" s="2">
        <f t="shared" si="130"/>
        <v>0</v>
      </c>
      <c r="CR9" s="2">
        <f t="shared" si="131"/>
        <v>0</v>
      </c>
      <c r="CS9" s="2">
        <f t="shared" si="132"/>
        <v>0.54418372441338003</v>
      </c>
      <c r="CT9" s="2">
        <f t="shared" si="133"/>
        <v>0</v>
      </c>
      <c r="CW9" s="2">
        <f t="shared" si="54"/>
        <v>0.5</v>
      </c>
      <c r="CX9" s="2">
        <f t="shared" si="55"/>
        <v>0</v>
      </c>
      <c r="CY9" s="2">
        <f t="shared" si="56"/>
        <v>0</v>
      </c>
      <c r="CZ9" s="2">
        <f t="shared" si="57"/>
        <v>0</v>
      </c>
      <c r="DB9" s="2">
        <f t="shared" si="58"/>
        <v>0.15999999999999992</v>
      </c>
      <c r="DC9" s="2">
        <f t="shared" si="59"/>
        <v>-1.0000000000000009E-2</v>
      </c>
      <c r="DD9" s="2">
        <f t="shared" si="60"/>
        <v>8.0000000000000071E-2</v>
      </c>
      <c r="DE9" s="2">
        <f t="shared" si="61"/>
        <v>0.26</v>
      </c>
      <c r="DG9" s="2">
        <f t="shared" si="134"/>
        <v>0.57999999999999996</v>
      </c>
      <c r="DH9" s="2">
        <f t="shared" si="135"/>
        <v>0</v>
      </c>
      <c r="DI9" s="2">
        <f t="shared" si="136"/>
        <v>0</v>
      </c>
      <c r="DJ9" s="2">
        <f t="shared" si="137"/>
        <v>0</v>
      </c>
      <c r="DM9" s="2">
        <f t="shared" si="63"/>
        <v>0.30000000000000004</v>
      </c>
      <c r="DN9" s="2">
        <f t="shared" si="64"/>
        <v>0</v>
      </c>
      <c r="DO9" s="2">
        <f t="shared" si="65"/>
        <v>0</v>
      </c>
      <c r="DP9" s="2">
        <f t="shared" si="66"/>
        <v>0</v>
      </c>
      <c r="DR9" s="2">
        <f t="shared" si="138"/>
        <v>3.0000000000000027E-2</v>
      </c>
      <c r="DS9" s="2">
        <f t="shared" si="139"/>
        <v>-4.0000000000000036E-2</v>
      </c>
      <c r="DT9" s="2">
        <f t="shared" si="140"/>
        <v>-1.000000000000012E-2</v>
      </c>
      <c r="DU9" s="2">
        <f t="shared" si="141"/>
        <v>1.0000000000000009E-2</v>
      </c>
      <c r="DW9" s="12">
        <f t="shared" si="142"/>
        <v>0.30900000000000005</v>
      </c>
      <c r="DX9" s="12">
        <f t="shared" si="143"/>
        <v>0</v>
      </c>
      <c r="DY9" s="12">
        <f t="shared" si="144"/>
        <v>0</v>
      </c>
      <c r="DZ9" s="12">
        <f t="shared" si="145"/>
        <v>0</v>
      </c>
      <c r="EB9" s="2">
        <f t="shared" si="146"/>
        <v>0.30822942643391527</v>
      </c>
      <c r="EC9" s="2">
        <f t="shared" si="147"/>
        <v>0</v>
      </c>
      <c r="ED9" s="2">
        <f t="shared" si="148"/>
        <v>0</v>
      </c>
      <c r="EE9" s="2">
        <f t="shared" si="149"/>
        <v>0</v>
      </c>
      <c r="EG9" s="2">
        <f t="shared" si="173"/>
        <v>7.7057356608478678E-4</v>
      </c>
      <c r="EH9" s="2">
        <f t="shared" si="71"/>
        <v>0</v>
      </c>
      <c r="EI9" s="2">
        <f t="shared" si="72"/>
        <v>0</v>
      </c>
      <c r="EJ9" s="2">
        <f t="shared" si="73"/>
        <v>0</v>
      </c>
      <c r="EL9" s="2">
        <f t="shared" si="150"/>
        <v>7.7057356608478678E-4</v>
      </c>
      <c r="EN9" s="2">
        <f t="shared" si="151"/>
        <v>0</v>
      </c>
      <c r="EO9" s="2">
        <f t="shared" si="152"/>
        <v>0</v>
      </c>
      <c r="EP9" s="2">
        <f t="shared" si="153"/>
        <v>0.54418372441338003</v>
      </c>
      <c r="EQ9" s="2">
        <f t="shared" si="154"/>
        <v>0</v>
      </c>
      <c r="ER9" s="2"/>
      <c r="ES9" s="2">
        <f t="shared" si="155"/>
        <v>0.57999999999999996</v>
      </c>
      <c r="ET9" s="2">
        <f t="shared" si="156"/>
        <v>0</v>
      </c>
      <c r="EU9" s="2">
        <f t="shared" si="157"/>
        <v>0</v>
      </c>
      <c r="EV9" s="2">
        <f t="shared" si="158"/>
        <v>0</v>
      </c>
      <c r="EX9" s="2">
        <f t="shared" si="74"/>
        <v>0.57999999999999996</v>
      </c>
      <c r="EY9" s="2">
        <f t="shared" si="75"/>
        <v>0</v>
      </c>
      <c r="EZ9" s="2">
        <f t="shared" si="76"/>
        <v>0.54418372441338003</v>
      </c>
      <c r="FA9" s="2">
        <f t="shared" si="77"/>
        <v>0</v>
      </c>
      <c r="FC9" s="2">
        <f t="shared" si="159"/>
        <v>1.1241837244133799</v>
      </c>
      <c r="FD9" s="2">
        <f t="shared" si="78"/>
        <v>0</v>
      </c>
      <c r="FE9" s="2">
        <f t="shared" si="160"/>
        <v>-7.7057356608478678E-4</v>
      </c>
      <c r="FF9" s="2">
        <f t="shared" si="161"/>
        <v>1.1234131508472951</v>
      </c>
      <c r="FG9" s="2"/>
      <c r="FH9" s="2">
        <f t="shared" si="162"/>
        <v>0.51628379066290553</v>
      </c>
      <c r="FI9" s="2">
        <f t="shared" si="163"/>
        <v>0</v>
      </c>
      <c r="FJ9" s="2">
        <f t="shared" si="164"/>
        <v>0.4844021311330996</v>
      </c>
      <c r="FK9" s="2">
        <f t="shared" si="165"/>
        <v>0</v>
      </c>
      <c r="FL9" s="2"/>
      <c r="FM9" s="2">
        <f t="shared" si="79"/>
        <v>1</v>
      </c>
      <c r="FN9" s="2">
        <f t="shared" si="166"/>
        <v>0.12341315084729509</v>
      </c>
      <c r="FO9" s="40">
        <f t="shared" si="80"/>
        <v>1.6217014475554217</v>
      </c>
      <c r="FP9" s="2"/>
      <c r="FQ9" s="2">
        <f t="shared" si="81"/>
        <v>0.5</v>
      </c>
      <c r="FR9" s="2">
        <f t="shared" si="82"/>
        <v>0</v>
      </c>
      <c r="FS9" s="2">
        <f t="shared" si="83"/>
        <v>0.5</v>
      </c>
      <c r="FT9" s="2">
        <f t="shared" si="84"/>
        <v>0</v>
      </c>
      <c r="FU9" s="2"/>
      <c r="FV9" s="3">
        <f t="shared" si="85"/>
        <v>0.15999999999999992</v>
      </c>
      <c r="FW9" s="3">
        <f t="shared" si="86"/>
        <v>0</v>
      </c>
      <c r="FX9" s="3">
        <f t="shared" si="87"/>
        <v>8.8367448826760064E-2</v>
      </c>
      <c r="FY9" s="3">
        <f t="shared" si="88"/>
        <v>0</v>
      </c>
      <c r="FZ9" s="2"/>
      <c r="GA9" s="39">
        <f t="shared" si="167"/>
        <v>1.8167978197057886</v>
      </c>
      <c r="GB9" s="39">
        <f t="shared" si="168"/>
        <v>1</v>
      </c>
      <c r="GC9" s="39">
        <f t="shared" si="169"/>
        <v>1.3366869316594256</v>
      </c>
      <c r="GD9" s="39">
        <f t="shared" si="170"/>
        <v>0.97853220169745359</v>
      </c>
    </row>
    <row r="10" spans="1:186" x14ac:dyDescent="0.25">
      <c r="A10" s="1">
        <f>'BTEvent-Driven Loop'!A9</f>
        <v>6</v>
      </c>
      <c r="C10" s="1">
        <f>'BTEvent-Driven Loop'!C9</f>
        <v>0</v>
      </c>
      <c r="D10" s="1">
        <f>'BTEvent-Driven Loop'!D9</f>
        <v>0</v>
      </c>
      <c r="E10" s="1">
        <f>'BTEvent-Driven Loop'!E9</f>
        <v>0</v>
      </c>
      <c r="F10" s="1">
        <f>'BTEvent-Driven Loop'!F9</f>
        <v>1</v>
      </c>
      <c r="H10" s="1">
        <f>'BTEvent-Driven Loop'!H9</f>
        <v>180.53648121600003</v>
      </c>
      <c r="I10" s="1">
        <f>'BTEvent-Driven Loop'!I9</f>
        <v>594.61276644000009</v>
      </c>
      <c r="J10" s="1">
        <f>'BTEvent-Driven Loop'!J9</f>
        <v>1511.40123288</v>
      </c>
      <c r="K10" s="1">
        <f>'BTEvent-Driven Loop'!K9</f>
        <v>8110.5058943999975</v>
      </c>
      <c r="L10" s="1"/>
      <c r="M10" s="1">
        <f>'BTEvent-Driven Loop'!M9</f>
        <v>180.53648121600003</v>
      </c>
      <c r="N10" s="1">
        <f>'BTEvent-Driven Loop'!N9</f>
        <v>801.16246425600013</v>
      </c>
      <c r="O10" s="1">
        <f>'BTEvent-Driven Loop'!O9</f>
        <v>1712.9213972639998</v>
      </c>
      <c r="P10" s="1">
        <f>'BTEvent-Driven Loop'!P9</f>
        <v>9124.3191311999981</v>
      </c>
      <c r="R10" s="2">
        <f t="shared" si="90"/>
        <v>-1.9999999999999907E-2</v>
      </c>
      <c r="S10" s="2">
        <f t="shared" si="91"/>
        <v>0.28000000000000003</v>
      </c>
      <c r="T10" s="2">
        <f t="shared" si="92"/>
        <v>0.18999999999999995</v>
      </c>
      <c r="U10" s="2">
        <f t="shared" si="93"/>
        <v>8.0000000000000071E-2</v>
      </c>
      <c r="W10" s="2">
        <f t="shared" si="94"/>
        <v>-1.9999999999999907E-2</v>
      </c>
      <c r="X10" s="2">
        <f t="shared" si="95"/>
        <v>-4.9999999999999933E-2</v>
      </c>
      <c r="Y10" s="2">
        <f t="shared" si="96"/>
        <v>5.0000000000000044E-2</v>
      </c>
      <c r="Z10" s="2">
        <f t="shared" si="97"/>
        <v>-4.0000000000000036E-2</v>
      </c>
      <c r="AB10" s="1">
        <f t="shared" si="98"/>
        <v>1</v>
      </c>
      <c r="AC10" s="2">
        <v>1</v>
      </c>
      <c r="AD10" s="3">
        <f t="shared" si="99"/>
        <v>0.8</v>
      </c>
      <c r="AF10" s="2">
        <f t="shared" si="100"/>
        <v>0</v>
      </c>
      <c r="AG10" s="2">
        <f t="shared" si="101"/>
        <v>0</v>
      </c>
      <c r="AH10" s="2">
        <f t="shared" si="102"/>
        <v>0</v>
      </c>
      <c r="AI10" s="2">
        <f t="shared" si="103"/>
        <v>0.8</v>
      </c>
      <c r="AK10" s="2">
        <f t="shared" si="104"/>
        <v>0.8</v>
      </c>
      <c r="AL10" s="2">
        <f t="shared" si="105"/>
        <v>0.19999999999999996</v>
      </c>
      <c r="AN10" s="2">
        <f t="shared" si="171"/>
        <v>-0.5</v>
      </c>
      <c r="AO10" s="2">
        <f t="shared" si="26"/>
        <v>0</v>
      </c>
      <c r="AP10" s="2">
        <f t="shared" si="27"/>
        <v>-0.5</v>
      </c>
      <c r="AQ10" s="2">
        <f t="shared" si="28"/>
        <v>0.8</v>
      </c>
      <c r="AS10" s="2">
        <f t="shared" si="106"/>
        <v>0</v>
      </c>
      <c r="AT10" s="2">
        <f t="shared" si="107"/>
        <v>0</v>
      </c>
      <c r="AU10" s="2">
        <f t="shared" si="108"/>
        <v>0</v>
      </c>
      <c r="AV10" s="2">
        <f t="shared" si="109"/>
        <v>0.8</v>
      </c>
      <c r="AX10" s="2">
        <f t="shared" si="110"/>
        <v>0.5</v>
      </c>
      <c r="AY10" s="2">
        <f t="shared" si="111"/>
        <v>0</v>
      </c>
      <c r="AZ10" s="2">
        <f t="shared" si="112"/>
        <v>0.5</v>
      </c>
      <c r="BA10" s="2">
        <f t="shared" si="113"/>
        <v>0</v>
      </c>
      <c r="BC10" s="2">
        <f t="shared" si="172"/>
        <v>0</v>
      </c>
      <c r="BD10" s="2">
        <f t="shared" si="32"/>
        <v>0</v>
      </c>
      <c r="BE10" s="2">
        <f t="shared" si="33"/>
        <v>0</v>
      </c>
      <c r="BF10" s="2">
        <f t="shared" si="34"/>
        <v>0</v>
      </c>
      <c r="BH10" s="2">
        <f t="shared" si="114"/>
        <v>0</v>
      </c>
      <c r="BI10" s="2">
        <f t="shared" si="115"/>
        <v>0</v>
      </c>
      <c r="BJ10" s="2">
        <f t="shared" si="116"/>
        <v>0</v>
      </c>
      <c r="BK10" s="2">
        <f t="shared" si="117"/>
        <v>0.8</v>
      </c>
      <c r="BM10" s="2">
        <f t="shared" si="118"/>
        <v>0</v>
      </c>
      <c r="BN10" s="2">
        <f t="shared" si="119"/>
        <v>0</v>
      </c>
      <c r="BO10" s="2">
        <f t="shared" si="120"/>
        <v>0</v>
      </c>
      <c r="BP10" s="2">
        <f t="shared" si="121"/>
        <v>0.79880179730404388</v>
      </c>
      <c r="BR10" s="20">
        <f t="shared" si="39"/>
        <v>0</v>
      </c>
      <c r="BS10" s="20">
        <f t="shared" si="40"/>
        <v>0</v>
      </c>
      <c r="BT10" s="20">
        <f t="shared" si="41"/>
        <v>0</v>
      </c>
      <c r="BU10" s="20">
        <f t="shared" si="42"/>
        <v>1.1982026959561631E-3</v>
      </c>
      <c r="BW10" s="2">
        <f t="shared" si="43"/>
        <v>-1.9999999999999907E-2</v>
      </c>
      <c r="BX10" s="2">
        <f t="shared" si="44"/>
        <v>-4.9999999999999933E-2</v>
      </c>
      <c r="BY10" s="2">
        <f t="shared" si="45"/>
        <v>5.0000000000000044E-2</v>
      </c>
      <c r="BZ10" s="2">
        <f t="shared" si="46"/>
        <v>-4.0000000000000036E-2</v>
      </c>
      <c r="CB10" s="2">
        <f t="shared" si="122"/>
        <v>0</v>
      </c>
      <c r="CC10" s="2">
        <f t="shared" si="123"/>
        <v>0</v>
      </c>
      <c r="CD10" s="2">
        <f t="shared" si="124"/>
        <v>0</v>
      </c>
      <c r="CE10" s="2">
        <f t="shared" si="125"/>
        <v>-3.1952071892161781E-2</v>
      </c>
      <c r="CG10" s="2">
        <f t="shared" si="48"/>
        <v>-1.9999999999999907E-2</v>
      </c>
      <c r="CH10" s="2">
        <f t="shared" si="49"/>
        <v>0.28000000000000003</v>
      </c>
      <c r="CI10" s="2">
        <f t="shared" si="50"/>
        <v>0.18999999999999995</v>
      </c>
      <c r="CJ10" s="2">
        <f t="shared" si="51"/>
        <v>8.0000000000000071E-2</v>
      </c>
      <c r="CL10" s="2">
        <f t="shared" si="126"/>
        <v>0</v>
      </c>
      <c r="CM10" s="2">
        <f t="shared" si="127"/>
        <v>0</v>
      </c>
      <c r="CN10" s="2">
        <f t="shared" si="128"/>
        <v>0</v>
      </c>
      <c r="CO10" s="2">
        <f t="shared" si="129"/>
        <v>0.8627059410883674</v>
      </c>
      <c r="CQ10" s="2">
        <f t="shared" si="130"/>
        <v>0</v>
      </c>
      <c r="CR10" s="2">
        <f t="shared" si="131"/>
        <v>0</v>
      </c>
      <c r="CS10" s="2">
        <f t="shared" si="132"/>
        <v>0</v>
      </c>
      <c r="CT10" s="2">
        <f t="shared" si="133"/>
        <v>0.89465801298052916</v>
      </c>
      <c r="CW10" s="2">
        <f t="shared" si="54"/>
        <v>0</v>
      </c>
      <c r="CX10" s="2">
        <f t="shared" si="55"/>
        <v>0</v>
      </c>
      <c r="CY10" s="2">
        <f t="shared" si="56"/>
        <v>0</v>
      </c>
      <c r="CZ10" s="2">
        <f t="shared" si="57"/>
        <v>0</v>
      </c>
      <c r="DB10" s="2">
        <f t="shared" si="58"/>
        <v>-1.9999999999999907E-2</v>
      </c>
      <c r="DC10" s="2">
        <f t="shared" si="59"/>
        <v>0.28000000000000003</v>
      </c>
      <c r="DD10" s="2">
        <f t="shared" si="60"/>
        <v>0.18999999999999995</v>
      </c>
      <c r="DE10" s="2">
        <f t="shared" si="61"/>
        <v>8.0000000000000071E-2</v>
      </c>
      <c r="DG10" s="2">
        <f t="shared" si="134"/>
        <v>0</v>
      </c>
      <c r="DH10" s="2">
        <f t="shared" si="135"/>
        <v>0</v>
      </c>
      <c r="DI10" s="2">
        <f t="shared" si="136"/>
        <v>0</v>
      </c>
      <c r="DJ10" s="2">
        <f t="shared" si="137"/>
        <v>0</v>
      </c>
      <c r="DM10" s="2">
        <f t="shared" si="63"/>
        <v>0.5</v>
      </c>
      <c r="DN10" s="2">
        <f t="shared" si="64"/>
        <v>0</v>
      </c>
      <c r="DO10" s="2">
        <f t="shared" si="65"/>
        <v>0.5</v>
      </c>
      <c r="DP10" s="2">
        <f t="shared" si="66"/>
        <v>0</v>
      </c>
      <c r="DR10" s="2">
        <f t="shared" si="138"/>
        <v>-1.9999999999999907E-2</v>
      </c>
      <c r="DS10" s="2">
        <f t="shared" si="139"/>
        <v>-4.9999999999999933E-2</v>
      </c>
      <c r="DT10" s="2">
        <f t="shared" si="140"/>
        <v>5.0000000000000044E-2</v>
      </c>
      <c r="DU10" s="2">
        <f t="shared" si="141"/>
        <v>-4.0000000000000036E-2</v>
      </c>
      <c r="DW10" s="12">
        <f t="shared" si="142"/>
        <v>0.49000000000000005</v>
      </c>
      <c r="DX10" s="12">
        <f t="shared" si="143"/>
        <v>0</v>
      </c>
      <c r="DY10" s="12">
        <f t="shared" si="144"/>
        <v>0.52500000000000002</v>
      </c>
      <c r="DZ10" s="12">
        <f t="shared" si="145"/>
        <v>0</v>
      </c>
      <c r="EB10" s="2">
        <f t="shared" si="146"/>
        <v>0.48877805486284298</v>
      </c>
      <c r="EC10" s="2">
        <f t="shared" si="147"/>
        <v>0</v>
      </c>
      <c r="ED10" s="2">
        <f t="shared" si="148"/>
        <v>0.52369077306733169</v>
      </c>
      <c r="EE10" s="2">
        <f t="shared" si="149"/>
        <v>0</v>
      </c>
      <c r="EG10" s="2">
        <f t="shared" si="173"/>
        <v>1.2219451371570655E-3</v>
      </c>
      <c r="EH10" s="2">
        <f t="shared" si="71"/>
        <v>0</v>
      </c>
      <c r="EI10" s="2">
        <f t="shared" si="72"/>
        <v>1.3092269326683281E-3</v>
      </c>
      <c r="EJ10" s="2">
        <f t="shared" si="73"/>
        <v>0</v>
      </c>
      <c r="EL10" s="2">
        <f t="shared" si="150"/>
        <v>2.5311720698253937E-3</v>
      </c>
      <c r="EN10" s="2">
        <f t="shared" si="151"/>
        <v>0</v>
      </c>
      <c r="EO10" s="2">
        <f t="shared" si="152"/>
        <v>0</v>
      </c>
      <c r="EP10" s="2">
        <f t="shared" si="153"/>
        <v>0</v>
      </c>
      <c r="EQ10" s="2">
        <f t="shared" si="154"/>
        <v>0.89465801298052916</v>
      </c>
      <c r="ER10" s="2"/>
      <c r="ES10" s="2">
        <f t="shared" si="155"/>
        <v>0</v>
      </c>
      <c r="ET10" s="2">
        <f t="shared" si="156"/>
        <v>0</v>
      </c>
      <c r="EU10" s="2">
        <f t="shared" si="157"/>
        <v>0</v>
      </c>
      <c r="EV10" s="2">
        <f t="shared" si="158"/>
        <v>0</v>
      </c>
      <c r="EX10" s="2">
        <f t="shared" si="74"/>
        <v>0</v>
      </c>
      <c r="EY10" s="2">
        <f t="shared" si="75"/>
        <v>0</v>
      </c>
      <c r="EZ10" s="2">
        <f t="shared" si="76"/>
        <v>0</v>
      </c>
      <c r="FA10" s="2">
        <f t="shared" si="77"/>
        <v>0.89465801298052916</v>
      </c>
      <c r="FC10" s="2">
        <f t="shared" si="159"/>
        <v>0.89465801298052916</v>
      </c>
      <c r="FD10" s="2">
        <f t="shared" si="78"/>
        <v>0.19999999999999996</v>
      </c>
      <c r="FE10" s="2">
        <f t="shared" si="160"/>
        <v>-2.5311720698253937E-3</v>
      </c>
      <c r="FF10" s="2">
        <f t="shared" si="161"/>
        <v>1.0921268409107037</v>
      </c>
      <c r="FG10" s="2"/>
      <c r="FH10" s="2">
        <f t="shared" si="162"/>
        <v>0</v>
      </c>
      <c r="FI10" s="2">
        <f t="shared" si="163"/>
        <v>0</v>
      </c>
      <c r="FJ10" s="2">
        <f t="shared" si="164"/>
        <v>0</v>
      </c>
      <c r="FK10" s="2">
        <f t="shared" si="165"/>
        <v>0.81918874206451242</v>
      </c>
      <c r="FL10" s="2"/>
      <c r="FM10" s="2">
        <f t="shared" si="79"/>
        <v>1</v>
      </c>
      <c r="FN10" s="2">
        <f t="shared" si="166"/>
        <v>9.2126840910703667E-2</v>
      </c>
      <c r="FO10" s="40">
        <f t="shared" si="80"/>
        <v>1.7711036788190178</v>
      </c>
      <c r="FP10" s="2"/>
      <c r="FQ10" s="2">
        <f t="shared" si="81"/>
        <v>0</v>
      </c>
      <c r="FR10" s="2">
        <f t="shared" si="82"/>
        <v>0</v>
      </c>
      <c r="FS10" s="2">
        <f t="shared" si="83"/>
        <v>0</v>
      </c>
      <c r="FT10" s="2">
        <f t="shared" si="84"/>
        <v>0.8</v>
      </c>
      <c r="FU10" s="2"/>
      <c r="FV10" s="3">
        <f t="shared" si="85"/>
        <v>0</v>
      </c>
      <c r="FW10" s="3">
        <f t="shared" si="86"/>
        <v>0</v>
      </c>
      <c r="FX10" s="3">
        <f t="shared" si="87"/>
        <v>0</v>
      </c>
      <c r="FY10" s="3">
        <f t="shared" si="88"/>
        <v>0.11832251622566137</v>
      </c>
      <c r="FZ10" s="2"/>
      <c r="GA10" s="39">
        <f t="shared" si="167"/>
        <v>1.8167978197057886</v>
      </c>
      <c r="GB10" s="39">
        <f t="shared" si="168"/>
        <v>1</v>
      </c>
      <c r="GC10" s="39">
        <f t="shared" si="169"/>
        <v>1.3366869316594256</v>
      </c>
      <c r="GD10" s="39">
        <f t="shared" si="170"/>
        <v>1.0943145940101326</v>
      </c>
    </row>
    <row r="11" spans="1:186" x14ac:dyDescent="0.25">
      <c r="A11" s="1">
        <f>'BTEvent-Driven Loop'!A10</f>
        <v>7</v>
      </c>
      <c r="C11" s="1">
        <f>'BTEvent-Driven Loop'!C10</f>
        <v>0</v>
      </c>
      <c r="D11" s="1">
        <f>'BTEvent-Driven Loop'!D10</f>
        <v>1</v>
      </c>
      <c r="E11" s="1">
        <f>'BTEvent-Driven Loop'!E10</f>
        <v>0</v>
      </c>
      <c r="F11" s="1">
        <f>'BTEvent-Driven Loop'!F10</f>
        <v>0</v>
      </c>
      <c r="H11" s="1">
        <f>'BTEvent-Driven Loop'!H10</f>
        <v>182.34184602816003</v>
      </c>
      <c r="I11" s="1">
        <f>'BTEvent-Driven Loop'!I10</f>
        <v>777.12759032832014</v>
      </c>
      <c r="J11" s="1">
        <f>'BTEvent-Driven Loop'!J10</f>
        <v>1781.4382531545598</v>
      </c>
      <c r="K11" s="1">
        <f>'BTEvent-Driven Loop'!K10</f>
        <v>9033.0759398879982</v>
      </c>
      <c r="L11" s="1"/>
      <c r="M11" s="1">
        <f>'BTEvent-Driven Loop'!M10</f>
        <v>229.28133114432003</v>
      </c>
      <c r="N11" s="1">
        <f>'BTEvent-Driven Loop'!N10</f>
        <v>865.2554613964802</v>
      </c>
      <c r="O11" s="1">
        <f>'BTEvent-Driven Loop'!O10</f>
        <v>2004.1180347988795</v>
      </c>
      <c r="P11" s="1">
        <f>'BTEvent-Driven Loop'!P10</f>
        <v>10584.210192191997</v>
      </c>
      <c r="R11" s="2">
        <f t="shared" si="90"/>
        <v>0.27</v>
      </c>
      <c r="S11" s="2">
        <f t="shared" si="91"/>
        <v>8.0000000000000071E-2</v>
      </c>
      <c r="T11" s="2">
        <f t="shared" si="92"/>
        <v>0.16999999999999993</v>
      </c>
      <c r="U11" s="2">
        <f t="shared" si="93"/>
        <v>0.15999999999999992</v>
      </c>
      <c r="W11" s="2">
        <f t="shared" si="94"/>
        <v>1.0000000000000009E-2</v>
      </c>
      <c r="X11" s="2">
        <f t="shared" si="95"/>
        <v>-3.0000000000000027E-2</v>
      </c>
      <c r="Y11" s="2">
        <f t="shared" si="96"/>
        <v>4.0000000000000036E-2</v>
      </c>
      <c r="Z11" s="2">
        <f t="shared" si="97"/>
        <v>-1.0000000000000009E-2</v>
      </c>
      <c r="AB11" s="1">
        <f t="shared" si="98"/>
        <v>1</v>
      </c>
      <c r="AC11" s="2">
        <v>1</v>
      </c>
      <c r="AD11" s="3">
        <f t="shared" si="99"/>
        <v>0.8</v>
      </c>
      <c r="AF11" s="2">
        <f t="shared" si="100"/>
        <v>0</v>
      </c>
      <c r="AG11" s="2">
        <f t="shared" si="101"/>
        <v>0.8</v>
      </c>
      <c r="AH11" s="2">
        <f t="shared" si="102"/>
        <v>0</v>
      </c>
      <c r="AI11" s="2">
        <f t="shared" si="103"/>
        <v>0</v>
      </c>
      <c r="AK11" s="2">
        <f t="shared" si="104"/>
        <v>0.8</v>
      </c>
      <c r="AL11" s="2">
        <f t="shared" si="105"/>
        <v>0.19999999999999996</v>
      </c>
      <c r="AN11" s="2">
        <f t="shared" si="171"/>
        <v>0</v>
      </c>
      <c r="AO11" s="2">
        <f t="shared" si="26"/>
        <v>0.8</v>
      </c>
      <c r="AP11" s="2">
        <f t="shared" si="27"/>
        <v>0</v>
      </c>
      <c r="AQ11" s="2">
        <f t="shared" si="28"/>
        <v>-0.8</v>
      </c>
      <c r="AS11" s="2">
        <f t="shared" si="106"/>
        <v>0</v>
      </c>
      <c r="AT11" s="2">
        <f t="shared" si="107"/>
        <v>0.8</v>
      </c>
      <c r="AU11" s="2">
        <f t="shared" si="108"/>
        <v>0</v>
      </c>
      <c r="AV11" s="2">
        <f t="shared" si="109"/>
        <v>0</v>
      </c>
      <c r="AX11" s="2">
        <f t="shared" si="110"/>
        <v>0</v>
      </c>
      <c r="AY11" s="2">
        <f t="shared" si="111"/>
        <v>0</v>
      </c>
      <c r="AZ11" s="2">
        <f t="shared" si="112"/>
        <v>0</v>
      </c>
      <c r="BA11" s="2">
        <f t="shared" si="113"/>
        <v>0.8</v>
      </c>
      <c r="BC11" s="2">
        <f t="shared" si="172"/>
        <v>0</v>
      </c>
      <c r="BD11" s="2">
        <f t="shared" si="32"/>
        <v>0</v>
      </c>
      <c r="BE11" s="2">
        <f t="shared" si="33"/>
        <v>0</v>
      </c>
      <c r="BF11" s="2">
        <f t="shared" si="34"/>
        <v>0</v>
      </c>
      <c r="BH11" s="2">
        <f t="shared" si="114"/>
        <v>0</v>
      </c>
      <c r="BI11" s="2">
        <f t="shared" si="115"/>
        <v>0.8</v>
      </c>
      <c r="BJ11" s="2">
        <f t="shared" si="116"/>
        <v>0</v>
      </c>
      <c r="BK11" s="2">
        <f t="shared" si="117"/>
        <v>0</v>
      </c>
      <c r="BM11" s="2">
        <f t="shared" si="118"/>
        <v>0</v>
      </c>
      <c r="BN11" s="2">
        <f t="shared" si="119"/>
        <v>0.79880179730404388</v>
      </c>
      <c r="BO11" s="2">
        <f t="shared" si="120"/>
        <v>0</v>
      </c>
      <c r="BP11" s="2">
        <f t="shared" si="121"/>
        <v>0</v>
      </c>
      <c r="BR11" s="20">
        <f t="shared" si="39"/>
        <v>0</v>
      </c>
      <c r="BS11" s="20">
        <f t="shared" si="40"/>
        <v>1.1982026959561631E-3</v>
      </c>
      <c r="BT11" s="20">
        <f t="shared" si="41"/>
        <v>0</v>
      </c>
      <c r="BU11" s="20">
        <f t="shared" si="42"/>
        <v>0</v>
      </c>
      <c r="BW11" s="2">
        <f t="shared" si="43"/>
        <v>1.0000000000000009E-2</v>
      </c>
      <c r="BX11" s="2">
        <f t="shared" si="44"/>
        <v>-3.0000000000000027E-2</v>
      </c>
      <c r="BY11" s="2">
        <f t="shared" si="45"/>
        <v>4.0000000000000036E-2</v>
      </c>
      <c r="BZ11" s="2">
        <f t="shared" si="46"/>
        <v>-1.0000000000000009E-2</v>
      </c>
      <c r="CB11" s="2">
        <f t="shared" si="122"/>
        <v>0</v>
      </c>
      <c r="CC11" s="2">
        <f t="shared" si="123"/>
        <v>-2.3964053919121337E-2</v>
      </c>
      <c r="CD11" s="2">
        <f t="shared" si="124"/>
        <v>0</v>
      </c>
      <c r="CE11" s="2">
        <f t="shared" si="125"/>
        <v>0</v>
      </c>
      <c r="CG11" s="2">
        <f t="shared" si="48"/>
        <v>0.27</v>
      </c>
      <c r="CH11" s="2">
        <f t="shared" si="49"/>
        <v>8.0000000000000071E-2</v>
      </c>
      <c r="CI11" s="2">
        <f t="shared" si="50"/>
        <v>0.16999999999999993</v>
      </c>
      <c r="CJ11" s="2">
        <f t="shared" si="51"/>
        <v>0.15999999999999992</v>
      </c>
      <c r="CL11" s="2">
        <f t="shared" si="126"/>
        <v>0</v>
      </c>
      <c r="CM11" s="2">
        <f t="shared" si="127"/>
        <v>0.8627059410883674</v>
      </c>
      <c r="CN11" s="2">
        <f t="shared" si="128"/>
        <v>0</v>
      </c>
      <c r="CO11" s="2">
        <f t="shared" si="129"/>
        <v>0</v>
      </c>
      <c r="CQ11" s="2">
        <f t="shared" si="130"/>
        <v>0</v>
      </c>
      <c r="CR11" s="2">
        <f t="shared" si="131"/>
        <v>0.88666999500748878</v>
      </c>
      <c r="CS11" s="2">
        <f t="shared" si="132"/>
        <v>0</v>
      </c>
      <c r="CT11" s="2">
        <f t="shared" si="133"/>
        <v>0</v>
      </c>
      <c r="CW11" s="2">
        <f t="shared" si="54"/>
        <v>0</v>
      </c>
      <c r="CX11" s="2">
        <f t="shared" si="55"/>
        <v>0</v>
      </c>
      <c r="CY11" s="2">
        <f t="shared" si="56"/>
        <v>0</v>
      </c>
      <c r="CZ11" s="2">
        <f t="shared" si="57"/>
        <v>0</v>
      </c>
      <c r="DB11" s="2">
        <f t="shared" si="58"/>
        <v>0.27</v>
      </c>
      <c r="DC11" s="2">
        <f t="shared" si="59"/>
        <v>8.0000000000000071E-2</v>
      </c>
      <c r="DD11" s="2">
        <f t="shared" si="60"/>
        <v>0.16999999999999993</v>
      </c>
      <c r="DE11" s="2">
        <f t="shared" si="61"/>
        <v>0.15999999999999992</v>
      </c>
      <c r="DG11" s="2">
        <f t="shared" si="134"/>
        <v>0</v>
      </c>
      <c r="DH11" s="2">
        <f t="shared" si="135"/>
        <v>0</v>
      </c>
      <c r="DI11" s="2">
        <f t="shared" si="136"/>
        <v>0</v>
      </c>
      <c r="DJ11" s="2">
        <f t="shared" si="137"/>
        <v>0</v>
      </c>
      <c r="DM11" s="2">
        <f t="shared" si="63"/>
        <v>0</v>
      </c>
      <c r="DN11" s="2">
        <f t="shared" si="64"/>
        <v>0</v>
      </c>
      <c r="DO11" s="2">
        <f t="shared" si="65"/>
        <v>0</v>
      </c>
      <c r="DP11" s="2">
        <f t="shared" si="66"/>
        <v>0.8</v>
      </c>
      <c r="DR11" s="2">
        <f t="shared" si="138"/>
        <v>1.0000000000000009E-2</v>
      </c>
      <c r="DS11" s="2">
        <f t="shared" si="139"/>
        <v>-3.0000000000000027E-2</v>
      </c>
      <c r="DT11" s="2">
        <f t="shared" si="140"/>
        <v>4.0000000000000036E-2</v>
      </c>
      <c r="DU11" s="2">
        <f t="shared" si="141"/>
        <v>-1.0000000000000009E-2</v>
      </c>
      <c r="DW11" s="12">
        <f t="shared" si="142"/>
        <v>0</v>
      </c>
      <c r="DX11" s="12">
        <f t="shared" si="143"/>
        <v>0</v>
      </c>
      <c r="DY11" s="12">
        <f t="shared" si="144"/>
        <v>0</v>
      </c>
      <c r="DZ11" s="12">
        <f t="shared" si="145"/>
        <v>0.79200000000000004</v>
      </c>
      <c r="EB11" s="2">
        <f t="shared" si="146"/>
        <v>0</v>
      </c>
      <c r="EC11" s="2">
        <f t="shared" si="147"/>
        <v>0</v>
      </c>
      <c r="ED11" s="2">
        <f t="shared" si="148"/>
        <v>0</v>
      </c>
      <c r="EE11" s="2">
        <f t="shared" si="149"/>
        <v>0.79002493765586046</v>
      </c>
      <c r="EG11" s="2">
        <f t="shared" si="173"/>
        <v>0</v>
      </c>
      <c r="EH11" s="2">
        <f t="shared" si="71"/>
        <v>0</v>
      </c>
      <c r="EI11" s="2">
        <f t="shared" si="72"/>
        <v>0</v>
      </c>
      <c r="EJ11" s="2">
        <f t="shared" si="73"/>
        <v>1.9750623441395776E-3</v>
      </c>
      <c r="EL11" s="2">
        <f t="shared" si="150"/>
        <v>1.9750623441395776E-3</v>
      </c>
      <c r="EN11" s="2">
        <f t="shared" si="151"/>
        <v>0</v>
      </c>
      <c r="EO11" s="2">
        <f t="shared" si="152"/>
        <v>0.88666999500748878</v>
      </c>
      <c r="EP11" s="2">
        <f t="shared" si="153"/>
        <v>0</v>
      </c>
      <c r="EQ11" s="2">
        <f t="shared" si="154"/>
        <v>0</v>
      </c>
      <c r="ER11" s="2"/>
      <c r="ES11" s="2">
        <f t="shared" si="155"/>
        <v>0</v>
      </c>
      <c r="ET11" s="2">
        <f t="shared" si="156"/>
        <v>0</v>
      </c>
      <c r="EU11" s="2">
        <f t="shared" si="157"/>
        <v>0</v>
      </c>
      <c r="EV11" s="2">
        <f t="shared" si="158"/>
        <v>0</v>
      </c>
      <c r="EX11" s="2">
        <f t="shared" si="74"/>
        <v>0</v>
      </c>
      <c r="EY11" s="2">
        <f t="shared" si="75"/>
        <v>0.88666999500748878</v>
      </c>
      <c r="EZ11" s="2">
        <f t="shared" si="76"/>
        <v>0</v>
      </c>
      <c r="FA11" s="2">
        <f t="shared" si="77"/>
        <v>0</v>
      </c>
      <c r="FC11" s="2">
        <f t="shared" si="159"/>
        <v>0.88666999500748878</v>
      </c>
      <c r="FD11" s="2">
        <f t="shared" si="78"/>
        <v>0.19999999999999996</v>
      </c>
      <c r="FE11" s="2">
        <f t="shared" si="160"/>
        <v>-1.9750623441395776E-3</v>
      </c>
      <c r="FF11" s="2">
        <f t="shared" si="161"/>
        <v>1.084694932663349</v>
      </c>
      <c r="FG11" s="2"/>
      <c r="FH11" s="2">
        <f t="shared" si="162"/>
        <v>0</v>
      </c>
      <c r="FI11" s="2">
        <f t="shared" si="163"/>
        <v>0.81743720589748514</v>
      </c>
      <c r="FJ11" s="2">
        <f t="shared" si="164"/>
        <v>0</v>
      </c>
      <c r="FK11" s="2">
        <f t="shared" si="165"/>
        <v>0</v>
      </c>
      <c r="FL11" s="2"/>
      <c r="FM11" s="2">
        <f t="shared" si="79"/>
        <v>1</v>
      </c>
      <c r="FN11" s="2">
        <f t="shared" si="166"/>
        <v>8.4694932663349043E-2</v>
      </c>
      <c r="FO11" s="40">
        <f t="shared" si="80"/>
        <v>1.9211071856364041</v>
      </c>
      <c r="FP11" s="2"/>
      <c r="FQ11" s="2">
        <f t="shared" si="81"/>
        <v>0</v>
      </c>
      <c r="FR11" s="2">
        <f t="shared" si="82"/>
        <v>0.8</v>
      </c>
      <c r="FS11" s="2">
        <f t="shared" si="83"/>
        <v>0</v>
      </c>
      <c r="FT11" s="2">
        <f t="shared" si="84"/>
        <v>0</v>
      </c>
      <c r="FU11" s="2"/>
      <c r="FV11" s="3">
        <f t="shared" si="85"/>
        <v>0</v>
      </c>
      <c r="FW11" s="3">
        <f t="shared" si="86"/>
        <v>0.10833749375936086</v>
      </c>
      <c r="FX11" s="3">
        <f t="shared" si="87"/>
        <v>0</v>
      </c>
      <c r="FY11" s="3">
        <f t="shared" si="88"/>
        <v>0</v>
      </c>
      <c r="FZ11" s="2"/>
      <c r="GA11" s="39">
        <f t="shared" si="167"/>
        <v>1.8167978197057886</v>
      </c>
      <c r="GB11" s="39">
        <f t="shared" si="168"/>
        <v>1.1083374937593609</v>
      </c>
      <c r="GC11" s="39">
        <f t="shared" si="169"/>
        <v>1.3366869316594256</v>
      </c>
      <c r="GD11" s="39">
        <f t="shared" si="170"/>
        <v>1.0943145940101326</v>
      </c>
    </row>
    <row r="12" spans="1:186" x14ac:dyDescent="0.25">
      <c r="A12" s="1">
        <f>'BTEvent-Driven Loop'!A11</f>
        <v>8</v>
      </c>
      <c r="C12" s="1">
        <f>'BTEvent-Driven Loop'!C11</f>
        <v>0</v>
      </c>
      <c r="D12" s="1">
        <f>'BTEvent-Driven Loop'!D11</f>
        <v>1</v>
      </c>
      <c r="E12" s="1">
        <f>'BTEvent-Driven Loop'!E11</f>
        <v>1</v>
      </c>
      <c r="F12" s="1">
        <f>'BTEvent-Driven Loop'!F11</f>
        <v>1</v>
      </c>
      <c r="H12" s="1">
        <f>'BTEvent-Driven Loop'!H11</f>
        <v>233.86695776720643</v>
      </c>
      <c r="I12" s="1">
        <f>'BTEvent-Driven Loop'!I11</f>
        <v>882.56057062440982</v>
      </c>
      <c r="J12" s="1">
        <f>'BTEvent-Driven Loop'!J11</f>
        <v>2104.3239365388235</v>
      </c>
      <c r="K12" s="1">
        <f>'BTEvent-Driven Loop'!K11</f>
        <v>10478.368090270076</v>
      </c>
      <c r="L12" s="1"/>
      <c r="M12" s="1">
        <f>'BTEvent-Driven Loop'!M11</f>
        <v>279.72322399607043</v>
      </c>
      <c r="N12" s="1">
        <f>'BTEvent-Driven Loop'!N11</f>
        <v>917.17078908026906</v>
      </c>
      <c r="O12" s="1">
        <f>'BTEvent-Driven Loop'!O11</f>
        <v>2144.4062972348011</v>
      </c>
      <c r="P12" s="1">
        <f>'BTEvent-Driven Loop'!P11</f>
        <v>10266.683886426237</v>
      </c>
      <c r="R12" s="2">
        <f t="shared" si="90"/>
        <v>0.21999999999999997</v>
      </c>
      <c r="S12" s="2">
        <f t="shared" si="91"/>
        <v>6.0000000000000053E-2</v>
      </c>
      <c r="T12" s="2">
        <f t="shared" si="92"/>
        <v>7.0000000000000062E-2</v>
      </c>
      <c r="U12" s="2">
        <f t="shared" si="93"/>
        <v>-2.9999999999999916E-2</v>
      </c>
      <c r="W12" s="2">
        <f t="shared" si="94"/>
        <v>2.0000000000000018E-2</v>
      </c>
      <c r="X12" s="2">
        <f t="shared" si="95"/>
        <v>2.0000000000000018E-2</v>
      </c>
      <c r="Y12" s="2">
        <f t="shared" si="96"/>
        <v>5.0000000000000044E-2</v>
      </c>
      <c r="Z12" s="2">
        <f t="shared" si="97"/>
        <v>-1.0000000000000009E-2</v>
      </c>
      <c r="AB12" s="1">
        <f t="shared" si="98"/>
        <v>3</v>
      </c>
      <c r="AC12" s="2">
        <v>1</v>
      </c>
      <c r="AD12" s="3">
        <f t="shared" si="99"/>
        <v>0.33333333333333331</v>
      </c>
      <c r="AF12" s="2">
        <f t="shared" si="100"/>
        <v>0</v>
      </c>
      <c r="AG12" s="2">
        <f t="shared" si="101"/>
        <v>0.33333333333333331</v>
      </c>
      <c r="AH12" s="2">
        <f t="shared" si="102"/>
        <v>0.33333333333333331</v>
      </c>
      <c r="AI12" s="2">
        <f t="shared" si="103"/>
        <v>0.33333333333333331</v>
      </c>
      <c r="AK12" s="2">
        <f t="shared" si="104"/>
        <v>1</v>
      </c>
      <c r="AL12" s="2">
        <f t="shared" si="105"/>
        <v>0</v>
      </c>
      <c r="AN12" s="2">
        <f t="shared" si="171"/>
        <v>0</v>
      </c>
      <c r="AO12" s="2">
        <f t="shared" si="26"/>
        <v>-0.46666666666666673</v>
      </c>
      <c r="AP12" s="2">
        <f t="shared" si="27"/>
        <v>0.33333333333333331</v>
      </c>
      <c r="AQ12" s="2">
        <f t="shared" si="28"/>
        <v>0.33333333333333331</v>
      </c>
      <c r="AS12" s="2">
        <f t="shared" si="106"/>
        <v>0</v>
      </c>
      <c r="AT12" s="2">
        <f t="shared" si="107"/>
        <v>0</v>
      </c>
      <c r="AU12" s="2">
        <f t="shared" si="108"/>
        <v>0.33333333333333331</v>
      </c>
      <c r="AV12" s="2">
        <f t="shared" si="109"/>
        <v>0.33333333333333331</v>
      </c>
      <c r="AX12" s="2">
        <f t="shared" si="110"/>
        <v>0</v>
      </c>
      <c r="AY12" s="2">
        <f t="shared" si="111"/>
        <v>0.46666666666666673</v>
      </c>
      <c r="AZ12" s="2">
        <f t="shared" si="112"/>
        <v>0</v>
      </c>
      <c r="BA12" s="2">
        <f t="shared" si="113"/>
        <v>0</v>
      </c>
      <c r="BC12" s="2">
        <f t="shared" si="172"/>
        <v>0</v>
      </c>
      <c r="BD12" s="2">
        <f t="shared" si="32"/>
        <v>0.33333333333333331</v>
      </c>
      <c r="BE12" s="2">
        <f t="shared" si="33"/>
        <v>0</v>
      </c>
      <c r="BF12" s="2">
        <f t="shared" si="34"/>
        <v>0</v>
      </c>
      <c r="BH12" s="2">
        <f t="shared" si="114"/>
        <v>0</v>
      </c>
      <c r="BI12" s="2">
        <f t="shared" si="115"/>
        <v>0</v>
      </c>
      <c r="BJ12" s="2">
        <f t="shared" si="116"/>
        <v>0.33333333333333331</v>
      </c>
      <c r="BK12" s="2">
        <f t="shared" si="117"/>
        <v>0.33333333333333331</v>
      </c>
      <c r="BM12" s="2">
        <f t="shared" si="118"/>
        <v>0</v>
      </c>
      <c r="BN12" s="2">
        <f t="shared" si="119"/>
        <v>0</v>
      </c>
      <c r="BO12" s="2">
        <f t="shared" si="120"/>
        <v>0.33283408221001826</v>
      </c>
      <c r="BP12" s="2">
        <f t="shared" si="121"/>
        <v>0.33283408221001826</v>
      </c>
      <c r="BR12" s="20">
        <f t="shared" si="39"/>
        <v>0</v>
      </c>
      <c r="BS12" s="20">
        <f t="shared" si="40"/>
        <v>0</v>
      </c>
      <c r="BT12" s="20">
        <f t="shared" si="41"/>
        <v>4.9925112331505872E-4</v>
      </c>
      <c r="BU12" s="20">
        <f t="shared" si="42"/>
        <v>4.9925112331505872E-4</v>
      </c>
      <c r="BW12" s="2">
        <f t="shared" si="43"/>
        <v>2.0000000000000018E-2</v>
      </c>
      <c r="BX12" s="2">
        <f t="shared" si="44"/>
        <v>2.0000000000000018E-2</v>
      </c>
      <c r="BY12" s="2">
        <f t="shared" si="45"/>
        <v>5.0000000000000044E-2</v>
      </c>
      <c r="BZ12" s="2">
        <f t="shared" si="46"/>
        <v>-1.0000000000000009E-2</v>
      </c>
      <c r="CB12" s="2">
        <f t="shared" si="122"/>
        <v>0</v>
      </c>
      <c r="CC12" s="2">
        <f t="shared" si="123"/>
        <v>0</v>
      </c>
      <c r="CD12" s="2">
        <f t="shared" si="124"/>
        <v>1.6641704110500928E-2</v>
      </c>
      <c r="CE12" s="2">
        <f t="shared" si="125"/>
        <v>-3.3283408221001856E-3</v>
      </c>
      <c r="CG12" s="2">
        <f t="shared" si="48"/>
        <v>0.21999999999999997</v>
      </c>
      <c r="CH12" s="2">
        <f t="shared" si="49"/>
        <v>6.0000000000000053E-2</v>
      </c>
      <c r="CI12" s="2">
        <f t="shared" si="50"/>
        <v>7.0000000000000062E-2</v>
      </c>
      <c r="CJ12" s="2">
        <f t="shared" si="51"/>
        <v>-2.9999999999999916E-2</v>
      </c>
      <c r="CL12" s="2">
        <f t="shared" si="126"/>
        <v>0</v>
      </c>
      <c r="CM12" s="2">
        <f t="shared" si="127"/>
        <v>0</v>
      </c>
      <c r="CN12" s="2">
        <f t="shared" si="128"/>
        <v>0.35613246796471953</v>
      </c>
      <c r="CO12" s="2">
        <f t="shared" si="129"/>
        <v>0.32284905974371775</v>
      </c>
      <c r="CQ12" s="2">
        <f t="shared" si="130"/>
        <v>0</v>
      </c>
      <c r="CR12" s="2">
        <f t="shared" si="131"/>
        <v>0</v>
      </c>
      <c r="CS12" s="2">
        <f t="shared" si="132"/>
        <v>0.33949076385421861</v>
      </c>
      <c r="CT12" s="2">
        <f t="shared" si="133"/>
        <v>0.32617740056581795</v>
      </c>
      <c r="CW12" s="2">
        <f t="shared" si="54"/>
        <v>0</v>
      </c>
      <c r="CX12" s="2">
        <f t="shared" si="55"/>
        <v>0.33333333333333331</v>
      </c>
      <c r="CY12" s="2">
        <f t="shared" si="56"/>
        <v>0</v>
      </c>
      <c r="CZ12" s="2">
        <f t="shared" si="57"/>
        <v>0</v>
      </c>
      <c r="DB12" s="2">
        <f t="shared" si="58"/>
        <v>0.21999999999999997</v>
      </c>
      <c r="DC12" s="2">
        <f t="shared" si="59"/>
        <v>6.0000000000000053E-2</v>
      </c>
      <c r="DD12" s="2">
        <f t="shared" si="60"/>
        <v>7.0000000000000062E-2</v>
      </c>
      <c r="DE12" s="2">
        <f t="shared" si="61"/>
        <v>-2.9999999999999916E-2</v>
      </c>
      <c r="DG12" s="2">
        <f t="shared" si="134"/>
        <v>0</v>
      </c>
      <c r="DH12" s="2">
        <f t="shared" si="135"/>
        <v>0.35333333333333333</v>
      </c>
      <c r="DI12" s="2">
        <f t="shared" si="136"/>
        <v>0</v>
      </c>
      <c r="DJ12" s="2">
        <f t="shared" si="137"/>
        <v>0</v>
      </c>
      <c r="DM12" s="2">
        <f t="shared" si="63"/>
        <v>0</v>
      </c>
      <c r="DN12" s="2">
        <f t="shared" si="64"/>
        <v>0.46666666666666673</v>
      </c>
      <c r="DO12" s="2">
        <f t="shared" si="65"/>
        <v>0</v>
      </c>
      <c r="DP12" s="2">
        <f t="shared" si="66"/>
        <v>0</v>
      </c>
      <c r="DR12" s="2">
        <f t="shared" si="138"/>
        <v>2.0000000000000018E-2</v>
      </c>
      <c r="DS12" s="2">
        <f t="shared" si="139"/>
        <v>2.0000000000000018E-2</v>
      </c>
      <c r="DT12" s="2">
        <f t="shared" si="140"/>
        <v>5.0000000000000044E-2</v>
      </c>
      <c r="DU12" s="2">
        <f t="shared" si="141"/>
        <v>-1.0000000000000009E-2</v>
      </c>
      <c r="DW12" s="12">
        <f t="shared" si="142"/>
        <v>0</v>
      </c>
      <c r="DX12" s="12">
        <f t="shared" si="143"/>
        <v>0.47600000000000009</v>
      </c>
      <c r="DY12" s="12">
        <f t="shared" si="144"/>
        <v>0</v>
      </c>
      <c r="DZ12" s="12">
        <f t="shared" si="145"/>
        <v>0</v>
      </c>
      <c r="EB12" s="2">
        <f t="shared" si="146"/>
        <v>0</v>
      </c>
      <c r="EC12" s="2">
        <f t="shared" si="147"/>
        <v>0.47481296758104752</v>
      </c>
      <c r="ED12" s="2">
        <f t="shared" si="148"/>
        <v>0</v>
      </c>
      <c r="EE12" s="2">
        <f t="shared" si="149"/>
        <v>0</v>
      </c>
      <c r="EG12" s="2">
        <f t="shared" si="173"/>
        <v>0</v>
      </c>
      <c r="EH12" s="2">
        <f t="shared" si="71"/>
        <v>1.1870324189525716E-3</v>
      </c>
      <c r="EI12" s="2">
        <f t="shared" si="72"/>
        <v>0</v>
      </c>
      <c r="EJ12" s="2">
        <f t="shared" si="73"/>
        <v>0</v>
      </c>
      <c r="EL12" s="2">
        <f t="shared" si="150"/>
        <v>1.1870324189525716E-3</v>
      </c>
      <c r="EN12" s="2">
        <f t="shared" si="151"/>
        <v>0</v>
      </c>
      <c r="EO12" s="2">
        <f t="shared" si="152"/>
        <v>0</v>
      </c>
      <c r="EP12" s="2">
        <f t="shared" si="153"/>
        <v>0.33949076385421861</v>
      </c>
      <c r="EQ12" s="2">
        <f t="shared" si="154"/>
        <v>0.32617740056581795</v>
      </c>
      <c r="ER12" s="2"/>
      <c r="ES12" s="2">
        <f t="shared" si="155"/>
        <v>0</v>
      </c>
      <c r="ET12" s="2">
        <f t="shared" si="156"/>
        <v>0.35333333333333333</v>
      </c>
      <c r="EU12" s="2">
        <f t="shared" si="157"/>
        <v>0</v>
      </c>
      <c r="EV12" s="2">
        <f t="shared" si="158"/>
        <v>0</v>
      </c>
      <c r="EX12" s="2">
        <f t="shared" si="74"/>
        <v>0</v>
      </c>
      <c r="EY12" s="2">
        <f t="shared" si="75"/>
        <v>0.35333333333333333</v>
      </c>
      <c r="EZ12" s="2">
        <f t="shared" si="76"/>
        <v>0.33949076385421861</v>
      </c>
      <c r="FA12" s="2">
        <f t="shared" si="77"/>
        <v>0.32617740056581795</v>
      </c>
      <c r="FC12" s="2">
        <f t="shared" si="159"/>
        <v>1.0190014977533699</v>
      </c>
      <c r="FD12" s="2">
        <f t="shared" si="78"/>
        <v>0</v>
      </c>
      <c r="FE12" s="2">
        <f t="shared" si="160"/>
        <v>-1.1870324189525716E-3</v>
      </c>
      <c r="FF12" s="2">
        <f t="shared" si="161"/>
        <v>1.0178144653344172</v>
      </c>
      <c r="FG12" s="2"/>
      <c r="FH12" s="2">
        <f t="shared" si="162"/>
        <v>0</v>
      </c>
      <c r="FI12" s="2">
        <f t="shared" si="163"/>
        <v>0.34714905846542543</v>
      </c>
      <c r="FJ12" s="2">
        <f t="shared" si="164"/>
        <v>0.33354877083877382</v>
      </c>
      <c r="FK12" s="2">
        <f t="shared" si="165"/>
        <v>0.32046842688431215</v>
      </c>
      <c r="FL12" s="2"/>
      <c r="FM12" s="2">
        <f t="shared" si="79"/>
        <v>1</v>
      </c>
      <c r="FN12" s="2">
        <f t="shared" si="166"/>
        <v>1.7814465334417218E-2</v>
      </c>
      <c r="FO12" s="40">
        <f t="shared" si="80"/>
        <v>1.9553306829986237</v>
      </c>
      <c r="FP12" s="2"/>
      <c r="FQ12" s="2">
        <f t="shared" si="81"/>
        <v>0</v>
      </c>
      <c r="FR12" s="2">
        <f t="shared" si="82"/>
        <v>0.33333333333333331</v>
      </c>
      <c r="FS12" s="2">
        <f t="shared" si="83"/>
        <v>0.33333333333333331</v>
      </c>
      <c r="FT12" s="2">
        <f t="shared" si="84"/>
        <v>0.33333333333333331</v>
      </c>
      <c r="FU12" s="2"/>
      <c r="FV12" s="3">
        <f t="shared" si="85"/>
        <v>0</v>
      </c>
      <c r="FW12" s="3">
        <f t="shared" si="86"/>
        <v>6.0000000000000053E-2</v>
      </c>
      <c r="FX12" s="3">
        <f t="shared" si="87"/>
        <v>1.847229156265584E-2</v>
      </c>
      <c r="FY12" s="3">
        <f t="shared" si="88"/>
        <v>-2.1467798302546082E-2</v>
      </c>
      <c r="FZ12" s="2"/>
      <c r="GA12" s="39">
        <f t="shared" si="167"/>
        <v>1.8167978197057886</v>
      </c>
      <c r="GB12" s="39">
        <f t="shared" si="168"/>
        <v>1.1748377433849226</v>
      </c>
      <c r="GC12" s="39">
        <f t="shared" si="169"/>
        <v>1.3613786023890304</v>
      </c>
      <c r="GD12" s="39">
        <f t="shared" si="170"/>
        <v>1.0708220690263905</v>
      </c>
    </row>
    <row r="13" spans="1:186" x14ac:dyDescent="0.25">
      <c r="A13" s="1">
        <f>'BTEvent-Driven Loop'!A12</f>
        <v>9</v>
      </c>
      <c r="C13" s="1">
        <f>'BTEvent-Driven Loop'!C12</f>
        <v>1</v>
      </c>
      <c r="D13" s="1">
        <f>'BTEvent-Driven Loop'!D12</f>
        <v>0</v>
      </c>
      <c r="E13" s="1">
        <f>'BTEvent-Driven Loop'!E12</f>
        <v>0</v>
      </c>
      <c r="F13" s="1">
        <f>'BTEvent-Driven Loop'!F12</f>
        <v>0</v>
      </c>
      <c r="H13" s="1">
        <f>'BTEvent-Driven Loop'!H12</f>
        <v>293.70938519587395</v>
      </c>
      <c r="I13" s="1">
        <f>'BTEvent-Driven Loop'!I12</f>
        <v>871.31224962625561</v>
      </c>
      <c r="J13" s="1">
        <f>'BTEvent-Driven Loop'!J12</f>
        <v>2101.5181712901049</v>
      </c>
      <c r="K13" s="1">
        <f>'BTEvent-Driven Loop'!K12</f>
        <v>10266.683886426237</v>
      </c>
      <c r="L13" s="1"/>
      <c r="M13" s="1">
        <f>'BTEvent-Driven Loop'!M12</f>
        <v>260.14259831634547</v>
      </c>
      <c r="N13" s="1">
        <f>'BTEvent-Driven Loop'!N12</f>
        <v>1128.1200705687309</v>
      </c>
      <c r="O13" s="1">
        <f>'BTEvent-Driven Loop'!O12</f>
        <v>2637.6197455988054</v>
      </c>
      <c r="P13" s="1">
        <f>'BTEvent-Driven Loop'!P12</f>
        <v>11396.019113933124</v>
      </c>
      <c r="R13" s="2">
        <f t="shared" si="90"/>
        <v>-7.0000000000000062E-2</v>
      </c>
      <c r="S13" s="2">
        <f t="shared" si="91"/>
        <v>0.22999999999999998</v>
      </c>
      <c r="T13" s="2">
        <f t="shared" si="92"/>
        <v>0.22999999999999998</v>
      </c>
      <c r="U13" s="2">
        <f t="shared" si="93"/>
        <v>0.1100000000000001</v>
      </c>
      <c r="W13" s="2">
        <f t="shared" si="94"/>
        <v>5.0000000000000044E-2</v>
      </c>
      <c r="X13" s="2">
        <f t="shared" si="95"/>
        <v>-5.0000000000000044E-2</v>
      </c>
      <c r="Y13" s="2">
        <f t="shared" si="96"/>
        <v>-2.0000000000000129E-2</v>
      </c>
      <c r="Z13" s="2">
        <f t="shared" si="97"/>
        <v>0</v>
      </c>
      <c r="AB13" s="1">
        <f t="shared" si="98"/>
        <v>1</v>
      </c>
      <c r="AC13" s="2">
        <v>1</v>
      </c>
      <c r="AD13" s="3">
        <f t="shared" si="99"/>
        <v>0.8</v>
      </c>
      <c r="AF13" s="2">
        <f t="shared" si="100"/>
        <v>0.8</v>
      </c>
      <c r="AG13" s="2">
        <f t="shared" si="101"/>
        <v>0</v>
      </c>
      <c r="AH13" s="2">
        <f t="shared" si="102"/>
        <v>0</v>
      </c>
      <c r="AI13" s="2">
        <f t="shared" si="103"/>
        <v>0</v>
      </c>
      <c r="AK13" s="2">
        <f t="shared" si="104"/>
        <v>0.8</v>
      </c>
      <c r="AL13" s="2">
        <f t="shared" si="105"/>
        <v>0.19999999999999996</v>
      </c>
      <c r="AN13" s="2">
        <f t="shared" si="171"/>
        <v>0.8</v>
      </c>
      <c r="AO13" s="2">
        <f t="shared" si="26"/>
        <v>-0.33333333333333331</v>
      </c>
      <c r="AP13" s="2">
        <f t="shared" si="27"/>
        <v>-0.33333333333333331</v>
      </c>
      <c r="AQ13" s="2">
        <f t="shared" si="28"/>
        <v>-0.33333333333333331</v>
      </c>
      <c r="AS13" s="2">
        <f t="shared" si="106"/>
        <v>0.8</v>
      </c>
      <c r="AT13" s="2">
        <f t="shared" si="107"/>
        <v>0</v>
      </c>
      <c r="AU13" s="2">
        <f t="shared" si="108"/>
        <v>0</v>
      </c>
      <c r="AV13" s="2">
        <f t="shared" si="109"/>
        <v>0</v>
      </c>
      <c r="AX13" s="2">
        <f t="shared" si="110"/>
        <v>0</v>
      </c>
      <c r="AY13" s="2">
        <f t="shared" si="111"/>
        <v>0.33333333333333331</v>
      </c>
      <c r="AZ13" s="2">
        <f t="shared" si="112"/>
        <v>0.33333333333333331</v>
      </c>
      <c r="BA13" s="2">
        <f t="shared" si="113"/>
        <v>0.33333333333333331</v>
      </c>
      <c r="BC13" s="2">
        <f t="shared" si="172"/>
        <v>0</v>
      </c>
      <c r="BD13" s="2">
        <f t="shared" si="32"/>
        <v>0</v>
      </c>
      <c r="BE13" s="2">
        <f t="shared" si="33"/>
        <v>0</v>
      </c>
      <c r="BF13" s="2">
        <f t="shared" si="34"/>
        <v>0</v>
      </c>
      <c r="BH13" s="2">
        <f t="shared" si="114"/>
        <v>0.8</v>
      </c>
      <c r="BI13" s="2">
        <f t="shared" si="115"/>
        <v>0</v>
      </c>
      <c r="BJ13" s="2">
        <f t="shared" si="116"/>
        <v>0</v>
      </c>
      <c r="BK13" s="2">
        <f t="shared" si="117"/>
        <v>0</v>
      </c>
      <c r="BM13" s="2">
        <f t="shared" si="118"/>
        <v>0.79880179730404388</v>
      </c>
      <c r="BN13" s="2">
        <f t="shared" si="119"/>
        <v>0</v>
      </c>
      <c r="BO13" s="2">
        <f t="shared" si="120"/>
        <v>0</v>
      </c>
      <c r="BP13" s="2">
        <f t="shared" si="121"/>
        <v>0</v>
      </c>
      <c r="BR13" s="20">
        <f t="shared" si="39"/>
        <v>1.1982026959561631E-3</v>
      </c>
      <c r="BS13" s="20">
        <f t="shared" si="40"/>
        <v>0</v>
      </c>
      <c r="BT13" s="20">
        <f t="shared" si="41"/>
        <v>0</v>
      </c>
      <c r="BU13" s="20">
        <f t="shared" si="42"/>
        <v>0</v>
      </c>
      <c r="BW13" s="2">
        <f t="shared" si="43"/>
        <v>5.0000000000000044E-2</v>
      </c>
      <c r="BX13" s="2">
        <f t="shared" si="44"/>
        <v>-5.0000000000000044E-2</v>
      </c>
      <c r="BY13" s="2">
        <f t="shared" si="45"/>
        <v>-2.0000000000000129E-2</v>
      </c>
      <c r="BZ13" s="2">
        <f t="shared" si="46"/>
        <v>0</v>
      </c>
      <c r="CB13" s="2">
        <f t="shared" si="122"/>
        <v>3.9940089865202227E-2</v>
      </c>
      <c r="CC13" s="2">
        <f t="shared" si="123"/>
        <v>0</v>
      </c>
      <c r="CD13" s="2">
        <f t="shared" si="124"/>
        <v>0</v>
      </c>
      <c r="CE13" s="2">
        <f t="shared" si="125"/>
        <v>0</v>
      </c>
      <c r="CG13" s="2">
        <f t="shared" si="48"/>
        <v>-7.0000000000000062E-2</v>
      </c>
      <c r="CH13" s="2">
        <f t="shared" si="49"/>
        <v>0.22999999999999998</v>
      </c>
      <c r="CI13" s="2">
        <f t="shared" si="50"/>
        <v>0.22999999999999998</v>
      </c>
      <c r="CJ13" s="2">
        <f t="shared" si="51"/>
        <v>0.1100000000000001</v>
      </c>
      <c r="CL13" s="2">
        <f t="shared" si="126"/>
        <v>0.74288567149276075</v>
      </c>
      <c r="CM13" s="2">
        <f t="shared" si="127"/>
        <v>0</v>
      </c>
      <c r="CN13" s="2">
        <f t="shared" si="128"/>
        <v>0</v>
      </c>
      <c r="CO13" s="2">
        <f t="shared" si="129"/>
        <v>0</v>
      </c>
      <c r="CQ13" s="2">
        <f t="shared" si="130"/>
        <v>0.70294558162755849</v>
      </c>
      <c r="CR13" s="2">
        <f t="shared" si="131"/>
        <v>0</v>
      </c>
      <c r="CS13" s="2">
        <f t="shared" si="132"/>
        <v>0</v>
      </c>
      <c r="CT13" s="2">
        <f t="shared" si="133"/>
        <v>0</v>
      </c>
      <c r="CW13" s="2">
        <f t="shared" si="54"/>
        <v>0</v>
      </c>
      <c r="CX13" s="2">
        <f t="shared" si="55"/>
        <v>0</v>
      </c>
      <c r="CY13" s="2">
        <f t="shared" si="56"/>
        <v>0</v>
      </c>
      <c r="CZ13" s="2">
        <f t="shared" si="57"/>
        <v>0</v>
      </c>
      <c r="DB13" s="2">
        <f t="shared" si="58"/>
        <v>-7.0000000000000062E-2</v>
      </c>
      <c r="DC13" s="2">
        <f t="shared" si="59"/>
        <v>0.22999999999999998</v>
      </c>
      <c r="DD13" s="2">
        <f t="shared" si="60"/>
        <v>0.22999999999999998</v>
      </c>
      <c r="DE13" s="2">
        <f t="shared" si="61"/>
        <v>0.1100000000000001</v>
      </c>
      <c r="DG13" s="2">
        <f t="shared" si="134"/>
        <v>0</v>
      </c>
      <c r="DH13" s="2">
        <f t="shared" si="135"/>
        <v>0</v>
      </c>
      <c r="DI13" s="2">
        <f t="shared" si="136"/>
        <v>0</v>
      </c>
      <c r="DJ13" s="2">
        <f t="shared" si="137"/>
        <v>0</v>
      </c>
      <c r="DM13" s="2">
        <f t="shared" si="63"/>
        <v>0</v>
      </c>
      <c r="DN13" s="2">
        <f t="shared" si="64"/>
        <v>0.33333333333333331</v>
      </c>
      <c r="DO13" s="2">
        <f t="shared" si="65"/>
        <v>0.33333333333333331</v>
      </c>
      <c r="DP13" s="2">
        <f t="shared" si="66"/>
        <v>0.33333333333333331</v>
      </c>
      <c r="DR13" s="2">
        <f t="shared" si="138"/>
        <v>5.0000000000000044E-2</v>
      </c>
      <c r="DS13" s="2">
        <f t="shared" si="139"/>
        <v>-5.0000000000000044E-2</v>
      </c>
      <c r="DT13" s="2">
        <f t="shared" si="140"/>
        <v>-2.0000000000000129E-2</v>
      </c>
      <c r="DU13" s="2">
        <f t="shared" si="141"/>
        <v>0</v>
      </c>
      <c r="DW13" s="12">
        <f t="shared" si="142"/>
        <v>0</v>
      </c>
      <c r="DX13" s="12">
        <f t="shared" si="143"/>
        <v>0.31666666666666665</v>
      </c>
      <c r="DY13" s="12">
        <f t="shared" si="144"/>
        <v>0.32666666666666661</v>
      </c>
      <c r="DZ13" s="12">
        <f t="shared" si="145"/>
        <v>0.33333333333333331</v>
      </c>
      <c r="EB13" s="2">
        <f t="shared" si="146"/>
        <v>0</v>
      </c>
      <c r="EC13" s="2">
        <f t="shared" si="147"/>
        <v>0.31587697423108896</v>
      </c>
      <c r="ED13" s="2">
        <f t="shared" si="148"/>
        <v>0.32585203657522854</v>
      </c>
      <c r="EE13" s="2">
        <f t="shared" si="149"/>
        <v>0.33250207813798838</v>
      </c>
      <c r="EG13" s="2">
        <f t="shared" si="173"/>
        <v>0</v>
      </c>
      <c r="EH13" s="2">
        <f t="shared" si="71"/>
        <v>7.8969243557769353E-4</v>
      </c>
      <c r="EI13" s="2">
        <f t="shared" si="72"/>
        <v>8.146300914380622E-4</v>
      </c>
      <c r="EJ13" s="2">
        <f t="shared" si="73"/>
        <v>8.3125519534493764E-4</v>
      </c>
      <c r="EL13" s="2">
        <f t="shared" si="150"/>
        <v>2.4355777223606934E-3</v>
      </c>
      <c r="EN13" s="2">
        <f t="shared" si="151"/>
        <v>0.70294558162755849</v>
      </c>
      <c r="EO13" s="2">
        <f t="shared" si="152"/>
        <v>0</v>
      </c>
      <c r="EP13" s="2">
        <f t="shared" si="153"/>
        <v>0</v>
      </c>
      <c r="EQ13" s="2">
        <f t="shared" si="154"/>
        <v>0</v>
      </c>
      <c r="ER13" s="2"/>
      <c r="ES13" s="2">
        <f t="shared" si="155"/>
        <v>0</v>
      </c>
      <c r="ET13" s="2">
        <f t="shared" si="156"/>
        <v>0</v>
      </c>
      <c r="EU13" s="2">
        <f t="shared" si="157"/>
        <v>0</v>
      </c>
      <c r="EV13" s="2">
        <f t="shared" si="158"/>
        <v>0</v>
      </c>
      <c r="EX13" s="2">
        <f t="shared" si="74"/>
        <v>0.70294558162755849</v>
      </c>
      <c r="EY13" s="2">
        <f t="shared" si="75"/>
        <v>0</v>
      </c>
      <c r="EZ13" s="2">
        <f t="shared" si="76"/>
        <v>0</v>
      </c>
      <c r="FA13" s="2">
        <f t="shared" si="77"/>
        <v>0</v>
      </c>
      <c r="FC13" s="2">
        <f t="shared" si="159"/>
        <v>0.70294558162755849</v>
      </c>
      <c r="FD13" s="2">
        <f t="shared" si="78"/>
        <v>0.19999999999999996</v>
      </c>
      <c r="FE13" s="2">
        <f t="shared" si="160"/>
        <v>-2.4355777223606934E-3</v>
      </c>
      <c r="FF13" s="2">
        <f t="shared" si="161"/>
        <v>0.90051000390519775</v>
      </c>
      <c r="FG13" s="2"/>
      <c r="FH13" s="2">
        <f t="shared" si="162"/>
        <v>0.78060829816340593</v>
      </c>
      <c r="FI13" s="2">
        <f t="shared" si="163"/>
        <v>0</v>
      </c>
      <c r="FJ13" s="2">
        <f t="shared" si="164"/>
        <v>0</v>
      </c>
      <c r="FK13" s="2">
        <f t="shared" si="165"/>
        <v>0</v>
      </c>
      <c r="FL13" s="2"/>
      <c r="FM13" s="2">
        <f t="shared" si="79"/>
        <v>1</v>
      </c>
      <c r="FN13" s="2">
        <f t="shared" si="166"/>
        <v>-9.9489996094802247E-2</v>
      </c>
      <c r="FO13" s="40">
        <f t="shared" si="80"/>
        <v>1.7607948409830436</v>
      </c>
      <c r="FP13" s="2"/>
      <c r="FQ13" s="2">
        <f t="shared" si="81"/>
        <v>0.8</v>
      </c>
      <c r="FR13" s="2">
        <f t="shared" si="82"/>
        <v>0</v>
      </c>
      <c r="FS13" s="2">
        <f t="shared" si="83"/>
        <v>0</v>
      </c>
      <c r="FT13" s="2">
        <f t="shared" si="84"/>
        <v>0</v>
      </c>
      <c r="FU13" s="2"/>
      <c r="FV13" s="3">
        <f t="shared" si="85"/>
        <v>-0.12131802296555194</v>
      </c>
      <c r="FW13" s="3">
        <f t="shared" si="86"/>
        <v>0</v>
      </c>
      <c r="FX13" s="3">
        <f t="shared" si="87"/>
        <v>0</v>
      </c>
      <c r="FY13" s="3">
        <f t="shared" si="88"/>
        <v>0</v>
      </c>
      <c r="FZ13" s="2"/>
      <c r="GA13" s="39">
        <f t="shared" si="167"/>
        <v>1.5963875000909571</v>
      </c>
      <c r="GB13" s="39">
        <f t="shared" si="168"/>
        <v>1.1748377433849226</v>
      </c>
      <c r="GC13" s="39">
        <f t="shared" si="169"/>
        <v>1.3613786023890304</v>
      </c>
      <c r="GD13" s="39">
        <f t="shared" si="170"/>
        <v>1.0708220690263905</v>
      </c>
    </row>
    <row r="14" spans="1:186" x14ac:dyDescent="0.25">
      <c r="A14" s="1">
        <f>'BTEvent-Driven Loop'!A13</f>
        <v>10</v>
      </c>
      <c r="C14" s="1">
        <f>'BTEvent-Driven Loop'!C13</f>
        <v>1</v>
      </c>
      <c r="D14" s="1">
        <f>'BTEvent-Driven Loop'!D13</f>
        <v>1</v>
      </c>
      <c r="E14" s="1">
        <f>'BTEvent-Driven Loop'!E13</f>
        <v>1</v>
      </c>
      <c r="F14" s="1">
        <f>'BTEvent-Driven Loop'!F13</f>
        <v>0</v>
      </c>
      <c r="H14" s="1">
        <f>'BTEvent-Driven Loop'!H13</f>
        <v>273.14972823216277</v>
      </c>
      <c r="I14" s="1">
        <f>'BTEvent-Driven Loop'!I13</f>
        <v>1116.8388698630436</v>
      </c>
      <c r="J14" s="1">
        <f>'BTEvent-Driven Loop'!J13</f>
        <v>2716.7483379667697</v>
      </c>
      <c r="K14" s="1">
        <f>'BTEvent-Driven Loop'!K13</f>
        <v>11509.979305072455</v>
      </c>
      <c r="L14" s="1"/>
      <c r="M14" s="1">
        <f>'BTEvent-Driven Loop'!M13</f>
        <v>278.35258019848965</v>
      </c>
      <c r="N14" s="1">
        <f>'BTEvent-Driven Loop'!N13</f>
        <v>1319.9004825654149</v>
      </c>
      <c r="O14" s="1">
        <f>'BTEvent-Driven Loop'!O13</f>
        <v>2268.3529812149727</v>
      </c>
      <c r="P14" s="1">
        <f>'BTEvent-Driven Loop'!P13</f>
        <v>12991.461789883762</v>
      </c>
      <c r="R14" s="2">
        <f t="shared" si="90"/>
        <v>7.0000000000000062E-2</v>
      </c>
      <c r="S14" s="2">
        <f t="shared" si="91"/>
        <v>0.16999999999999993</v>
      </c>
      <c r="T14" s="2">
        <f t="shared" si="92"/>
        <v>-0.14000000000000001</v>
      </c>
      <c r="U14" s="2">
        <f t="shared" si="93"/>
        <v>0.14000000000000012</v>
      </c>
      <c r="W14" s="2">
        <f t="shared" si="94"/>
        <v>5.0000000000000044E-2</v>
      </c>
      <c r="X14" s="2">
        <f t="shared" si="95"/>
        <v>-1.0000000000000009E-2</v>
      </c>
      <c r="Y14" s="2">
        <f t="shared" si="96"/>
        <v>3.0000000000000027E-2</v>
      </c>
      <c r="Z14" s="2">
        <f t="shared" si="97"/>
        <v>1.0000000000000009E-2</v>
      </c>
      <c r="AB14" s="1">
        <f t="shared" si="98"/>
        <v>3</v>
      </c>
      <c r="AC14" s="2">
        <v>1</v>
      </c>
      <c r="AD14" s="3">
        <f t="shared" si="99"/>
        <v>0.33333333333333331</v>
      </c>
      <c r="AF14" s="2">
        <f t="shared" si="100"/>
        <v>0.33333333333333331</v>
      </c>
      <c r="AG14" s="2">
        <f t="shared" si="101"/>
        <v>0.33333333333333331</v>
      </c>
      <c r="AH14" s="2">
        <f t="shared" si="102"/>
        <v>0.33333333333333331</v>
      </c>
      <c r="AI14" s="2">
        <f t="shared" si="103"/>
        <v>0</v>
      </c>
      <c r="AK14" s="2">
        <f t="shared" si="104"/>
        <v>1</v>
      </c>
      <c r="AL14" s="2">
        <f t="shared" si="105"/>
        <v>0</v>
      </c>
      <c r="AN14" s="2">
        <f t="shared" si="171"/>
        <v>-0.46666666666666673</v>
      </c>
      <c r="AO14" s="2">
        <f t="shared" si="26"/>
        <v>0.33333333333333331</v>
      </c>
      <c r="AP14" s="2">
        <f t="shared" si="27"/>
        <v>0.33333333333333331</v>
      </c>
      <c r="AQ14" s="2">
        <f t="shared" si="28"/>
        <v>0</v>
      </c>
      <c r="AS14" s="2">
        <f t="shared" si="106"/>
        <v>0</v>
      </c>
      <c r="AT14" s="2">
        <f t="shared" si="107"/>
        <v>0.33333333333333331</v>
      </c>
      <c r="AU14" s="2">
        <f t="shared" si="108"/>
        <v>0.33333333333333331</v>
      </c>
      <c r="AV14" s="2">
        <f t="shared" si="109"/>
        <v>0</v>
      </c>
      <c r="AX14" s="2">
        <f t="shared" si="110"/>
        <v>0.46666666666666673</v>
      </c>
      <c r="AY14" s="2">
        <f t="shared" si="111"/>
        <v>0</v>
      </c>
      <c r="AZ14" s="2">
        <f t="shared" si="112"/>
        <v>0</v>
      </c>
      <c r="BA14" s="2">
        <f t="shared" si="113"/>
        <v>0</v>
      </c>
      <c r="BC14" s="2">
        <f t="shared" si="172"/>
        <v>0.33333333333333331</v>
      </c>
      <c r="BD14" s="2">
        <f t="shared" si="32"/>
        <v>0</v>
      </c>
      <c r="BE14" s="2">
        <f t="shared" si="33"/>
        <v>0</v>
      </c>
      <c r="BF14" s="2">
        <f t="shared" si="34"/>
        <v>0</v>
      </c>
      <c r="BH14" s="2">
        <f t="shared" si="114"/>
        <v>0</v>
      </c>
      <c r="BI14" s="2">
        <f t="shared" si="115"/>
        <v>0.33333333333333331</v>
      </c>
      <c r="BJ14" s="2">
        <f t="shared" si="116"/>
        <v>0.33333333333333331</v>
      </c>
      <c r="BK14" s="2">
        <f t="shared" si="117"/>
        <v>0</v>
      </c>
      <c r="BM14" s="2">
        <f t="shared" si="118"/>
        <v>0</v>
      </c>
      <c r="BN14" s="2">
        <f t="shared" si="119"/>
        <v>0.33283408221001826</v>
      </c>
      <c r="BO14" s="2">
        <f t="shared" si="120"/>
        <v>0.33283408221001826</v>
      </c>
      <c r="BP14" s="2">
        <f t="shared" si="121"/>
        <v>0</v>
      </c>
      <c r="BR14" s="20">
        <f t="shared" si="39"/>
        <v>0</v>
      </c>
      <c r="BS14" s="20">
        <f t="shared" si="40"/>
        <v>4.9925112331505872E-4</v>
      </c>
      <c r="BT14" s="20">
        <f t="shared" si="41"/>
        <v>4.9925112331505872E-4</v>
      </c>
      <c r="BU14" s="20">
        <f t="shared" si="42"/>
        <v>0</v>
      </c>
      <c r="BW14" s="2">
        <f t="shared" si="43"/>
        <v>5.0000000000000044E-2</v>
      </c>
      <c r="BX14" s="2">
        <f t="shared" si="44"/>
        <v>-1.0000000000000009E-2</v>
      </c>
      <c r="BY14" s="2">
        <f t="shared" si="45"/>
        <v>3.0000000000000027E-2</v>
      </c>
      <c r="BZ14" s="2">
        <f t="shared" si="46"/>
        <v>1.0000000000000009E-2</v>
      </c>
      <c r="CB14" s="2">
        <f t="shared" si="122"/>
        <v>0</v>
      </c>
      <c r="CC14" s="2">
        <f t="shared" si="123"/>
        <v>-3.3283408221001856E-3</v>
      </c>
      <c r="CD14" s="2">
        <f t="shared" si="124"/>
        <v>9.9850224663005568E-3</v>
      </c>
      <c r="CE14" s="2">
        <f t="shared" si="125"/>
        <v>0</v>
      </c>
      <c r="CG14" s="2">
        <f t="shared" si="48"/>
        <v>7.0000000000000062E-2</v>
      </c>
      <c r="CH14" s="2">
        <f t="shared" si="49"/>
        <v>0.16999999999999993</v>
      </c>
      <c r="CI14" s="2">
        <f t="shared" si="50"/>
        <v>-0.14000000000000001</v>
      </c>
      <c r="CJ14" s="2">
        <f t="shared" si="51"/>
        <v>0.14000000000000012</v>
      </c>
      <c r="CL14" s="2">
        <f t="shared" si="126"/>
        <v>0</v>
      </c>
      <c r="CM14" s="2">
        <f t="shared" si="127"/>
        <v>0.38941587618572132</v>
      </c>
      <c r="CN14" s="2">
        <f t="shared" si="128"/>
        <v>0.2862373107006157</v>
      </c>
      <c r="CO14" s="2">
        <f t="shared" si="129"/>
        <v>0</v>
      </c>
      <c r="CQ14" s="2">
        <f t="shared" si="130"/>
        <v>0</v>
      </c>
      <c r="CR14" s="2">
        <f t="shared" si="131"/>
        <v>0.39274421700782153</v>
      </c>
      <c r="CS14" s="2">
        <f t="shared" si="132"/>
        <v>0.27625228823431514</v>
      </c>
      <c r="CT14" s="2">
        <f t="shared" si="133"/>
        <v>0</v>
      </c>
      <c r="CW14" s="2">
        <f t="shared" si="54"/>
        <v>0.33333333333333331</v>
      </c>
      <c r="CX14" s="2">
        <f t="shared" si="55"/>
        <v>0</v>
      </c>
      <c r="CY14" s="2">
        <f t="shared" si="56"/>
        <v>0</v>
      </c>
      <c r="CZ14" s="2">
        <f t="shared" si="57"/>
        <v>0</v>
      </c>
      <c r="DB14" s="2">
        <f t="shared" si="58"/>
        <v>7.0000000000000062E-2</v>
      </c>
      <c r="DC14" s="2">
        <f t="shared" si="59"/>
        <v>0.16999999999999993</v>
      </c>
      <c r="DD14" s="2">
        <f t="shared" si="60"/>
        <v>-0.14000000000000001</v>
      </c>
      <c r="DE14" s="2">
        <f t="shared" si="61"/>
        <v>0.14000000000000012</v>
      </c>
      <c r="DG14" s="2">
        <f t="shared" si="134"/>
        <v>0.35666666666666669</v>
      </c>
      <c r="DH14" s="2">
        <f t="shared" si="135"/>
        <v>0</v>
      </c>
      <c r="DI14" s="2">
        <f t="shared" si="136"/>
        <v>0</v>
      </c>
      <c r="DJ14" s="2">
        <f t="shared" si="137"/>
        <v>0</v>
      </c>
      <c r="DM14" s="2">
        <f t="shared" si="63"/>
        <v>0.46666666666666673</v>
      </c>
      <c r="DN14" s="2">
        <f t="shared" si="64"/>
        <v>0</v>
      </c>
      <c r="DO14" s="2">
        <f t="shared" si="65"/>
        <v>0</v>
      </c>
      <c r="DP14" s="2">
        <f t="shared" si="66"/>
        <v>0</v>
      </c>
      <c r="DR14" s="2">
        <f t="shared" si="138"/>
        <v>5.0000000000000044E-2</v>
      </c>
      <c r="DS14" s="2">
        <f t="shared" si="139"/>
        <v>-1.0000000000000009E-2</v>
      </c>
      <c r="DT14" s="2">
        <f t="shared" si="140"/>
        <v>3.0000000000000027E-2</v>
      </c>
      <c r="DU14" s="2">
        <f t="shared" si="141"/>
        <v>1.0000000000000009E-2</v>
      </c>
      <c r="DW14" s="12">
        <f t="shared" si="142"/>
        <v>0.4900000000000001</v>
      </c>
      <c r="DX14" s="12">
        <f t="shared" si="143"/>
        <v>0</v>
      </c>
      <c r="DY14" s="12">
        <f t="shared" si="144"/>
        <v>0</v>
      </c>
      <c r="DZ14" s="12">
        <f t="shared" si="145"/>
        <v>0</v>
      </c>
      <c r="EB14" s="2">
        <f t="shared" si="146"/>
        <v>0.48877805486284304</v>
      </c>
      <c r="EC14" s="2">
        <f t="shared" si="147"/>
        <v>0</v>
      </c>
      <c r="ED14" s="2">
        <f t="shared" si="148"/>
        <v>0</v>
      </c>
      <c r="EE14" s="2">
        <f t="shared" si="149"/>
        <v>0</v>
      </c>
      <c r="EG14" s="2">
        <f t="shared" si="173"/>
        <v>1.2219451371570655E-3</v>
      </c>
      <c r="EH14" s="2">
        <f t="shared" si="71"/>
        <v>0</v>
      </c>
      <c r="EI14" s="2">
        <f t="shared" si="72"/>
        <v>0</v>
      </c>
      <c r="EJ14" s="2">
        <f t="shared" si="73"/>
        <v>0</v>
      </c>
      <c r="EL14" s="2">
        <f t="shared" si="150"/>
        <v>1.2219451371570655E-3</v>
      </c>
      <c r="EN14" s="2">
        <f t="shared" si="151"/>
        <v>0</v>
      </c>
      <c r="EO14" s="2">
        <f t="shared" si="152"/>
        <v>0.39274421700782153</v>
      </c>
      <c r="EP14" s="2">
        <f t="shared" si="153"/>
        <v>0.27625228823431514</v>
      </c>
      <c r="EQ14" s="2">
        <f t="shared" si="154"/>
        <v>0</v>
      </c>
      <c r="ER14" s="2"/>
      <c r="ES14" s="2">
        <f t="shared" si="155"/>
        <v>0.35666666666666669</v>
      </c>
      <c r="ET14" s="2">
        <f t="shared" si="156"/>
        <v>0</v>
      </c>
      <c r="EU14" s="2">
        <f t="shared" si="157"/>
        <v>0</v>
      </c>
      <c r="EV14" s="2">
        <f t="shared" si="158"/>
        <v>0</v>
      </c>
      <c r="EX14" s="2">
        <f t="shared" si="74"/>
        <v>0.35666666666666669</v>
      </c>
      <c r="EY14" s="2">
        <f t="shared" si="75"/>
        <v>0.39274421700782153</v>
      </c>
      <c r="EZ14" s="2">
        <f t="shared" si="76"/>
        <v>0.27625228823431514</v>
      </c>
      <c r="FA14" s="2">
        <f t="shared" si="77"/>
        <v>0</v>
      </c>
      <c r="FC14" s="2">
        <f t="shared" si="159"/>
        <v>1.0256631719088034</v>
      </c>
      <c r="FD14" s="2">
        <f t="shared" si="78"/>
        <v>0</v>
      </c>
      <c r="FE14" s="2">
        <f t="shared" si="160"/>
        <v>-1.2219451371570655E-3</v>
      </c>
      <c r="FF14" s="2">
        <f t="shared" si="161"/>
        <v>1.0244412267716463</v>
      </c>
      <c r="FG14" s="2"/>
      <c r="FH14" s="2">
        <f t="shared" si="162"/>
        <v>0.34815727573815192</v>
      </c>
      <c r="FI14" s="2">
        <f t="shared" si="163"/>
        <v>0.38337408408043933</v>
      </c>
      <c r="FJ14" s="2">
        <f t="shared" si="164"/>
        <v>0.26966143202268189</v>
      </c>
      <c r="FK14" s="2">
        <f t="shared" si="165"/>
        <v>0</v>
      </c>
      <c r="FL14" s="2"/>
      <c r="FM14" s="2">
        <f t="shared" si="79"/>
        <v>1</v>
      </c>
      <c r="FN14" s="2">
        <f t="shared" si="166"/>
        <v>2.4441226771646285E-2</v>
      </c>
      <c r="FO14" s="40">
        <f t="shared" si="80"/>
        <v>1.8038308269898551</v>
      </c>
      <c r="FP14" s="2"/>
      <c r="FQ14" s="2">
        <f t="shared" si="81"/>
        <v>0.33333333333333331</v>
      </c>
      <c r="FR14" s="2">
        <f t="shared" si="82"/>
        <v>0.33333333333333331</v>
      </c>
      <c r="FS14" s="2">
        <f t="shared" si="83"/>
        <v>0.33333333333333331</v>
      </c>
      <c r="FT14" s="2">
        <f t="shared" si="84"/>
        <v>0</v>
      </c>
      <c r="FU14" s="2"/>
      <c r="FV14" s="3">
        <f t="shared" si="85"/>
        <v>7.0000000000000062E-2</v>
      </c>
      <c r="FW14" s="3">
        <f t="shared" si="86"/>
        <v>0.17823265102346464</v>
      </c>
      <c r="FX14" s="3">
        <f t="shared" si="87"/>
        <v>-0.17124313529705459</v>
      </c>
      <c r="FY14" s="3">
        <f t="shared" si="88"/>
        <v>0</v>
      </c>
      <c r="FZ14" s="2"/>
      <c r="GA14" s="39">
        <f t="shared" si="167"/>
        <v>1.7081346250973242</v>
      </c>
      <c r="GB14" s="39">
        <f t="shared" si="168"/>
        <v>1.3842321889108422</v>
      </c>
      <c r="GC14" s="39">
        <f t="shared" si="169"/>
        <v>1.1282518621896105</v>
      </c>
      <c r="GD14" s="39">
        <f t="shared" si="170"/>
        <v>1.0708220690263905</v>
      </c>
    </row>
    <row r="15" spans="1:186" x14ac:dyDescent="0.25">
      <c r="A15" s="1">
        <f>'BTEvent-Driven Loop'!A14</f>
        <v>11</v>
      </c>
      <c r="C15" s="1">
        <f>'BTEvent-Driven Loop'!C14</f>
        <v>0</v>
      </c>
      <c r="D15" s="1">
        <f>'BTEvent-Driven Loop'!D14</f>
        <v>1</v>
      </c>
      <c r="E15" s="1">
        <f>'BTEvent-Driven Loop'!E14</f>
        <v>0</v>
      </c>
      <c r="F15" s="1">
        <f>'BTEvent-Driven Loop'!F14</f>
        <v>0</v>
      </c>
      <c r="H15" s="1">
        <f>'BTEvent-Driven Loop'!H14</f>
        <v>275.56905439650473</v>
      </c>
      <c r="I15" s="1">
        <f>'BTEvent-Driven Loop'!I14</f>
        <v>1306.7014777397608</v>
      </c>
      <c r="J15" s="1">
        <f>'BTEvent-Driven Loop'!J14</f>
        <v>2268.3529812149727</v>
      </c>
      <c r="K15" s="1">
        <f>'BTEvent-Driven Loop'!K14</f>
        <v>13511.120261479113</v>
      </c>
      <c r="L15" s="1"/>
      <c r="M15" s="1">
        <f>'BTEvent-Driven Loop'!M14</f>
        <v>308.97136402032356</v>
      </c>
      <c r="N15" s="1">
        <f>'BTEvent-Driven Loop'!N14</f>
        <v>1425.4925211706482</v>
      </c>
      <c r="O15" s="1">
        <f>'BTEvent-Driven Loop'!O14</f>
        <v>2835.4412265187157</v>
      </c>
      <c r="P15" s="1">
        <f>'BTEvent-Driven Loop'!P14</f>
        <v>14420.522586770978</v>
      </c>
      <c r="R15" s="2">
        <f t="shared" si="90"/>
        <v>0.1100000000000001</v>
      </c>
      <c r="S15" s="2">
        <f t="shared" si="91"/>
        <v>8.0000000000000071E-2</v>
      </c>
      <c r="T15" s="2">
        <f t="shared" si="92"/>
        <v>0.25</v>
      </c>
      <c r="U15" s="2">
        <f t="shared" si="93"/>
        <v>0.1100000000000001</v>
      </c>
      <c r="W15" s="2">
        <f t="shared" si="94"/>
        <v>-1.000000000000012E-2</v>
      </c>
      <c r="X15" s="2">
        <f t="shared" si="95"/>
        <v>-1.0000000000000009E-2</v>
      </c>
      <c r="Y15" s="2">
        <f t="shared" si="96"/>
        <v>0</v>
      </c>
      <c r="Z15" s="2">
        <f t="shared" si="97"/>
        <v>4.0000000000000036E-2</v>
      </c>
      <c r="AB15" s="1">
        <f t="shared" si="98"/>
        <v>1</v>
      </c>
      <c r="AC15" s="2">
        <v>1</v>
      </c>
      <c r="AD15" s="3">
        <f t="shared" si="99"/>
        <v>0.8</v>
      </c>
      <c r="AF15" s="2">
        <f t="shared" si="100"/>
        <v>0</v>
      </c>
      <c r="AG15" s="2">
        <f t="shared" si="101"/>
        <v>0.8</v>
      </c>
      <c r="AH15" s="2">
        <f t="shared" si="102"/>
        <v>0</v>
      </c>
      <c r="AI15" s="2">
        <f t="shared" si="103"/>
        <v>0</v>
      </c>
      <c r="AK15" s="2">
        <f t="shared" si="104"/>
        <v>0.8</v>
      </c>
      <c r="AL15" s="2">
        <f t="shared" si="105"/>
        <v>0.19999999999999996</v>
      </c>
      <c r="AN15" s="2">
        <f t="shared" si="171"/>
        <v>-0.33333333333333331</v>
      </c>
      <c r="AO15" s="2">
        <f t="shared" si="26"/>
        <v>0.46666666666666673</v>
      </c>
      <c r="AP15" s="2">
        <f t="shared" si="27"/>
        <v>-0.33333333333333331</v>
      </c>
      <c r="AQ15" s="2">
        <f t="shared" si="28"/>
        <v>0</v>
      </c>
      <c r="AS15" s="2">
        <f t="shared" si="106"/>
        <v>0</v>
      </c>
      <c r="AT15" s="2">
        <f t="shared" si="107"/>
        <v>0.46666666666666673</v>
      </c>
      <c r="AU15" s="2">
        <f t="shared" si="108"/>
        <v>0</v>
      </c>
      <c r="AV15" s="2">
        <f t="shared" si="109"/>
        <v>0</v>
      </c>
      <c r="AX15" s="2">
        <f t="shared" si="110"/>
        <v>0.33333333333333331</v>
      </c>
      <c r="AY15" s="2">
        <f t="shared" si="111"/>
        <v>0</v>
      </c>
      <c r="AZ15" s="2">
        <f t="shared" si="112"/>
        <v>0.33333333333333331</v>
      </c>
      <c r="BA15" s="2">
        <f t="shared" si="113"/>
        <v>0</v>
      </c>
      <c r="BC15" s="2">
        <f t="shared" si="172"/>
        <v>0</v>
      </c>
      <c r="BD15" s="2">
        <f t="shared" si="32"/>
        <v>0.33333333333333331</v>
      </c>
      <c r="BE15" s="2">
        <f t="shared" si="33"/>
        <v>0</v>
      </c>
      <c r="BF15" s="2">
        <f t="shared" si="34"/>
        <v>0</v>
      </c>
      <c r="BH15" s="2">
        <f t="shared" si="114"/>
        <v>0</v>
      </c>
      <c r="BI15" s="2">
        <f t="shared" si="115"/>
        <v>0.46666666666666673</v>
      </c>
      <c r="BJ15" s="2">
        <f t="shared" si="116"/>
        <v>0</v>
      </c>
      <c r="BK15" s="2">
        <f t="shared" si="117"/>
        <v>0</v>
      </c>
      <c r="BM15" s="2">
        <f t="shared" si="118"/>
        <v>0</v>
      </c>
      <c r="BN15" s="2">
        <f t="shared" si="119"/>
        <v>0.46596771509402568</v>
      </c>
      <c r="BO15" s="2">
        <f t="shared" si="120"/>
        <v>0</v>
      </c>
      <c r="BP15" s="2">
        <f t="shared" si="121"/>
        <v>0</v>
      </c>
      <c r="BR15" s="20">
        <f t="shared" si="39"/>
        <v>0</v>
      </c>
      <c r="BS15" s="20">
        <f t="shared" si="40"/>
        <v>6.989515726410489E-4</v>
      </c>
      <c r="BT15" s="20">
        <f t="shared" si="41"/>
        <v>0</v>
      </c>
      <c r="BU15" s="20">
        <f t="shared" si="42"/>
        <v>0</v>
      </c>
      <c r="BW15" s="2">
        <f t="shared" si="43"/>
        <v>-1.000000000000012E-2</v>
      </c>
      <c r="BX15" s="2">
        <f t="shared" si="44"/>
        <v>-1.0000000000000009E-2</v>
      </c>
      <c r="BY15" s="2">
        <f t="shared" si="45"/>
        <v>0</v>
      </c>
      <c r="BZ15" s="2">
        <f t="shared" si="46"/>
        <v>4.0000000000000036E-2</v>
      </c>
      <c r="CB15" s="2">
        <f t="shared" si="122"/>
        <v>0</v>
      </c>
      <c r="CC15" s="2">
        <f t="shared" si="123"/>
        <v>-4.6596771509402612E-3</v>
      </c>
      <c r="CD15" s="2">
        <f t="shared" si="124"/>
        <v>0</v>
      </c>
      <c r="CE15" s="2">
        <f t="shared" si="125"/>
        <v>0</v>
      </c>
      <c r="CG15" s="2">
        <f t="shared" si="48"/>
        <v>0.1100000000000001</v>
      </c>
      <c r="CH15" s="2">
        <f t="shared" si="49"/>
        <v>8.0000000000000071E-2</v>
      </c>
      <c r="CI15" s="2">
        <f t="shared" si="50"/>
        <v>0.25</v>
      </c>
      <c r="CJ15" s="2">
        <f t="shared" si="51"/>
        <v>0.1100000000000001</v>
      </c>
      <c r="CL15" s="2">
        <f t="shared" si="126"/>
        <v>0</v>
      </c>
      <c r="CM15" s="2">
        <f t="shared" si="127"/>
        <v>0.50324513230154777</v>
      </c>
      <c r="CN15" s="2">
        <f t="shared" si="128"/>
        <v>0</v>
      </c>
      <c r="CO15" s="2">
        <f t="shared" si="129"/>
        <v>0</v>
      </c>
      <c r="CQ15" s="2">
        <f t="shared" si="130"/>
        <v>0</v>
      </c>
      <c r="CR15" s="2">
        <f t="shared" si="131"/>
        <v>0.50790480945248806</v>
      </c>
      <c r="CS15" s="2">
        <f t="shared" si="132"/>
        <v>0</v>
      </c>
      <c r="CT15" s="2">
        <f t="shared" si="133"/>
        <v>0</v>
      </c>
      <c r="CW15" s="2">
        <f t="shared" si="54"/>
        <v>0</v>
      </c>
      <c r="CX15" s="2">
        <f t="shared" si="55"/>
        <v>0.33333333333333331</v>
      </c>
      <c r="CY15" s="2">
        <f t="shared" si="56"/>
        <v>0</v>
      </c>
      <c r="CZ15" s="2">
        <f t="shared" si="57"/>
        <v>0</v>
      </c>
      <c r="DB15" s="2">
        <f t="shared" si="58"/>
        <v>0.1100000000000001</v>
      </c>
      <c r="DC15" s="2">
        <f t="shared" si="59"/>
        <v>8.0000000000000071E-2</v>
      </c>
      <c r="DD15" s="2">
        <f t="shared" si="60"/>
        <v>0.25</v>
      </c>
      <c r="DE15" s="2">
        <f t="shared" si="61"/>
        <v>0.1100000000000001</v>
      </c>
      <c r="DG15" s="2">
        <f t="shared" si="134"/>
        <v>0</v>
      </c>
      <c r="DH15" s="2">
        <f t="shared" si="135"/>
        <v>0.36</v>
      </c>
      <c r="DI15" s="2">
        <f t="shared" si="136"/>
        <v>0</v>
      </c>
      <c r="DJ15" s="2">
        <f t="shared" si="137"/>
        <v>0</v>
      </c>
      <c r="DM15" s="2">
        <f t="shared" si="63"/>
        <v>0.33333333333333331</v>
      </c>
      <c r="DN15" s="2">
        <f t="shared" si="64"/>
        <v>0</v>
      </c>
      <c r="DO15" s="2">
        <f t="shared" si="65"/>
        <v>0.33333333333333331</v>
      </c>
      <c r="DP15" s="2">
        <f t="shared" si="66"/>
        <v>0</v>
      </c>
      <c r="DR15" s="2">
        <f t="shared" si="138"/>
        <v>-1.000000000000012E-2</v>
      </c>
      <c r="DS15" s="2">
        <f t="shared" si="139"/>
        <v>-1.0000000000000009E-2</v>
      </c>
      <c r="DT15" s="2">
        <f t="shared" si="140"/>
        <v>0</v>
      </c>
      <c r="DU15" s="2">
        <f t="shared" si="141"/>
        <v>4.0000000000000036E-2</v>
      </c>
      <c r="DW15" s="12">
        <f t="shared" si="142"/>
        <v>0.32999999999999996</v>
      </c>
      <c r="DX15" s="12">
        <f t="shared" si="143"/>
        <v>0</v>
      </c>
      <c r="DY15" s="12">
        <f t="shared" si="144"/>
        <v>0.33333333333333331</v>
      </c>
      <c r="DZ15" s="12">
        <f t="shared" si="145"/>
        <v>0</v>
      </c>
      <c r="EB15" s="2">
        <f t="shared" si="146"/>
        <v>0.32917705735660846</v>
      </c>
      <c r="EC15" s="2">
        <f t="shared" si="147"/>
        <v>0</v>
      </c>
      <c r="ED15" s="2">
        <f t="shared" si="148"/>
        <v>0.33250207813798838</v>
      </c>
      <c r="EE15" s="2">
        <f t="shared" si="149"/>
        <v>0</v>
      </c>
      <c r="EG15" s="2">
        <f t="shared" si="173"/>
        <v>8.2294264339149992E-4</v>
      </c>
      <c r="EH15" s="2">
        <f t="shared" si="71"/>
        <v>0</v>
      </c>
      <c r="EI15" s="2">
        <f t="shared" si="72"/>
        <v>8.3125519534493764E-4</v>
      </c>
      <c r="EJ15" s="2">
        <f t="shared" si="73"/>
        <v>0</v>
      </c>
      <c r="EL15" s="2">
        <f t="shared" si="150"/>
        <v>1.6541978387364376E-3</v>
      </c>
      <c r="EN15" s="2">
        <f t="shared" si="151"/>
        <v>0</v>
      </c>
      <c r="EO15" s="2">
        <f t="shared" si="152"/>
        <v>0.50790480945248806</v>
      </c>
      <c r="EP15" s="2">
        <f t="shared" si="153"/>
        <v>0</v>
      </c>
      <c r="EQ15" s="2">
        <f t="shared" si="154"/>
        <v>0</v>
      </c>
      <c r="ER15" s="2"/>
      <c r="ES15" s="2">
        <f t="shared" si="155"/>
        <v>0</v>
      </c>
      <c r="ET15" s="2">
        <f t="shared" si="156"/>
        <v>0.36</v>
      </c>
      <c r="EU15" s="2">
        <f t="shared" si="157"/>
        <v>0</v>
      </c>
      <c r="EV15" s="2">
        <f t="shared" si="158"/>
        <v>0</v>
      </c>
      <c r="EX15" s="2">
        <f t="shared" si="74"/>
        <v>0</v>
      </c>
      <c r="EY15" s="2">
        <f t="shared" si="75"/>
        <v>0.86790480945248805</v>
      </c>
      <c r="EZ15" s="2">
        <f t="shared" si="76"/>
        <v>0</v>
      </c>
      <c r="FA15" s="2">
        <f t="shared" si="77"/>
        <v>0</v>
      </c>
      <c r="FC15" s="2">
        <f t="shared" si="159"/>
        <v>0.86790480945248805</v>
      </c>
      <c r="FD15" s="2">
        <f t="shared" si="78"/>
        <v>0.19999999999999996</v>
      </c>
      <c r="FE15" s="2">
        <f t="shared" si="160"/>
        <v>-1.6541978387364376E-3</v>
      </c>
      <c r="FF15" s="2">
        <f t="shared" si="161"/>
        <v>1.0662506116137518</v>
      </c>
      <c r="FG15" s="2"/>
      <c r="FH15" s="2">
        <f t="shared" si="162"/>
        <v>0</v>
      </c>
      <c r="FI15" s="2">
        <f t="shared" si="163"/>
        <v>0.81397825239127342</v>
      </c>
      <c r="FJ15" s="2">
        <f t="shared" si="164"/>
        <v>0</v>
      </c>
      <c r="FK15" s="2">
        <f t="shared" si="165"/>
        <v>0</v>
      </c>
      <c r="FL15" s="2"/>
      <c r="FM15" s="2">
        <f t="shared" si="79"/>
        <v>1</v>
      </c>
      <c r="FN15" s="2">
        <f t="shared" si="166"/>
        <v>6.6250611613751786E-2</v>
      </c>
      <c r="FO15" s="40">
        <f t="shared" si="80"/>
        <v>1.9233357225256726</v>
      </c>
      <c r="FP15" s="2"/>
      <c r="FQ15" s="2">
        <f t="shared" si="81"/>
        <v>0</v>
      </c>
      <c r="FR15" s="2">
        <f t="shared" si="82"/>
        <v>0.8</v>
      </c>
      <c r="FS15" s="2">
        <f t="shared" si="83"/>
        <v>0</v>
      </c>
      <c r="FT15" s="2">
        <f t="shared" si="84"/>
        <v>0</v>
      </c>
      <c r="FU15" s="2"/>
      <c r="FV15" s="3">
        <f t="shared" si="85"/>
        <v>0</v>
      </c>
      <c r="FW15" s="3">
        <f t="shared" si="86"/>
        <v>8.488101181561003E-2</v>
      </c>
      <c r="FX15" s="3">
        <f t="shared" si="87"/>
        <v>0</v>
      </c>
      <c r="FY15" s="3">
        <f t="shared" si="88"/>
        <v>0</v>
      </c>
      <c r="FZ15" s="2"/>
      <c r="GA15" s="39">
        <f t="shared" si="167"/>
        <v>1.7081346250973242</v>
      </c>
      <c r="GB15" s="39">
        <f t="shared" si="168"/>
        <v>1.5017272176933312</v>
      </c>
      <c r="GC15" s="39">
        <f t="shared" si="169"/>
        <v>1.1282518621896105</v>
      </c>
      <c r="GD15" s="39">
        <f t="shared" si="170"/>
        <v>1.0708220690263905</v>
      </c>
    </row>
    <row r="16" spans="1:186" x14ac:dyDescent="0.25">
      <c r="A16" s="1">
        <f>'BTEvent-Driven Loop'!A15</f>
        <v>12</v>
      </c>
      <c r="C16" s="1">
        <f>'BTEvent-Driven Loop'!C15</f>
        <v>0</v>
      </c>
      <c r="D16" s="1">
        <f>'BTEvent-Driven Loop'!D15</f>
        <v>0</v>
      </c>
      <c r="E16" s="1">
        <f>'BTEvent-Driven Loop'!E15</f>
        <v>1</v>
      </c>
      <c r="F16" s="1">
        <f>'BTEvent-Driven Loop'!F15</f>
        <v>1</v>
      </c>
      <c r="H16" s="1">
        <f>'BTEvent-Driven Loop'!H15</f>
        <v>293.52279581930736</v>
      </c>
      <c r="I16" s="1">
        <f>'BTEvent-Driven Loop'!I15</f>
        <v>1425.4925211706482</v>
      </c>
      <c r="J16" s="1">
        <f>'BTEvent-Driven Loop'!J15</f>
        <v>2807.0868142535287</v>
      </c>
      <c r="K16" s="1">
        <f>'BTEvent-Driven Loop'!K15</f>
        <v>14997.343490241818</v>
      </c>
      <c r="L16" s="1"/>
      <c r="M16" s="1">
        <f>'BTEvent-Driven Loop'!M15</f>
        <v>268.80508669768147</v>
      </c>
      <c r="N16" s="1">
        <f>'BTEvent-Driven Loop'!N15</f>
        <v>1454.0023715940611</v>
      </c>
      <c r="O16" s="1">
        <f>'BTEvent-Driven Loop'!O15</f>
        <v>2863.7956387839026</v>
      </c>
      <c r="P16" s="1">
        <f>'BTEvent-Driven Loop'!P15</f>
        <v>18602.474136934561</v>
      </c>
      <c r="R16" s="2">
        <f t="shared" si="90"/>
        <v>-0.13000000000000012</v>
      </c>
      <c r="S16" s="2">
        <f t="shared" si="91"/>
        <v>2.0000000000000018E-2</v>
      </c>
      <c r="T16" s="2">
        <f t="shared" si="92"/>
        <v>1.0000000000000009E-2</v>
      </c>
      <c r="U16" s="2">
        <f t="shared" si="93"/>
        <v>0.29000000000000004</v>
      </c>
      <c r="W16" s="2">
        <f t="shared" si="94"/>
        <v>-5.0000000000000044E-2</v>
      </c>
      <c r="X16" s="2">
        <f t="shared" si="95"/>
        <v>0</v>
      </c>
      <c r="Y16" s="2">
        <f t="shared" si="96"/>
        <v>-9.9999999999998979E-3</v>
      </c>
      <c r="Z16" s="2">
        <f t="shared" si="97"/>
        <v>4.0000000000000036E-2</v>
      </c>
      <c r="AB16" s="1">
        <f t="shared" si="98"/>
        <v>2</v>
      </c>
      <c r="AC16" s="2">
        <v>1</v>
      </c>
      <c r="AD16" s="3">
        <f t="shared" si="99"/>
        <v>0.5</v>
      </c>
      <c r="AF16" s="2">
        <f t="shared" si="100"/>
        <v>0</v>
      </c>
      <c r="AG16" s="2">
        <f t="shared" si="101"/>
        <v>0</v>
      </c>
      <c r="AH16" s="2">
        <f t="shared" si="102"/>
        <v>0.5</v>
      </c>
      <c r="AI16" s="2">
        <f t="shared" si="103"/>
        <v>0.5</v>
      </c>
      <c r="AK16" s="2">
        <f t="shared" si="104"/>
        <v>1</v>
      </c>
      <c r="AL16" s="2">
        <f t="shared" si="105"/>
        <v>0</v>
      </c>
      <c r="AN16" s="2">
        <f t="shared" si="171"/>
        <v>0</v>
      </c>
      <c r="AO16" s="2">
        <f t="shared" si="26"/>
        <v>-0.8</v>
      </c>
      <c r="AP16" s="2">
        <f t="shared" si="27"/>
        <v>0.5</v>
      </c>
      <c r="AQ16" s="2">
        <f t="shared" si="28"/>
        <v>0.5</v>
      </c>
      <c r="AS16" s="2">
        <f t="shared" si="106"/>
        <v>0</v>
      </c>
      <c r="AT16" s="2">
        <f t="shared" si="107"/>
        <v>0</v>
      </c>
      <c r="AU16" s="2">
        <f t="shared" si="108"/>
        <v>0.5</v>
      </c>
      <c r="AV16" s="2">
        <f t="shared" si="109"/>
        <v>0.5</v>
      </c>
      <c r="AX16" s="2">
        <f t="shared" si="110"/>
        <v>0</v>
      </c>
      <c r="AY16" s="2">
        <f t="shared" si="111"/>
        <v>0.8</v>
      </c>
      <c r="AZ16" s="2">
        <f t="shared" si="112"/>
        <v>0</v>
      </c>
      <c r="BA16" s="2">
        <f t="shared" si="113"/>
        <v>0</v>
      </c>
      <c r="BC16" s="2">
        <f t="shared" si="172"/>
        <v>0</v>
      </c>
      <c r="BD16" s="2">
        <f t="shared" si="32"/>
        <v>0</v>
      </c>
      <c r="BE16" s="2">
        <f t="shared" si="33"/>
        <v>0</v>
      </c>
      <c r="BF16" s="2">
        <f t="shared" si="34"/>
        <v>0</v>
      </c>
      <c r="BH16" s="2">
        <f t="shared" si="114"/>
        <v>0</v>
      </c>
      <c r="BI16" s="2">
        <f t="shared" si="115"/>
        <v>0</v>
      </c>
      <c r="BJ16" s="2">
        <f t="shared" si="116"/>
        <v>0.5</v>
      </c>
      <c r="BK16" s="2">
        <f t="shared" si="117"/>
        <v>0.5</v>
      </c>
      <c r="BM16" s="2">
        <f t="shared" si="118"/>
        <v>0</v>
      </c>
      <c r="BN16" s="2">
        <f t="shared" si="119"/>
        <v>0</v>
      </c>
      <c r="BO16" s="2">
        <f t="shared" si="120"/>
        <v>0.49925112331502741</v>
      </c>
      <c r="BP16" s="2">
        <f t="shared" si="121"/>
        <v>0.49925112331502741</v>
      </c>
      <c r="BR16" s="20">
        <f t="shared" si="39"/>
        <v>0</v>
      </c>
      <c r="BS16" s="20">
        <f t="shared" si="40"/>
        <v>0</v>
      </c>
      <c r="BT16" s="20">
        <f t="shared" si="41"/>
        <v>7.4887668497258808E-4</v>
      </c>
      <c r="BU16" s="20">
        <f t="shared" si="42"/>
        <v>7.4887668497258808E-4</v>
      </c>
      <c r="BW16" s="2">
        <f t="shared" si="43"/>
        <v>-5.0000000000000044E-2</v>
      </c>
      <c r="BX16" s="2">
        <f t="shared" si="44"/>
        <v>0</v>
      </c>
      <c r="BY16" s="2">
        <f t="shared" si="45"/>
        <v>-9.9999999999998979E-3</v>
      </c>
      <c r="BZ16" s="2">
        <f t="shared" si="46"/>
        <v>4.0000000000000036E-2</v>
      </c>
      <c r="CB16" s="2">
        <f t="shared" si="122"/>
        <v>0</v>
      </c>
      <c r="CC16" s="2">
        <f t="shared" si="123"/>
        <v>0</v>
      </c>
      <c r="CD16" s="2">
        <f t="shared" si="124"/>
        <v>-4.9925112331502229E-3</v>
      </c>
      <c r="CE16" s="2">
        <f t="shared" si="125"/>
        <v>1.9970044932601114E-2</v>
      </c>
      <c r="CG16" s="2">
        <f t="shared" si="48"/>
        <v>-0.13000000000000012</v>
      </c>
      <c r="CH16" s="2">
        <f t="shared" si="49"/>
        <v>2.0000000000000018E-2</v>
      </c>
      <c r="CI16" s="2">
        <f t="shared" si="50"/>
        <v>1.0000000000000009E-2</v>
      </c>
      <c r="CJ16" s="2">
        <f t="shared" si="51"/>
        <v>0.29000000000000004</v>
      </c>
      <c r="CL16" s="2">
        <f t="shared" si="126"/>
        <v>0</v>
      </c>
      <c r="CM16" s="2">
        <f t="shared" si="127"/>
        <v>0</v>
      </c>
      <c r="CN16" s="2">
        <f t="shared" si="128"/>
        <v>0.50424363454817767</v>
      </c>
      <c r="CO16" s="2">
        <f t="shared" si="129"/>
        <v>0.64403394907638534</v>
      </c>
      <c r="CQ16" s="2">
        <f t="shared" si="130"/>
        <v>0</v>
      </c>
      <c r="CR16" s="2">
        <f t="shared" si="131"/>
        <v>0</v>
      </c>
      <c r="CS16" s="2">
        <f t="shared" si="132"/>
        <v>0.50923614578132792</v>
      </c>
      <c r="CT16" s="2">
        <f t="shared" si="133"/>
        <v>0.62406390414378421</v>
      </c>
      <c r="CW16" s="2">
        <f t="shared" si="54"/>
        <v>0</v>
      </c>
      <c r="CX16" s="2">
        <f t="shared" si="55"/>
        <v>0</v>
      </c>
      <c r="CY16" s="2">
        <f t="shared" si="56"/>
        <v>0</v>
      </c>
      <c r="CZ16" s="2">
        <f t="shared" si="57"/>
        <v>0</v>
      </c>
      <c r="DB16" s="2">
        <f t="shared" si="58"/>
        <v>-0.13000000000000012</v>
      </c>
      <c r="DC16" s="2">
        <f t="shared" si="59"/>
        <v>2.0000000000000018E-2</v>
      </c>
      <c r="DD16" s="2">
        <f t="shared" si="60"/>
        <v>1.0000000000000009E-2</v>
      </c>
      <c r="DE16" s="2">
        <f t="shared" si="61"/>
        <v>0.29000000000000004</v>
      </c>
      <c r="DG16" s="2">
        <f t="shared" si="134"/>
        <v>0</v>
      </c>
      <c r="DH16" s="2">
        <f t="shared" si="135"/>
        <v>0</v>
      </c>
      <c r="DI16" s="2">
        <f t="shared" si="136"/>
        <v>0</v>
      </c>
      <c r="DJ16" s="2">
        <f t="shared" si="137"/>
        <v>0</v>
      </c>
      <c r="DM16" s="2">
        <f t="shared" si="63"/>
        <v>0</v>
      </c>
      <c r="DN16" s="2">
        <f t="shared" si="64"/>
        <v>0.8</v>
      </c>
      <c r="DO16" s="2">
        <f t="shared" si="65"/>
        <v>0</v>
      </c>
      <c r="DP16" s="2">
        <f t="shared" si="66"/>
        <v>0</v>
      </c>
      <c r="DR16" s="2">
        <f t="shared" si="138"/>
        <v>-5.0000000000000044E-2</v>
      </c>
      <c r="DS16" s="2">
        <f t="shared" si="139"/>
        <v>0</v>
      </c>
      <c r="DT16" s="2">
        <f t="shared" si="140"/>
        <v>-9.9999999999998979E-3</v>
      </c>
      <c r="DU16" s="2">
        <f t="shared" si="141"/>
        <v>4.0000000000000036E-2</v>
      </c>
      <c r="DW16" s="12">
        <f t="shared" si="142"/>
        <v>0</v>
      </c>
      <c r="DX16" s="12">
        <f t="shared" si="143"/>
        <v>0.8</v>
      </c>
      <c r="DY16" s="12">
        <f t="shared" si="144"/>
        <v>0</v>
      </c>
      <c r="DZ16" s="12">
        <f t="shared" si="145"/>
        <v>0</v>
      </c>
      <c r="EB16" s="2">
        <f t="shared" si="146"/>
        <v>0</v>
      </c>
      <c r="EC16" s="2">
        <f t="shared" si="147"/>
        <v>0.79800498753117211</v>
      </c>
      <c r="ED16" s="2">
        <f t="shared" si="148"/>
        <v>0</v>
      </c>
      <c r="EE16" s="2">
        <f t="shared" si="149"/>
        <v>0</v>
      </c>
      <c r="EG16" s="2">
        <f t="shared" si="173"/>
        <v>0</v>
      </c>
      <c r="EH16" s="2">
        <f t="shared" si="71"/>
        <v>1.9950124688279391E-3</v>
      </c>
      <c r="EI16" s="2">
        <f t="shared" si="72"/>
        <v>0</v>
      </c>
      <c r="EJ16" s="2">
        <f t="shared" si="73"/>
        <v>0</v>
      </c>
      <c r="EL16" s="2">
        <f t="shared" si="150"/>
        <v>1.9950124688279391E-3</v>
      </c>
      <c r="EN16" s="2">
        <f t="shared" si="151"/>
        <v>0</v>
      </c>
      <c r="EO16" s="2">
        <f t="shared" si="152"/>
        <v>0</v>
      </c>
      <c r="EP16" s="2">
        <f t="shared" si="153"/>
        <v>0.50923614578132792</v>
      </c>
      <c r="EQ16" s="2">
        <f t="shared" si="154"/>
        <v>0.62406390414378421</v>
      </c>
      <c r="ER16" s="2"/>
      <c r="ES16" s="2">
        <f t="shared" si="155"/>
        <v>0</v>
      </c>
      <c r="ET16" s="2">
        <f t="shared" si="156"/>
        <v>0</v>
      </c>
      <c r="EU16" s="2">
        <f t="shared" si="157"/>
        <v>0</v>
      </c>
      <c r="EV16" s="2">
        <f t="shared" si="158"/>
        <v>0</v>
      </c>
      <c r="EX16" s="2">
        <f t="shared" si="74"/>
        <v>0</v>
      </c>
      <c r="EY16" s="2">
        <f t="shared" si="75"/>
        <v>0</v>
      </c>
      <c r="EZ16" s="2">
        <f t="shared" si="76"/>
        <v>0.50923614578132792</v>
      </c>
      <c r="FA16" s="2">
        <f t="shared" si="77"/>
        <v>0.62406390414378421</v>
      </c>
      <c r="FC16" s="2">
        <f t="shared" si="159"/>
        <v>1.1333000499251122</v>
      </c>
      <c r="FD16" s="2">
        <f t="shared" si="78"/>
        <v>0</v>
      </c>
      <c r="FE16" s="2">
        <f t="shared" si="160"/>
        <v>-1.9950124688279391E-3</v>
      </c>
      <c r="FF16" s="2">
        <f t="shared" si="161"/>
        <v>1.1313050374562843</v>
      </c>
      <c r="FG16" s="2"/>
      <c r="FH16" s="2">
        <f t="shared" si="162"/>
        <v>0</v>
      </c>
      <c r="FI16" s="2">
        <f t="shared" si="163"/>
        <v>0</v>
      </c>
      <c r="FJ16" s="2">
        <f t="shared" si="164"/>
        <v>0.45013159927788771</v>
      </c>
      <c r="FK16" s="2">
        <f t="shared" si="165"/>
        <v>0.55163186186015656</v>
      </c>
      <c r="FL16" s="2"/>
      <c r="FM16" s="2">
        <f t="shared" si="79"/>
        <v>1</v>
      </c>
      <c r="FN16" s="2">
        <f t="shared" si="166"/>
        <v>0.1313050374562843</v>
      </c>
      <c r="FO16" s="40">
        <f t="shared" si="80"/>
        <v>2.1758793916129155</v>
      </c>
      <c r="FP16" s="2"/>
      <c r="FQ16" s="2">
        <f t="shared" si="81"/>
        <v>0</v>
      </c>
      <c r="FR16" s="2">
        <f t="shared" si="82"/>
        <v>0</v>
      </c>
      <c r="FS16" s="2">
        <f t="shared" si="83"/>
        <v>0.5</v>
      </c>
      <c r="FT16" s="2">
        <f t="shared" si="84"/>
        <v>0.5</v>
      </c>
      <c r="FU16" s="2"/>
      <c r="FV16" s="3">
        <f t="shared" si="85"/>
        <v>0</v>
      </c>
      <c r="FW16" s="3">
        <f t="shared" si="86"/>
        <v>0</v>
      </c>
      <c r="FX16" s="3">
        <f t="shared" si="87"/>
        <v>1.847229156265584E-2</v>
      </c>
      <c r="FY16" s="3">
        <f t="shared" si="88"/>
        <v>0.24812780828756842</v>
      </c>
      <c r="FZ16" s="2"/>
      <c r="GA16" s="39">
        <f t="shared" si="167"/>
        <v>1.7081346250973242</v>
      </c>
      <c r="GB16" s="39">
        <f t="shared" si="168"/>
        <v>1.5017272176933312</v>
      </c>
      <c r="GC16" s="39">
        <f t="shared" si="169"/>
        <v>1.1490932595440864</v>
      </c>
      <c r="GD16" s="39">
        <f t="shared" si="170"/>
        <v>1.3365228020798681</v>
      </c>
    </row>
    <row r="17" spans="1:186" x14ac:dyDescent="0.25">
      <c r="A17" s="1">
        <f>'BTEvent-Driven Loop'!A16</f>
        <v>13</v>
      </c>
      <c r="C17" s="1">
        <f>'BTEvent-Driven Loop'!C16</f>
        <v>0</v>
      </c>
      <c r="D17" s="1">
        <f>'BTEvent-Driven Loop'!D16</f>
        <v>0</v>
      </c>
      <c r="E17" s="1">
        <f>'BTEvent-Driven Loop'!E16</f>
        <v>1</v>
      </c>
      <c r="F17" s="1">
        <f>'BTEvent-Driven Loop'!F16</f>
        <v>1</v>
      </c>
      <c r="H17" s="1">
        <f>'BTEvent-Driven Loop'!H16</f>
        <v>266.11703583070465</v>
      </c>
      <c r="I17" s="1">
        <f>'BTEvent-Driven Loop'!I16</f>
        <v>1468.5423953100017</v>
      </c>
      <c r="J17" s="1">
        <f>'BTEvent-Driven Loop'!J16</f>
        <v>2806.5197260082246</v>
      </c>
      <c r="K17" s="1">
        <f>'BTEvent-Driven Loop'!K16</f>
        <v>17672.350430087834</v>
      </c>
      <c r="L17" s="1"/>
      <c r="M17" s="1">
        <f>'BTEvent-Driven Loop'!M16</f>
        <v>298.37364623442647</v>
      </c>
      <c r="N17" s="1">
        <f>'BTEvent-Driven Loop'!N16</f>
        <v>1424.9223241621798</v>
      </c>
      <c r="O17" s="1">
        <f>'BTEvent-Driven Loop'!O16</f>
        <v>2491.5022057419951</v>
      </c>
      <c r="P17" s="1">
        <f>'BTEvent-Driven Loop'!P16</f>
        <v>18602.474136934561</v>
      </c>
      <c r="R17" s="2">
        <f t="shared" si="90"/>
        <v>0.1100000000000001</v>
      </c>
      <c r="S17" s="2">
        <f t="shared" si="91"/>
        <v>-2.0000000000000018E-2</v>
      </c>
      <c r="T17" s="2">
        <f t="shared" si="92"/>
        <v>-0.13000000000000012</v>
      </c>
      <c r="U17" s="2">
        <f t="shared" si="93"/>
        <v>0</v>
      </c>
      <c r="W17" s="2">
        <f t="shared" si="94"/>
        <v>-1.0000000000000009E-2</v>
      </c>
      <c r="X17" s="2">
        <f t="shared" si="95"/>
        <v>1.0000000000000009E-2</v>
      </c>
      <c r="Y17" s="2">
        <f t="shared" si="96"/>
        <v>-2.0000000000000018E-2</v>
      </c>
      <c r="Z17" s="2">
        <f t="shared" si="97"/>
        <v>-4.9999999999999933E-2</v>
      </c>
      <c r="AB17" s="1">
        <f t="shared" si="98"/>
        <v>2</v>
      </c>
      <c r="AC17" s="2">
        <v>1</v>
      </c>
      <c r="AD17" s="3">
        <f t="shared" si="99"/>
        <v>0.5</v>
      </c>
      <c r="AF17" s="2">
        <f t="shared" si="100"/>
        <v>0</v>
      </c>
      <c r="AG17" s="2">
        <f t="shared" si="101"/>
        <v>0</v>
      </c>
      <c r="AH17" s="2">
        <f t="shared" si="102"/>
        <v>0.5</v>
      </c>
      <c r="AI17" s="2">
        <f t="shared" si="103"/>
        <v>0.5</v>
      </c>
      <c r="AK17" s="2">
        <f t="shared" si="104"/>
        <v>1</v>
      </c>
      <c r="AL17" s="2">
        <f t="shared" si="105"/>
        <v>0</v>
      </c>
      <c r="AN17" s="2">
        <f t="shared" si="171"/>
        <v>0</v>
      </c>
      <c r="AO17" s="2">
        <f t="shared" si="26"/>
        <v>0</v>
      </c>
      <c r="AP17" s="2">
        <f t="shared" si="27"/>
        <v>0</v>
      </c>
      <c r="AQ17" s="2">
        <f t="shared" si="28"/>
        <v>0</v>
      </c>
      <c r="AS17" s="2">
        <f t="shared" si="106"/>
        <v>0</v>
      </c>
      <c r="AT17" s="2">
        <f t="shared" si="107"/>
        <v>0</v>
      </c>
      <c r="AU17" s="2">
        <f t="shared" si="108"/>
        <v>0</v>
      </c>
      <c r="AV17" s="2">
        <f t="shared" si="109"/>
        <v>0</v>
      </c>
      <c r="AX17" s="2">
        <f t="shared" si="110"/>
        <v>0</v>
      </c>
      <c r="AY17" s="2">
        <f t="shared" si="111"/>
        <v>0</v>
      </c>
      <c r="AZ17" s="2">
        <f t="shared" si="112"/>
        <v>0</v>
      </c>
      <c r="BA17" s="2">
        <f t="shared" si="113"/>
        <v>0</v>
      </c>
      <c r="BC17" s="2">
        <f t="shared" si="172"/>
        <v>0</v>
      </c>
      <c r="BD17" s="2">
        <f t="shared" si="32"/>
        <v>0</v>
      </c>
      <c r="BE17" s="2">
        <f t="shared" si="33"/>
        <v>0.5</v>
      </c>
      <c r="BF17" s="2">
        <f t="shared" si="34"/>
        <v>0.5</v>
      </c>
      <c r="BH17" s="2">
        <f t="shared" si="114"/>
        <v>0</v>
      </c>
      <c r="BI17" s="2">
        <f t="shared" si="115"/>
        <v>0</v>
      </c>
      <c r="BJ17" s="2">
        <f t="shared" si="116"/>
        <v>0</v>
      </c>
      <c r="BK17" s="2">
        <f t="shared" si="117"/>
        <v>0</v>
      </c>
      <c r="BM17" s="2">
        <f t="shared" si="118"/>
        <v>0</v>
      </c>
      <c r="BN17" s="2">
        <f t="shared" si="119"/>
        <v>0</v>
      </c>
      <c r="BO17" s="2">
        <f t="shared" si="120"/>
        <v>0</v>
      </c>
      <c r="BP17" s="2">
        <f t="shared" si="121"/>
        <v>0</v>
      </c>
      <c r="BR17" s="20">
        <f t="shared" si="39"/>
        <v>0</v>
      </c>
      <c r="BS17" s="20">
        <f t="shared" si="40"/>
        <v>0</v>
      </c>
      <c r="BT17" s="20">
        <f t="shared" si="41"/>
        <v>0</v>
      </c>
      <c r="BU17" s="20">
        <f t="shared" si="42"/>
        <v>0</v>
      </c>
      <c r="BW17" s="2">
        <f t="shared" si="43"/>
        <v>-1.0000000000000009E-2</v>
      </c>
      <c r="BX17" s="2">
        <f t="shared" si="44"/>
        <v>1.0000000000000009E-2</v>
      </c>
      <c r="BY17" s="2">
        <f t="shared" si="45"/>
        <v>-2.0000000000000018E-2</v>
      </c>
      <c r="BZ17" s="2">
        <f t="shared" si="46"/>
        <v>-4.9999999999999933E-2</v>
      </c>
      <c r="CB17" s="2">
        <f t="shared" si="122"/>
        <v>0</v>
      </c>
      <c r="CC17" s="2">
        <f t="shared" si="123"/>
        <v>0</v>
      </c>
      <c r="CD17" s="2">
        <f t="shared" si="124"/>
        <v>0</v>
      </c>
      <c r="CE17" s="2">
        <f t="shared" si="125"/>
        <v>0</v>
      </c>
      <c r="CG17" s="2">
        <f t="shared" si="48"/>
        <v>0.1100000000000001</v>
      </c>
      <c r="CH17" s="2">
        <f t="shared" si="49"/>
        <v>-2.0000000000000018E-2</v>
      </c>
      <c r="CI17" s="2">
        <f t="shared" si="50"/>
        <v>-0.13000000000000012</v>
      </c>
      <c r="CJ17" s="2">
        <f t="shared" si="51"/>
        <v>0</v>
      </c>
      <c r="CL17" s="2">
        <f t="shared" si="126"/>
        <v>0</v>
      </c>
      <c r="CM17" s="2">
        <f t="shared" si="127"/>
        <v>0</v>
      </c>
      <c r="CN17" s="2">
        <f t="shared" si="128"/>
        <v>0</v>
      </c>
      <c r="CO17" s="2">
        <f t="shared" si="129"/>
        <v>0</v>
      </c>
      <c r="CQ17" s="2">
        <f t="shared" si="130"/>
        <v>0</v>
      </c>
      <c r="CR17" s="2">
        <f t="shared" si="131"/>
        <v>0</v>
      </c>
      <c r="CS17" s="2">
        <f t="shared" si="132"/>
        <v>0</v>
      </c>
      <c r="CT17" s="2">
        <f t="shared" si="133"/>
        <v>0</v>
      </c>
      <c r="CW17" s="2">
        <f t="shared" si="54"/>
        <v>0</v>
      </c>
      <c r="CX17" s="2">
        <f t="shared" si="55"/>
        <v>0</v>
      </c>
      <c r="CY17" s="2">
        <f t="shared" si="56"/>
        <v>0.5</v>
      </c>
      <c r="CZ17" s="2">
        <f t="shared" si="57"/>
        <v>0.5</v>
      </c>
      <c r="DB17" s="2">
        <f t="shared" si="58"/>
        <v>0.1100000000000001</v>
      </c>
      <c r="DC17" s="2">
        <f t="shared" si="59"/>
        <v>-2.0000000000000018E-2</v>
      </c>
      <c r="DD17" s="2">
        <f t="shared" si="60"/>
        <v>-0.13000000000000012</v>
      </c>
      <c r="DE17" s="2">
        <f t="shared" si="61"/>
        <v>0</v>
      </c>
      <c r="DG17" s="2">
        <f t="shared" si="134"/>
        <v>0</v>
      </c>
      <c r="DH17" s="2">
        <f t="shared" si="135"/>
        <v>0</v>
      </c>
      <c r="DI17" s="2">
        <f t="shared" si="136"/>
        <v>0.43499999999999994</v>
      </c>
      <c r="DJ17" s="2">
        <f t="shared" si="137"/>
        <v>0.5</v>
      </c>
      <c r="DM17" s="2">
        <f t="shared" si="63"/>
        <v>0</v>
      </c>
      <c r="DN17" s="2">
        <f t="shared" si="64"/>
        <v>0</v>
      </c>
      <c r="DO17" s="2">
        <f t="shared" si="65"/>
        <v>0</v>
      </c>
      <c r="DP17" s="2">
        <f t="shared" si="66"/>
        <v>0</v>
      </c>
      <c r="DR17" s="2">
        <f t="shared" si="138"/>
        <v>-1.0000000000000009E-2</v>
      </c>
      <c r="DS17" s="2">
        <f t="shared" si="139"/>
        <v>1.0000000000000009E-2</v>
      </c>
      <c r="DT17" s="2">
        <f t="shared" si="140"/>
        <v>-2.0000000000000018E-2</v>
      </c>
      <c r="DU17" s="2">
        <f t="shared" si="141"/>
        <v>-4.9999999999999933E-2</v>
      </c>
      <c r="DW17" s="12">
        <f t="shared" si="142"/>
        <v>0</v>
      </c>
      <c r="DX17" s="12">
        <f t="shared" si="143"/>
        <v>0</v>
      </c>
      <c r="DY17" s="12">
        <f t="shared" si="144"/>
        <v>0</v>
      </c>
      <c r="DZ17" s="12">
        <f t="shared" si="145"/>
        <v>0</v>
      </c>
      <c r="EB17" s="2">
        <f t="shared" si="146"/>
        <v>0</v>
      </c>
      <c r="EC17" s="2">
        <f t="shared" si="147"/>
        <v>0</v>
      </c>
      <c r="ED17" s="2">
        <f t="shared" si="148"/>
        <v>0</v>
      </c>
      <c r="EE17" s="2">
        <f t="shared" si="149"/>
        <v>0</v>
      </c>
      <c r="EG17" s="2">
        <f t="shared" si="173"/>
        <v>0</v>
      </c>
      <c r="EH17" s="2">
        <f t="shared" si="71"/>
        <v>0</v>
      </c>
      <c r="EI17" s="2">
        <f t="shared" si="72"/>
        <v>0</v>
      </c>
      <c r="EJ17" s="2">
        <f t="shared" si="73"/>
        <v>0</v>
      </c>
      <c r="EL17" s="2">
        <f t="shared" si="150"/>
        <v>0</v>
      </c>
      <c r="EN17" s="2">
        <f t="shared" si="151"/>
        <v>0</v>
      </c>
      <c r="EO17" s="2">
        <f t="shared" si="152"/>
        <v>0</v>
      </c>
      <c r="EP17" s="2">
        <f t="shared" si="153"/>
        <v>0</v>
      </c>
      <c r="EQ17" s="2">
        <f t="shared" si="154"/>
        <v>0</v>
      </c>
      <c r="ER17" s="2"/>
      <c r="ES17" s="2">
        <f t="shared" si="155"/>
        <v>0</v>
      </c>
      <c r="ET17" s="2">
        <f t="shared" si="156"/>
        <v>0</v>
      </c>
      <c r="EU17" s="2">
        <f t="shared" si="157"/>
        <v>0.43499999999999994</v>
      </c>
      <c r="EV17" s="2">
        <f t="shared" si="158"/>
        <v>0.5</v>
      </c>
      <c r="EX17" s="2">
        <f t="shared" si="74"/>
        <v>0</v>
      </c>
      <c r="EY17" s="2">
        <f t="shared" si="75"/>
        <v>0</v>
      </c>
      <c r="EZ17" s="2">
        <f t="shared" si="76"/>
        <v>0.43499999999999994</v>
      </c>
      <c r="FA17" s="2">
        <f t="shared" si="77"/>
        <v>0.5</v>
      </c>
      <c r="FC17" s="2">
        <f t="shared" si="159"/>
        <v>0.93499999999999994</v>
      </c>
      <c r="FD17" s="2">
        <f t="shared" si="78"/>
        <v>0</v>
      </c>
      <c r="FE17" s="2">
        <f t="shared" si="160"/>
        <v>0</v>
      </c>
      <c r="FF17" s="2">
        <f t="shared" si="161"/>
        <v>0.93499999999999994</v>
      </c>
      <c r="FG17" s="2"/>
      <c r="FH17" s="2">
        <f t="shared" si="162"/>
        <v>0</v>
      </c>
      <c r="FI17" s="2">
        <f t="shared" si="163"/>
        <v>0</v>
      </c>
      <c r="FJ17" s="2">
        <f t="shared" si="164"/>
        <v>0.46524064171122992</v>
      </c>
      <c r="FK17" s="2">
        <f t="shared" si="165"/>
        <v>0.53475935828877008</v>
      </c>
      <c r="FL17" s="2"/>
      <c r="FM17" s="2">
        <f t="shared" si="79"/>
        <v>1</v>
      </c>
      <c r="FN17" s="2">
        <f t="shared" si="166"/>
        <v>-6.5000000000000058E-2</v>
      </c>
      <c r="FO17" s="40">
        <f t="shared" si="80"/>
        <v>2.0344472311580759</v>
      </c>
      <c r="FP17" s="2"/>
      <c r="FQ17" s="2">
        <f t="shared" si="81"/>
        <v>0</v>
      </c>
      <c r="FR17" s="2">
        <f t="shared" si="82"/>
        <v>0</v>
      </c>
      <c r="FS17" s="2">
        <f t="shared" si="83"/>
        <v>0.5</v>
      </c>
      <c r="FT17" s="2">
        <f t="shared" si="84"/>
        <v>0.5</v>
      </c>
      <c r="FU17" s="2"/>
      <c r="FV17" s="3">
        <f t="shared" si="85"/>
        <v>0</v>
      </c>
      <c r="FW17" s="3">
        <f t="shared" si="86"/>
        <v>0</v>
      </c>
      <c r="FX17" s="3">
        <f t="shared" si="87"/>
        <v>-0.13000000000000012</v>
      </c>
      <c r="FY17" s="3">
        <f t="shared" si="88"/>
        <v>0</v>
      </c>
      <c r="FZ17" s="2"/>
      <c r="GA17" s="39">
        <f t="shared" si="167"/>
        <v>1.7081346250973242</v>
      </c>
      <c r="GB17" s="39">
        <f t="shared" si="168"/>
        <v>1.5017272176933312</v>
      </c>
      <c r="GC17" s="39">
        <f t="shared" si="169"/>
        <v>0.99971113580335502</v>
      </c>
      <c r="GD17" s="39">
        <f t="shared" si="170"/>
        <v>1.3365228020798681</v>
      </c>
    </row>
    <row r="18" spans="1:186" x14ac:dyDescent="0.25">
      <c r="A18" s="1">
        <f>'BTEvent-Driven Loop'!A17</f>
        <v>14</v>
      </c>
      <c r="C18" s="1">
        <f>'BTEvent-Driven Loop'!C17</f>
        <v>0</v>
      </c>
      <c r="D18" s="1">
        <f>'BTEvent-Driven Loop'!D17</f>
        <v>0</v>
      </c>
      <c r="E18" s="1">
        <f>'BTEvent-Driven Loop'!E17</f>
        <v>1</v>
      </c>
      <c r="F18" s="1">
        <f>'BTEvent-Driven Loop'!F17</f>
        <v>0</v>
      </c>
      <c r="H18" s="1">
        <f>'BTEvent-Driven Loop'!H17</f>
        <v>289.42243684739367</v>
      </c>
      <c r="I18" s="1">
        <f>'BTEvent-Driven Loop'!I17</f>
        <v>1439.1715474038017</v>
      </c>
      <c r="J18" s="1">
        <f>'BTEvent-Driven Loop'!J17</f>
        <v>2366.9270954548952</v>
      </c>
      <c r="K18" s="1">
        <f>'BTEvent-Driven Loop'!K17</f>
        <v>17858.375171457177</v>
      </c>
      <c r="L18" s="1"/>
      <c r="M18" s="1">
        <f>'BTEvent-Driven Loop'!M17</f>
        <v>319.25980147083635</v>
      </c>
      <c r="N18" s="1">
        <f>'BTEvent-Driven Loop'!N17</f>
        <v>1310.9285382292055</v>
      </c>
      <c r="O18" s="1">
        <f>'BTEvent-Driven Loop'!O17</f>
        <v>2217.4369631103755</v>
      </c>
      <c r="P18" s="1">
        <f>'BTEvent-Driven Loop'!P17</f>
        <v>21950.91948158278</v>
      </c>
      <c r="R18" s="2">
        <f t="shared" si="90"/>
        <v>7.0000000000000062E-2</v>
      </c>
      <c r="S18" s="2">
        <f t="shared" si="91"/>
        <v>-7.999999999999996E-2</v>
      </c>
      <c r="T18" s="2">
        <f t="shared" si="92"/>
        <v>-0.1100000000000001</v>
      </c>
      <c r="U18" s="2">
        <f t="shared" si="93"/>
        <v>0.17999999999999994</v>
      </c>
      <c r="W18" s="2">
        <f t="shared" si="94"/>
        <v>-3.0000000000000027E-2</v>
      </c>
      <c r="X18" s="2">
        <f t="shared" si="95"/>
        <v>1.0000000000000009E-2</v>
      </c>
      <c r="Y18" s="2">
        <f t="shared" si="96"/>
        <v>-5.0000000000000044E-2</v>
      </c>
      <c r="Z18" s="2">
        <f t="shared" si="97"/>
        <v>-4.0000000000000036E-2</v>
      </c>
      <c r="AB18" s="1">
        <f t="shared" si="98"/>
        <v>1</v>
      </c>
      <c r="AC18" s="2">
        <v>1</v>
      </c>
      <c r="AD18" s="3">
        <f t="shared" si="99"/>
        <v>0.8</v>
      </c>
      <c r="AF18" s="2">
        <f t="shared" si="100"/>
        <v>0</v>
      </c>
      <c r="AG18" s="2">
        <f t="shared" si="101"/>
        <v>0</v>
      </c>
      <c r="AH18" s="2">
        <f t="shared" si="102"/>
        <v>0.8</v>
      </c>
      <c r="AI18" s="2">
        <f t="shared" si="103"/>
        <v>0</v>
      </c>
      <c r="AK18" s="2">
        <f t="shared" si="104"/>
        <v>0.8</v>
      </c>
      <c r="AL18" s="2">
        <f t="shared" si="105"/>
        <v>0.19999999999999996</v>
      </c>
      <c r="AN18" s="2">
        <f t="shared" si="171"/>
        <v>0</v>
      </c>
      <c r="AO18" s="2">
        <f t="shared" si="26"/>
        <v>0</v>
      </c>
      <c r="AP18" s="2">
        <f t="shared" si="27"/>
        <v>0.30000000000000004</v>
      </c>
      <c r="AQ18" s="2">
        <f t="shared" si="28"/>
        <v>-0.5</v>
      </c>
      <c r="AS18" s="2">
        <f t="shared" si="106"/>
        <v>0</v>
      </c>
      <c r="AT18" s="2">
        <f t="shared" si="107"/>
        <v>0</v>
      </c>
      <c r="AU18" s="2">
        <f t="shared" si="108"/>
        <v>0.30000000000000004</v>
      </c>
      <c r="AV18" s="2">
        <f t="shared" si="109"/>
        <v>0</v>
      </c>
      <c r="AX18" s="2">
        <f t="shared" si="110"/>
        <v>0</v>
      </c>
      <c r="AY18" s="2">
        <f t="shared" si="111"/>
        <v>0</v>
      </c>
      <c r="AZ18" s="2">
        <f t="shared" si="112"/>
        <v>0</v>
      </c>
      <c r="BA18" s="2">
        <f t="shared" si="113"/>
        <v>0.5</v>
      </c>
      <c r="BC18" s="2">
        <f t="shared" si="172"/>
        <v>0</v>
      </c>
      <c r="BD18" s="2">
        <f t="shared" si="32"/>
        <v>0</v>
      </c>
      <c r="BE18" s="2">
        <f t="shared" si="33"/>
        <v>0.5</v>
      </c>
      <c r="BF18" s="2">
        <f t="shared" si="34"/>
        <v>0</v>
      </c>
      <c r="BH18" s="2">
        <f t="shared" si="114"/>
        <v>0</v>
      </c>
      <c r="BI18" s="2">
        <f t="shared" si="115"/>
        <v>0</v>
      </c>
      <c r="BJ18" s="2">
        <f t="shared" si="116"/>
        <v>0.30000000000000004</v>
      </c>
      <c r="BK18" s="2">
        <f t="shared" si="117"/>
        <v>0</v>
      </c>
      <c r="BM18" s="2">
        <f t="shared" si="118"/>
        <v>0</v>
      </c>
      <c r="BN18" s="2">
        <f t="shared" si="119"/>
        <v>0</v>
      </c>
      <c r="BO18" s="2">
        <f t="shared" si="120"/>
        <v>0.29955067398901652</v>
      </c>
      <c r="BP18" s="2">
        <f t="shared" si="121"/>
        <v>0</v>
      </c>
      <c r="BR18" s="20">
        <f t="shared" si="39"/>
        <v>0</v>
      </c>
      <c r="BS18" s="20">
        <f t="shared" si="40"/>
        <v>0</v>
      </c>
      <c r="BT18" s="20">
        <f t="shared" si="41"/>
        <v>4.4932601098351954E-4</v>
      </c>
      <c r="BU18" s="20">
        <f t="shared" si="42"/>
        <v>0</v>
      </c>
      <c r="BW18" s="2">
        <f t="shared" si="43"/>
        <v>-3.0000000000000027E-2</v>
      </c>
      <c r="BX18" s="2">
        <f t="shared" si="44"/>
        <v>1.0000000000000009E-2</v>
      </c>
      <c r="BY18" s="2">
        <f t="shared" si="45"/>
        <v>-5.0000000000000044E-2</v>
      </c>
      <c r="BZ18" s="2">
        <f t="shared" si="46"/>
        <v>-4.0000000000000036E-2</v>
      </c>
      <c r="CB18" s="2">
        <f t="shared" si="122"/>
        <v>0</v>
      </c>
      <c r="CC18" s="2">
        <f t="shared" si="123"/>
        <v>0</v>
      </c>
      <c r="CD18" s="2">
        <f t="shared" si="124"/>
        <v>-1.4977533699450839E-2</v>
      </c>
      <c r="CE18" s="2">
        <f t="shared" si="125"/>
        <v>0</v>
      </c>
      <c r="CG18" s="2">
        <f t="shared" si="48"/>
        <v>7.0000000000000062E-2</v>
      </c>
      <c r="CH18" s="2">
        <f t="shared" si="49"/>
        <v>-7.999999999999996E-2</v>
      </c>
      <c r="CI18" s="2">
        <f t="shared" si="50"/>
        <v>-0.1100000000000001</v>
      </c>
      <c r="CJ18" s="2">
        <f t="shared" si="51"/>
        <v>0.17999999999999994</v>
      </c>
      <c r="CL18" s="2">
        <f t="shared" si="126"/>
        <v>0</v>
      </c>
      <c r="CM18" s="2">
        <f t="shared" si="127"/>
        <v>0</v>
      </c>
      <c r="CN18" s="2">
        <f t="shared" si="128"/>
        <v>0.2666000998502247</v>
      </c>
      <c r="CO18" s="2">
        <f t="shared" si="129"/>
        <v>0</v>
      </c>
      <c r="CQ18" s="2">
        <f t="shared" si="130"/>
        <v>0</v>
      </c>
      <c r="CR18" s="2">
        <f t="shared" si="131"/>
        <v>0</v>
      </c>
      <c r="CS18" s="2">
        <f t="shared" si="132"/>
        <v>0.28157763354967552</v>
      </c>
      <c r="CT18" s="2">
        <f t="shared" si="133"/>
        <v>0</v>
      </c>
      <c r="CW18" s="2">
        <f t="shared" si="54"/>
        <v>0</v>
      </c>
      <c r="CX18" s="2">
        <f t="shared" si="55"/>
        <v>0</v>
      </c>
      <c r="CY18" s="2">
        <f t="shared" si="56"/>
        <v>0.5</v>
      </c>
      <c r="CZ18" s="2">
        <f t="shared" si="57"/>
        <v>0</v>
      </c>
      <c r="DB18" s="2">
        <f t="shared" si="58"/>
        <v>7.0000000000000062E-2</v>
      </c>
      <c r="DC18" s="2">
        <f t="shared" si="59"/>
        <v>-7.999999999999996E-2</v>
      </c>
      <c r="DD18" s="2">
        <f t="shared" si="60"/>
        <v>-0.1100000000000001</v>
      </c>
      <c r="DE18" s="2">
        <f t="shared" si="61"/>
        <v>0.17999999999999994</v>
      </c>
      <c r="DG18" s="2">
        <f t="shared" si="134"/>
        <v>0</v>
      </c>
      <c r="DH18" s="2">
        <f t="shared" si="135"/>
        <v>0</v>
      </c>
      <c r="DI18" s="2">
        <f t="shared" si="136"/>
        <v>0.44499999999999995</v>
      </c>
      <c r="DJ18" s="2">
        <f t="shared" si="137"/>
        <v>0</v>
      </c>
      <c r="DM18" s="2">
        <f t="shared" si="63"/>
        <v>0</v>
      </c>
      <c r="DN18" s="2">
        <f t="shared" si="64"/>
        <v>0</v>
      </c>
      <c r="DO18" s="2">
        <f t="shared" si="65"/>
        <v>0</v>
      </c>
      <c r="DP18" s="2">
        <f t="shared" si="66"/>
        <v>0.5</v>
      </c>
      <c r="DR18" s="2">
        <f t="shared" si="138"/>
        <v>-3.0000000000000027E-2</v>
      </c>
      <c r="DS18" s="2">
        <f t="shared" si="139"/>
        <v>1.0000000000000009E-2</v>
      </c>
      <c r="DT18" s="2">
        <f t="shared" si="140"/>
        <v>-5.0000000000000044E-2</v>
      </c>
      <c r="DU18" s="2">
        <f t="shared" si="141"/>
        <v>-4.0000000000000036E-2</v>
      </c>
      <c r="DW18" s="12">
        <f t="shared" si="142"/>
        <v>0</v>
      </c>
      <c r="DX18" s="12">
        <f t="shared" si="143"/>
        <v>0</v>
      </c>
      <c r="DY18" s="12">
        <f t="shared" si="144"/>
        <v>0</v>
      </c>
      <c r="DZ18" s="12">
        <f t="shared" si="145"/>
        <v>0.48</v>
      </c>
      <c r="EB18" s="2">
        <f t="shared" si="146"/>
        <v>0</v>
      </c>
      <c r="EC18" s="2">
        <f t="shared" si="147"/>
        <v>0</v>
      </c>
      <c r="ED18" s="2">
        <f t="shared" si="148"/>
        <v>0</v>
      </c>
      <c r="EE18" s="2">
        <f t="shared" si="149"/>
        <v>0.47880299251870323</v>
      </c>
      <c r="EG18" s="2">
        <f t="shared" si="173"/>
        <v>0</v>
      </c>
      <c r="EH18" s="2">
        <f t="shared" si="71"/>
        <v>0</v>
      </c>
      <c r="EI18" s="2">
        <f t="shared" si="72"/>
        <v>0</v>
      </c>
      <c r="EJ18" s="2">
        <f t="shared" si="73"/>
        <v>1.1970074812967524E-3</v>
      </c>
      <c r="EL18" s="2">
        <f t="shared" si="150"/>
        <v>1.1970074812967524E-3</v>
      </c>
      <c r="EN18" s="2">
        <f t="shared" si="151"/>
        <v>0</v>
      </c>
      <c r="EO18" s="2">
        <f t="shared" si="152"/>
        <v>0</v>
      </c>
      <c r="EP18" s="2">
        <f t="shared" si="153"/>
        <v>0.28157763354967552</v>
      </c>
      <c r="EQ18" s="2">
        <f t="shared" si="154"/>
        <v>0</v>
      </c>
      <c r="ER18" s="2"/>
      <c r="ES18" s="2">
        <f t="shared" si="155"/>
        <v>0</v>
      </c>
      <c r="ET18" s="2">
        <f t="shared" si="156"/>
        <v>0</v>
      </c>
      <c r="EU18" s="2">
        <f t="shared" si="157"/>
        <v>0.44499999999999995</v>
      </c>
      <c r="EV18" s="2">
        <f t="shared" si="158"/>
        <v>0</v>
      </c>
      <c r="EX18" s="2">
        <f t="shared" si="74"/>
        <v>0</v>
      </c>
      <c r="EY18" s="2">
        <f t="shared" si="75"/>
        <v>0</v>
      </c>
      <c r="EZ18" s="2">
        <f t="shared" si="76"/>
        <v>0.72657763354967542</v>
      </c>
      <c r="FA18" s="2">
        <f t="shared" si="77"/>
        <v>0</v>
      </c>
      <c r="FC18" s="2">
        <f t="shared" si="159"/>
        <v>0.72657763354967542</v>
      </c>
      <c r="FD18" s="2">
        <f t="shared" si="78"/>
        <v>0.19999999999999996</v>
      </c>
      <c r="FE18" s="2">
        <f t="shared" si="160"/>
        <v>-1.1970074812967524E-3</v>
      </c>
      <c r="FF18" s="2">
        <f t="shared" si="161"/>
        <v>0.92538062606837856</v>
      </c>
      <c r="FG18" s="2"/>
      <c r="FH18" s="2">
        <f t="shared" si="162"/>
        <v>0</v>
      </c>
      <c r="FI18" s="2">
        <f t="shared" si="163"/>
        <v>0</v>
      </c>
      <c r="FJ18" s="2">
        <f t="shared" si="164"/>
        <v>0.78516624735991269</v>
      </c>
      <c r="FK18" s="2">
        <f t="shared" si="165"/>
        <v>0</v>
      </c>
      <c r="FL18" s="2"/>
      <c r="FM18" s="2">
        <f t="shared" si="79"/>
        <v>1</v>
      </c>
      <c r="FN18" s="2">
        <f t="shared" si="166"/>
        <v>-7.4619373931621436E-2</v>
      </c>
      <c r="FO18" s="40">
        <f t="shared" si="80"/>
        <v>1.8826380524721396</v>
      </c>
      <c r="FP18" s="2"/>
      <c r="FQ18" s="2">
        <f t="shared" si="81"/>
        <v>0</v>
      </c>
      <c r="FR18" s="2">
        <f t="shared" si="82"/>
        <v>0</v>
      </c>
      <c r="FS18" s="2">
        <f t="shared" si="83"/>
        <v>0.8</v>
      </c>
      <c r="FT18" s="2">
        <f t="shared" si="84"/>
        <v>0</v>
      </c>
      <c r="FU18" s="2"/>
      <c r="FV18" s="3">
        <f t="shared" si="85"/>
        <v>0</v>
      </c>
      <c r="FW18" s="3">
        <f t="shared" si="86"/>
        <v>0</v>
      </c>
      <c r="FX18" s="3">
        <f t="shared" si="87"/>
        <v>-9.1777958062905785E-2</v>
      </c>
      <c r="FY18" s="3">
        <f t="shared" si="88"/>
        <v>0</v>
      </c>
      <c r="FZ18" s="2"/>
      <c r="GA18" s="39">
        <f t="shared" si="167"/>
        <v>1.7081346250973242</v>
      </c>
      <c r="GB18" s="39">
        <f t="shared" si="168"/>
        <v>1.5017272176933312</v>
      </c>
      <c r="GC18" s="39">
        <f t="shared" si="169"/>
        <v>0.90795968910657476</v>
      </c>
      <c r="GD18" s="39">
        <f t="shared" si="170"/>
        <v>1.3365228020798681</v>
      </c>
    </row>
    <row r="19" spans="1:186" x14ac:dyDescent="0.25">
      <c r="A19" s="1">
        <f>'BTEvent-Driven Loop'!A18</f>
        <v>15</v>
      </c>
      <c r="C19" s="1">
        <f>'BTEvent-Driven Loop'!C18</f>
        <v>0</v>
      </c>
      <c r="D19" s="1">
        <f>'BTEvent-Driven Loop'!D18</f>
        <v>1</v>
      </c>
      <c r="E19" s="1">
        <f>'BTEvent-Driven Loop'!E18</f>
        <v>0</v>
      </c>
      <c r="F19" s="1">
        <f>'BTEvent-Driven Loop'!F18</f>
        <v>1</v>
      </c>
      <c r="H19" s="1">
        <f>'BTEvent-Driven Loop'!H18</f>
        <v>316.06720345612797</v>
      </c>
      <c r="I19" s="1">
        <f>'BTEvent-Driven Loop'!I18</f>
        <v>1258.4913967000373</v>
      </c>
      <c r="J19" s="1">
        <f>'BTEvent-Driven Loop'!J18</f>
        <v>2106.5651149548567</v>
      </c>
      <c r="K19" s="1">
        <f>'BTEvent-Driven Loop'!K18</f>
        <v>21072.882702319468</v>
      </c>
      <c r="L19" s="1"/>
      <c r="M19" s="1">
        <f>'BTEvent-Driven Loop'!M18</f>
        <v>277.75602727962763</v>
      </c>
      <c r="N19" s="1">
        <f>'BTEvent-Driven Loop'!N18</f>
        <v>1363.3656797583737</v>
      </c>
      <c r="O19" s="1">
        <f>'BTEvent-Driven Loop'!O18</f>
        <v>2372.6575505281021</v>
      </c>
      <c r="P19" s="1">
        <f>'BTEvent-Driven Loop'!P18</f>
        <v>20194.845923056157</v>
      </c>
      <c r="R19" s="2">
        <f t="shared" si="90"/>
        <v>-0.13</v>
      </c>
      <c r="S19" s="2">
        <f t="shared" si="91"/>
        <v>4.0000000000000036E-2</v>
      </c>
      <c r="T19" s="2">
        <f t="shared" si="92"/>
        <v>7.0000000000000062E-2</v>
      </c>
      <c r="U19" s="2">
        <f t="shared" si="93"/>
        <v>-8.0000000000000071E-2</v>
      </c>
      <c r="W19" s="2">
        <f t="shared" si="94"/>
        <v>-1.0000000000000009E-2</v>
      </c>
      <c r="X19" s="2">
        <f t="shared" si="95"/>
        <v>-4.0000000000000036E-2</v>
      </c>
      <c r="Y19" s="2">
        <f t="shared" si="96"/>
        <v>-5.0000000000000044E-2</v>
      </c>
      <c r="Z19" s="2">
        <f t="shared" si="97"/>
        <v>-4.0000000000000036E-2</v>
      </c>
      <c r="AB19" s="1">
        <f t="shared" si="98"/>
        <v>2</v>
      </c>
      <c r="AC19" s="2">
        <v>1</v>
      </c>
      <c r="AD19" s="3">
        <f t="shared" si="99"/>
        <v>0.5</v>
      </c>
      <c r="AF19" s="2">
        <f t="shared" si="100"/>
        <v>0</v>
      </c>
      <c r="AG19" s="2">
        <f t="shared" si="101"/>
        <v>0.5</v>
      </c>
      <c r="AH19" s="2">
        <f t="shared" si="102"/>
        <v>0</v>
      </c>
      <c r="AI19" s="2">
        <f t="shared" si="103"/>
        <v>0.5</v>
      </c>
      <c r="AK19" s="2">
        <f t="shared" si="104"/>
        <v>1</v>
      </c>
      <c r="AL19" s="2">
        <f t="shared" si="105"/>
        <v>0</v>
      </c>
      <c r="AN19" s="2">
        <f t="shared" si="171"/>
        <v>0</v>
      </c>
      <c r="AO19" s="2">
        <f t="shared" si="26"/>
        <v>0.5</v>
      </c>
      <c r="AP19" s="2">
        <f t="shared" si="27"/>
        <v>-0.8</v>
      </c>
      <c r="AQ19" s="2">
        <f t="shared" si="28"/>
        <v>0.5</v>
      </c>
      <c r="AS19" s="2">
        <f t="shared" si="106"/>
        <v>0</v>
      </c>
      <c r="AT19" s="2">
        <f t="shared" si="107"/>
        <v>0.5</v>
      </c>
      <c r="AU19" s="2">
        <f t="shared" si="108"/>
        <v>0</v>
      </c>
      <c r="AV19" s="2">
        <f t="shared" si="109"/>
        <v>0.5</v>
      </c>
      <c r="AX19" s="2">
        <f t="shared" si="110"/>
        <v>0</v>
      </c>
      <c r="AY19" s="2">
        <f t="shared" si="111"/>
        <v>0</v>
      </c>
      <c r="AZ19" s="2">
        <f t="shared" si="112"/>
        <v>0.8</v>
      </c>
      <c r="BA19" s="2">
        <f t="shared" si="113"/>
        <v>0</v>
      </c>
      <c r="BC19" s="2">
        <f t="shared" si="172"/>
        <v>0</v>
      </c>
      <c r="BD19" s="2">
        <f t="shared" si="32"/>
        <v>0</v>
      </c>
      <c r="BE19" s="2">
        <f t="shared" si="33"/>
        <v>0</v>
      </c>
      <c r="BF19" s="2">
        <f t="shared" si="34"/>
        <v>0</v>
      </c>
      <c r="BH19" s="2">
        <f t="shared" si="114"/>
        <v>0</v>
      </c>
      <c r="BI19" s="2">
        <f t="shared" si="115"/>
        <v>0.5</v>
      </c>
      <c r="BJ19" s="2">
        <f t="shared" si="116"/>
        <v>0</v>
      </c>
      <c r="BK19" s="2">
        <f t="shared" si="117"/>
        <v>0.5</v>
      </c>
      <c r="BM19" s="2">
        <f t="shared" si="118"/>
        <v>0</v>
      </c>
      <c r="BN19" s="2">
        <f t="shared" si="119"/>
        <v>0.49925112331502741</v>
      </c>
      <c r="BO19" s="2">
        <f t="shared" si="120"/>
        <v>0</v>
      </c>
      <c r="BP19" s="2">
        <f t="shared" si="121"/>
        <v>0.49925112331502741</v>
      </c>
      <c r="BR19" s="20">
        <f t="shared" si="39"/>
        <v>0</v>
      </c>
      <c r="BS19" s="20">
        <f t="shared" si="40"/>
        <v>7.4887668497258808E-4</v>
      </c>
      <c r="BT19" s="20">
        <f t="shared" si="41"/>
        <v>0</v>
      </c>
      <c r="BU19" s="20">
        <f t="shared" si="42"/>
        <v>7.4887668497258808E-4</v>
      </c>
      <c r="BW19" s="2">
        <f t="shared" si="43"/>
        <v>-1.0000000000000009E-2</v>
      </c>
      <c r="BX19" s="2">
        <f t="shared" si="44"/>
        <v>-4.0000000000000036E-2</v>
      </c>
      <c r="BY19" s="2">
        <f t="shared" si="45"/>
        <v>-5.0000000000000044E-2</v>
      </c>
      <c r="BZ19" s="2">
        <f t="shared" si="46"/>
        <v>-4.0000000000000036E-2</v>
      </c>
      <c r="CB19" s="2">
        <f t="shared" si="122"/>
        <v>0</v>
      </c>
      <c r="CC19" s="2">
        <f t="shared" si="123"/>
        <v>-1.9970044932601114E-2</v>
      </c>
      <c r="CD19" s="2">
        <f t="shared" si="124"/>
        <v>0</v>
      </c>
      <c r="CE19" s="2">
        <f t="shared" si="125"/>
        <v>-1.9970044932601114E-2</v>
      </c>
      <c r="CG19" s="2">
        <f t="shared" si="48"/>
        <v>-0.13</v>
      </c>
      <c r="CH19" s="2">
        <f t="shared" si="49"/>
        <v>4.0000000000000036E-2</v>
      </c>
      <c r="CI19" s="2">
        <f t="shared" si="50"/>
        <v>7.0000000000000062E-2</v>
      </c>
      <c r="CJ19" s="2">
        <f t="shared" si="51"/>
        <v>-8.0000000000000071E-2</v>
      </c>
      <c r="CL19" s="2">
        <f t="shared" si="126"/>
        <v>0</v>
      </c>
      <c r="CM19" s="2">
        <f t="shared" si="127"/>
        <v>0.51922116824762854</v>
      </c>
      <c r="CN19" s="2">
        <f t="shared" si="128"/>
        <v>0</v>
      </c>
      <c r="CO19" s="2">
        <f t="shared" si="129"/>
        <v>0.45931103344982516</v>
      </c>
      <c r="CQ19" s="2">
        <f t="shared" si="130"/>
        <v>0</v>
      </c>
      <c r="CR19" s="2">
        <f t="shared" si="131"/>
        <v>0.53919121318022967</v>
      </c>
      <c r="CS19" s="2">
        <f t="shared" si="132"/>
        <v>0</v>
      </c>
      <c r="CT19" s="2">
        <f t="shared" si="133"/>
        <v>0.47928107838242628</v>
      </c>
      <c r="CW19" s="2">
        <f t="shared" si="54"/>
        <v>0</v>
      </c>
      <c r="CX19" s="2">
        <f t="shared" si="55"/>
        <v>0</v>
      </c>
      <c r="CY19" s="2">
        <f t="shared" si="56"/>
        <v>0</v>
      </c>
      <c r="CZ19" s="2">
        <f t="shared" si="57"/>
        <v>0</v>
      </c>
      <c r="DB19" s="2">
        <f t="shared" si="58"/>
        <v>-0.13</v>
      </c>
      <c r="DC19" s="2">
        <f t="shared" si="59"/>
        <v>4.0000000000000036E-2</v>
      </c>
      <c r="DD19" s="2">
        <f t="shared" si="60"/>
        <v>7.0000000000000062E-2</v>
      </c>
      <c r="DE19" s="2">
        <f t="shared" si="61"/>
        <v>-8.0000000000000071E-2</v>
      </c>
      <c r="DG19" s="2">
        <f t="shared" si="134"/>
        <v>0</v>
      </c>
      <c r="DH19" s="2">
        <f t="shared" si="135"/>
        <v>0</v>
      </c>
      <c r="DI19" s="2">
        <f t="shared" si="136"/>
        <v>0</v>
      </c>
      <c r="DJ19" s="2">
        <f t="shared" si="137"/>
        <v>0</v>
      </c>
      <c r="DM19" s="2">
        <f t="shared" si="63"/>
        <v>0</v>
      </c>
      <c r="DN19" s="2">
        <f t="shared" si="64"/>
        <v>0</v>
      </c>
      <c r="DO19" s="2">
        <f t="shared" si="65"/>
        <v>0.8</v>
      </c>
      <c r="DP19" s="2">
        <f t="shared" si="66"/>
        <v>0</v>
      </c>
      <c r="DR19" s="2">
        <f t="shared" si="138"/>
        <v>-1.0000000000000009E-2</v>
      </c>
      <c r="DS19" s="2">
        <f t="shared" si="139"/>
        <v>-4.0000000000000036E-2</v>
      </c>
      <c r="DT19" s="2">
        <f t="shared" si="140"/>
        <v>-5.0000000000000044E-2</v>
      </c>
      <c r="DU19" s="2">
        <f t="shared" si="141"/>
        <v>-4.0000000000000036E-2</v>
      </c>
      <c r="DW19" s="12">
        <f t="shared" si="142"/>
        <v>0</v>
      </c>
      <c r="DX19" s="12">
        <f t="shared" si="143"/>
        <v>0</v>
      </c>
      <c r="DY19" s="12">
        <f t="shared" si="144"/>
        <v>0.76</v>
      </c>
      <c r="DZ19" s="12">
        <f t="shared" si="145"/>
        <v>0</v>
      </c>
      <c r="EB19" s="2">
        <f t="shared" si="146"/>
        <v>0</v>
      </c>
      <c r="EC19" s="2">
        <f t="shared" si="147"/>
        <v>0</v>
      </c>
      <c r="ED19" s="2">
        <f t="shared" si="148"/>
        <v>0.75810473815461354</v>
      </c>
      <c r="EE19" s="2">
        <f t="shared" si="149"/>
        <v>0</v>
      </c>
      <c r="EG19" s="2">
        <f t="shared" si="173"/>
        <v>0</v>
      </c>
      <c r="EH19" s="2">
        <f t="shared" si="71"/>
        <v>0</v>
      </c>
      <c r="EI19" s="2">
        <f t="shared" si="72"/>
        <v>1.8952618453864645E-3</v>
      </c>
      <c r="EJ19" s="2">
        <f t="shared" si="73"/>
        <v>0</v>
      </c>
      <c r="EL19" s="2">
        <f t="shared" si="150"/>
        <v>1.8952618453864645E-3</v>
      </c>
      <c r="EN19" s="2">
        <f t="shared" si="151"/>
        <v>0</v>
      </c>
      <c r="EO19" s="2">
        <f t="shared" si="152"/>
        <v>0.53919121318022967</v>
      </c>
      <c r="EP19" s="2">
        <f t="shared" si="153"/>
        <v>0</v>
      </c>
      <c r="EQ19" s="2">
        <f t="shared" si="154"/>
        <v>0.47928107838242628</v>
      </c>
      <c r="ER19" s="2"/>
      <c r="ES19" s="2">
        <f t="shared" si="155"/>
        <v>0</v>
      </c>
      <c r="ET19" s="2">
        <f t="shared" si="156"/>
        <v>0</v>
      </c>
      <c r="EU19" s="2">
        <f t="shared" si="157"/>
        <v>0</v>
      </c>
      <c r="EV19" s="2">
        <f t="shared" si="158"/>
        <v>0</v>
      </c>
      <c r="EX19" s="2">
        <f t="shared" si="74"/>
        <v>0</v>
      </c>
      <c r="EY19" s="2">
        <f t="shared" si="75"/>
        <v>0.53919121318022967</v>
      </c>
      <c r="EZ19" s="2">
        <f t="shared" si="76"/>
        <v>0</v>
      </c>
      <c r="FA19" s="2">
        <f t="shared" si="77"/>
        <v>0.47928107838242628</v>
      </c>
      <c r="FC19" s="2">
        <f t="shared" si="159"/>
        <v>1.0184722915626558</v>
      </c>
      <c r="FD19" s="2">
        <f t="shared" si="78"/>
        <v>0</v>
      </c>
      <c r="FE19" s="2">
        <f t="shared" si="160"/>
        <v>-1.8952618453864645E-3</v>
      </c>
      <c r="FF19" s="2">
        <f t="shared" si="161"/>
        <v>1.0165770297172694</v>
      </c>
      <c r="FG19" s="2"/>
      <c r="FH19" s="2">
        <f t="shared" si="162"/>
        <v>0</v>
      </c>
      <c r="FI19" s="2">
        <f t="shared" si="163"/>
        <v>0.53039877689366011</v>
      </c>
      <c r="FJ19" s="2">
        <f t="shared" si="164"/>
        <v>0</v>
      </c>
      <c r="FK19" s="2">
        <f t="shared" si="165"/>
        <v>0.47146557946103113</v>
      </c>
      <c r="FL19" s="2"/>
      <c r="FM19" s="2">
        <f t="shared" si="79"/>
        <v>1</v>
      </c>
      <c r="FN19" s="2">
        <f t="shared" si="166"/>
        <v>1.6577029717269376E-2</v>
      </c>
      <c r="FO19" s="40">
        <f t="shared" si="80"/>
        <v>1.9138465994148324</v>
      </c>
      <c r="FP19" s="2"/>
      <c r="FQ19" s="2">
        <f t="shared" si="81"/>
        <v>0</v>
      </c>
      <c r="FR19" s="2">
        <f t="shared" si="82"/>
        <v>0.5</v>
      </c>
      <c r="FS19" s="2">
        <f t="shared" si="83"/>
        <v>0</v>
      </c>
      <c r="FT19" s="2">
        <f t="shared" si="84"/>
        <v>0.5</v>
      </c>
      <c r="FU19" s="2"/>
      <c r="FV19" s="3">
        <f t="shared" si="85"/>
        <v>0</v>
      </c>
      <c r="FW19" s="3">
        <f t="shared" si="86"/>
        <v>7.8382426360459334E-2</v>
      </c>
      <c r="FX19" s="3">
        <f t="shared" si="87"/>
        <v>0</v>
      </c>
      <c r="FY19" s="3">
        <f t="shared" si="88"/>
        <v>-4.1437843235147431E-2</v>
      </c>
      <c r="FZ19" s="2"/>
      <c r="GA19" s="39">
        <f t="shared" si="167"/>
        <v>1.7081346250973242</v>
      </c>
      <c r="GB19" s="39">
        <f t="shared" si="168"/>
        <v>1.6194362407476761</v>
      </c>
      <c r="GC19" s="39">
        <f t="shared" si="169"/>
        <v>0.90795968910657476</v>
      </c>
      <c r="GD19" s="39">
        <f t="shared" si="170"/>
        <v>1.2811401797270825</v>
      </c>
    </row>
    <row r="20" spans="1:186" x14ac:dyDescent="0.25">
      <c r="A20" s="1">
        <f>'BTEvent-Driven Loop'!A19</f>
        <v>16</v>
      </c>
      <c r="C20" s="1">
        <f>'BTEvent-Driven Loop'!C19</f>
        <v>1</v>
      </c>
      <c r="D20" s="1">
        <f>'BTEvent-Driven Loop'!D19</f>
        <v>0</v>
      </c>
      <c r="E20" s="1">
        <f>'BTEvent-Driven Loop'!E19</f>
        <v>1</v>
      </c>
      <c r="F20" s="1">
        <f>'BTEvent-Driven Loop'!F19</f>
        <v>1</v>
      </c>
      <c r="H20" s="1">
        <f>'BTEvent-Driven Loop'!H19</f>
        <v>266.64578618844251</v>
      </c>
      <c r="I20" s="1">
        <f>'BTEvent-Driven Loop'!I19</f>
        <v>1417.9003069487087</v>
      </c>
      <c r="J20" s="1">
        <f>'BTEvent-Driven Loop'!J19</f>
        <v>2396.3841260333829</v>
      </c>
      <c r="K20" s="1">
        <f>'BTEvent-Driven Loop'!K19</f>
        <v>19589.00054536447</v>
      </c>
      <c r="L20" s="1"/>
      <c r="M20" s="1">
        <f>'BTEvent-Driven Loop'!M19</f>
        <v>255.53554509725743</v>
      </c>
      <c r="N20" s="1">
        <f>'BTEvent-Driven Loop'!N19</f>
        <v>1608.7715021148808</v>
      </c>
      <c r="O20" s="1">
        <f>'BTEvent-Driven Loop'!O19</f>
        <v>2681.1030320967552</v>
      </c>
      <c r="P20" s="1">
        <f>'BTEvent-Driven Loop'!P19</f>
        <v>24233.815107667386</v>
      </c>
      <c r="R20" s="2">
        <f t="shared" si="90"/>
        <v>-7.999999999999996E-2</v>
      </c>
      <c r="S20" s="2">
        <f t="shared" si="91"/>
        <v>0.17999999999999994</v>
      </c>
      <c r="T20" s="2">
        <f t="shared" si="92"/>
        <v>0.12999999999999989</v>
      </c>
      <c r="U20" s="2">
        <f t="shared" si="93"/>
        <v>0.19999999999999996</v>
      </c>
      <c r="W20" s="2">
        <f t="shared" si="94"/>
        <v>-4.0000000000000036E-2</v>
      </c>
      <c r="X20" s="2">
        <f t="shared" si="95"/>
        <v>4.0000000000000036E-2</v>
      </c>
      <c r="Y20" s="2">
        <f t="shared" si="96"/>
        <v>1.0000000000000009E-2</v>
      </c>
      <c r="Z20" s="2">
        <f t="shared" si="97"/>
        <v>-3.0000000000000138E-2</v>
      </c>
      <c r="AB20" s="1">
        <f t="shared" si="98"/>
        <v>3</v>
      </c>
      <c r="AC20" s="2">
        <v>1</v>
      </c>
      <c r="AD20" s="3">
        <f t="shared" si="99"/>
        <v>0.33333333333333331</v>
      </c>
      <c r="AF20" s="2">
        <f t="shared" si="100"/>
        <v>0.33333333333333331</v>
      </c>
      <c r="AG20" s="2">
        <f t="shared" si="101"/>
        <v>0</v>
      </c>
      <c r="AH20" s="2">
        <f t="shared" si="102"/>
        <v>0.33333333333333331</v>
      </c>
      <c r="AI20" s="2">
        <f t="shared" si="103"/>
        <v>0.33333333333333331</v>
      </c>
      <c r="AK20" s="2">
        <f t="shared" si="104"/>
        <v>1</v>
      </c>
      <c r="AL20" s="2">
        <f t="shared" si="105"/>
        <v>0</v>
      </c>
      <c r="AN20" s="2">
        <f t="shared" si="171"/>
        <v>0.33333333333333331</v>
      </c>
      <c r="AO20" s="2">
        <f t="shared" si="26"/>
        <v>-0.5</v>
      </c>
      <c r="AP20" s="2">
        <f t="shared" si="27"/>
        <v>0.33333333333333331</v>
      </c>
      <c r="AQ20" s="2">
        <f t="shared" si="28"/>
        <v>-0.16666666666666669</v>
      </c>
      <c r="AS20" s="2">
        <f t="shared" si="106"/>
        <v>0.33333333333333331</v>
      </c>
      <c r="AT20" s="2">
        <f t="shared" si="107"/>
        <v>0</v>
      </c>
      <c r="AU20" s="2">
        <f t="shared" si="108"/>
        <v>0.33333333333333331</v>
      </c>
      <c r="AV20" s="2">
        <f t="shared" si="109"/>
        <v>0</v>
      </c>
      <c r="AX20" s="2">
        <f t="shared" si="110"/>
        <v>0</v>
      </c>
      <c r="AY20" s="2">
        <f t="shared" si="111"/>
        <v>0.5</v>
      </c>
      <c r="AZ20" s="2">
        <f t="shared" si="112"/>
        <v>0</v>
      </c>
      <c r="BA20" s="2">
        <f t="shared" si="113"/>
        <v>0.16666666666666669</v>
      </c>
      <c r="BC20" s="2">
        <f t="shared" si="172"/>
        <v>0</v>
      </c>
      <c r="BD20" s="2">
        <f t="shared" si="32"/>
        <v>0</v>
      </c>
      <c r="BE20" s="2">
        <f t="shared" si="33"/>
        <v>0</v>
      </c>
      <c r="BF20" s="2">
        <f t="shared" si="34"/>
        <v>0.33333333333333331</v>
      </c>
      <c r="BH20" s="2">
        <f t="shared" si="114"/>
        <v>0.33333333333333331</v>
      </c>
      <c r="BI20" s="2">
        <f t="shared" si="115"/>
        <v>0</v>
      </c>
      <c r="BJ20" s="2">
        <f t="shared" si="116"/>
        <v>0.33333333333333331</v>
      </c>
      <c r="BK20" s="2">
        <f t="shared" si="117"/>
        <v>0</v>
      </c>
      <c r="BM20" s="2">
        <f t="shared" si="118"/>
        <v>0.33283408221001826</v>
      </c>
      <c r="BN20" s="2">
        <f t="shared" si="119"/>
        <v>0</v>
      </c>
      <c r="BO20" s="2">
        <f t="shared" si="120"/>
        <v>0.33283408221001826</v>
      </c>
      <c r="BP20" s="2">
        <f t="shared" si="121"/>
        <v>0</v>
      </c>
      <c r="BR20" s="20">
        <f t="shared" si="39"/>
        <v>4.9925112331505872E-4</v>
      </c>
      <c r="BS20" s="20">
        <f t="shared" si="40"/>
        <v>0</v>
      </c>
      <c r="BT20" s="20">
        <f t="shared" si="41"/>
        <v>4.9925112331505872E-4</v>
      </c>
      <c r="BU20" s="20">
        <f t="shared" si="42"/>
        <v>0</v>
      </c>
      <c r="BW20" s="2">
        <f t="shared" si="43"/>
        <v>-4.0000000000000036E-2</v>
      </c>
      <c r="BX20" s="2">
        <f t="shared" si="44"/>
        <v>4.0000000000000036E-2</v>
      </c>
      <c r="BY20" s="2">
        <f t="shared" si="45"/>
        <v>1.0000000000000009E-2</v>
      </c>
      <c r="BZ20" s="2">
        <f t="shared" si="46"/>
        <v>-3.0000000000000138E-2</v>
      </c>
      <c r="CB20" s="2">
        <f t="shared" si="122"/>
        <v>-1.3313363288400742E-2</v>
      </c>
      <c r="CC20" s="2">
        <f t="shared" si="123"/>
        <v>0</v>
      </c>
      <c r="CD20" s="2">
        <f t="shared" si="124"/>
        <v>3.3283408221001856E-3</v>
      </c>
      <c r="CE20" s="2">
        <f t="shared" si="125"/>
        <v>0</v>
      </c>
      <c r="CG20" s="2">
        <f t="shared" si="48"/>
        <v>-7.999999999999996E-2</v>
      </c>
      <c r="CH20" s="2">
        <f t="shared" si="49"/>
        <v>0.17999999999999994</v>
      </c>
      <c r="CI20" s="2">
        <f t="shared" si="50"/>
        <v>0.12999999999999989</v>
      </c>
      <c r="CJ20" s="2">
        <f t="shared" si="51"/>
        <v>0.19999999999999996</v>
      </c>
      <c r="CL20" s="2">
        <f t="shared" si="126"/>
        <v>0.30620735563321683</v>
      </c>
      <c r="CM20" s="2">
        <f t="shared" si="127"/>
        <v>0</v>
      </c>
      <c r="CN20" s="2">
        <f t="shared" si="128"/>
        <v>0.37610251289732061</v>
      </c>
      <c r="CO20" s="2">
        <f t="shared" si="129"/>
        <v>0</v>
      </c>
      <c r="CQ20" s="2">
        <f t="shared" si="130"/>
        <v>0.3195207189216176</v>
      </c>
      <c r="CR20" s="2">
        <f t="shared" si="131"/>
        <v>0</v>
      </c>
      <c r="CS20" s="2">
        <f t="shared" si="132"/>
        <v>0.3727741720752204</v>
      </c>
      <c r="CT20" s="2">
        <f t="shared" si="133"/>
        <v>0</v>
      </c>
      <c r="CW20" s="2">
        <f t="shared" si="54"/>
        <v>0</v>
      </c>
      <c r="CX20" s="2">
        <f t="shared" si="55"/>
        <v>0</v>
      </c>
      <c r="CY20" s="2">
        <f t="shared" si="56"/>
        <v>0</v>
      </c>
      <c r="CZ20" s="2">
        <f t="shared" si="57"/>
        <v>0.33333333333333331</v>
      </c>
      <c r="DB20" s="2">
        <f t="shared" si="58"/>
        <v>-7.999999999999996E-2</v>
      </c>
      <c r="DC20" s="2">
        <f t="shared" si="59"/>
        <v>0.17999999999999994</v>
      </c>
      <c r="DD20" s="2">
        <f t="shared" si="60"/>
        <v>0.12999999999999989</v>
      </c>
      <c r="DE20" s="2">
        <f t="shared" si="61"/>
        <v>0.19999999999999996</v>
      </c>
      <c r="DG20" s="2">
        <f t="shared" si="134"/>
        <v>0</v>
      </c>
      <c r="DH20" s="2">
        <f t="shared" si="135"/>
        <v>0</v>
      </c>
      <c r="DI20" s="2">
        <f t="shared" si="136"/>
        <v>0</v>
      </c>
      <c r="DJ20" s="2">
        <f t="shared" si="137"/>
        <v>0.39999999999999997</v>
      </c>
      <c r="DM20" s="2">
        <f t="shared" si="63"/>
        <v>0</v>
      </c>
      <c r="DN20" s="2">
        <f t="shared" si="64"/>
        <v>0.5</v>
      </c>
      <c r="DO20" s="2">
        <f t="shared" si="65"/>
        <v>0</v>
      </c>
      <c r="DP20" s="2">
        <f t="shared" si="66"/>
        <v>0.16666666666666669</v>
      </c>
      <c r="DR20" s="2">
        <f t="shared" si="138"/>
        <v>-4.0000000000000036E-2</v>
      </c>
      <c r="DS20" s="2">
        <f t="shared" si="139"/>
        <v>4.0000000000000036E-2</v>
      </c>
      <c r="DT20" s="2">
        <f t="shared" si="140"/>
        <v>1.0000000000000009E-2</v>
      </c>
      <c r="DU20" s="2">
        <f t="shared" si="141"/>
        <v>-3.0000000000000138E-2</v>
      </c>
      <c r="DW20" s="12">
        <f t="shared" si="142"/>
        <v>0</v>
      </c>
      <c r="DX20" s="12">
        <f t="shared" si="143"/>
        <v>0.52</v>
      </c>
      <c r="DY20" s="12">
        <f t="shared" si="144"/>
        <v>0</v>
      </c>
      <c r="DZ20" s="12">
        <f t="shared" si="145"/>
        <v>0.16166666666666665</v>
      </c>
      <c r="EB20" s="2">
        <f t="shared" si="146"/>
        <v>0</v>
      </c>
      <c r="EC20" s="2">
        <f t="shared" si="147"/>
        <v>0.51870324189526185</v>
      </c>
      <c r="ED20" s="2">
        <f t="shared" si="148"/>
        <v>0</v>
      </c>
      <c r="EE20" s="2">
        <f t="shared" si="149"/>
        <v>0.16126350789692434</v>
      </c>
      <c r="EG20" s="2">
        <f t="shared" si="173"/>
        <v>0</v>
      </c>
      <c r="EH20" s="2">
        <f t="shared" si="71"/>
        <v>1.2967581047381715E-3</v>
      </c>
      <c r="EI20" s="2">
        <f t="shared" si="72"/>
        <v>0</v>
      </c>
      <c r="EJ20" s="2">
        <f t="shared" si="73"/>
        <v>4.0315876974231224E-4</v>
      </c>
      <c r="EL20" s="2">
        <f t="shared" si="150"/>
        <v>1.6999168744804838E-3</v>
      </c>
      <c r="EN20" s="2">
        <f t="shared" si="151"/>
        <v>0.3195207189216176</v>
      </c>
      <c r="EO20" s="2">
        <f t="shared" si="152"/>
        <v>0</v>
      </c>
      <c r="EP20" s="2">
        <f t="shared" si="153"/>
        <v>0.3727741720752204</v>
      </c>
      <c r="EQ20" s="2">
        <f t="shared" si="154"/>
        <v>0</v>
      </c>
      <c r="ER20" s="2"/>
      <c r="ES20" s="2">
        <f t="shared" si="155"/>
        <v>0</v>
      </c>
      <c r="ET20" s="2">
        <f t="shared" si="156"/>
        <v>0</v>
      </c>
      <c r="EU20" s="2">
        <f t="shared" si="157"/>
        <v>0</v>
      </c>
      <c r="EV20" s="2">
        <f t="shared" si="158"/>
        <v>0.39999999999999997</v>
      </c>
      <c r="EX20" s="2">
        <f t="shared" si="74"/>
        <v>0.3195207189216176</v>
      </c>
      <c r="EY20" s="2">
        <f t="shared" si="75"/>
        <v>0</v>
      </c>
      <c r="EZ20" s="2">
        <f t="shared" si="76"/>
        <v>0.3727741720752204</v>
      </c>
      <c r="FA20" s="2">
        <f t="shared" si="77"/>
        <v>0.39999999999999997</v>
      </c>
      <c r="FC20" s="2">
        <f t="shared" si="159"/>
        <v>1.092294890996838</v>
      </c>
      <c r="FD20" s="2">
        <f t="shared" si="78"/>
        <v>0</v>
      </c>
      <c r="FE20" s="2">
        <f t="shared" si="160"/>
        <v>-1.6999168744804838E-3</v>
      </c>
      <c r="FF20" s="2">
        <f t="shared" si="161"/>
        <v>1.0905949741223575</v>
      </c>
      <c r="FG20" s="2"/>
      <c r="FH20" s="2">
        <f t="shared" si="162"/>
        <v>0.29297835264530525</v>
      </c>
      <c r="FI20" s="2">
        <f t="shared" si="163"/>
        <v>0</v>
      </c>
      <c r="FJ20" s="2">
        <f t="shared" si="164"/>
        <v>0.34180807808618935</v>
      </c>
      <c r="FK20" s="2">
        <f t="shared" si="165"/>
        <v>0.36677227521784145</v>
      </c>
      <c r="FL20" s="2"/>
      <c r="FM20" s="2">
        <f t="shared" si="79"/>
        <v>1</v>
      </c>
      <c r="FN20" s="2">
        <f t="shared" si="166"/>
        <v>9.0594974122357508E-2</v>
      </c>
      <c r="FO20" s="40">
        <f t="shared" si="80"/>
        <v>2.0872314825629812</v>
      </c>
      <c r="FP20" s="2"/>
      <c r="FQ20" s="2">
        <f t="shared" si="81"/>
        <v>0.33333333333333331</v>
      </c>
      <c r="FR20" s="2">
        <f t="shared" si="82"/>
        <v>0</v>
      </c>
      <c r="FS20" s="2">
        <f t="shared" si="83"/>
        <v>0.33333333333333331</v>
      </c>
      <c r="FT20" s="2">
        <f t="shared" si="84"/>
        <v>0.33333333333333331</v>
      </c>
      <c r="FU20" s="2"/>
      <c r="FV20" s="3">
        <f t="shared" si="85"/>
        <v>-4.1437843235147209E-2</v>
      </c>
      <c r="FW20" s="3">
        <f t="shared" si="86"/>
        <v>0</v>
      </c>
      <c r="FX20" s="3">
        <f t="shared" si="87"/>
        <v>0.11832251622566137</v>
      </c>
      <c r="FY20" s="3">
        <f t="shared" si="88"/>
        <v>0.19999999999999996</v>
      </c>
      <c r="FZ20" s="2"/>
      <c r="GA20" s="39">
        <f t="shared" si="167"/>
        <v>1.6373532102780144</v>
      </c>
      <c r="GB20" s="39">
        <f t="shared" si="168"/>
        <v>1.6194362407476761</v>
      </c>
      <c r="GC20" s="39">
        <f t="shared" si="169"/>
        <v>1.0153917641531338</v>
      </c>
      <c r="GD20" s="39">
        <f t="shared" si="170"/>
        <v>1.537368215672499</v>
      </c>
    </row>
    <row r="21" spans="1:186" x14ac:dyDescent="0.25">
      <c r="A21" s="1">
        <f>'BTEvent-Driven Loop'!A20</f>
        <v>17</v>
      </c>
      <c r="C21" s="1">
        <f>'BTEvent-Driven Loop'!C20</f>
        <v>0</v>
      </c>
      <c r="D21" s="1">
        <f>'BTEvent-Driven Loop'!D20</f>
        <v>1</v>
      </c>
      <c r="E21" s="1">
        <f>'BTEvent-Driven Loop'!E20</f>
        <v>1</v>
      </c>
      <c r="F21" s="1">
        <f>'BTEvent-Driven Loop'!F20</f>
        <v>1</v>
      </c>
      <c r="H21" s="1">
        <f>'BTEvent-Driven Loop'!H20</f>
        <v>258.09090054823002</v>
      </c>
      <c r="I21" s="1">
        <f>'BTEvent-Driven Loop'!I20</f>
        <v>1657.0346471783273</v>
      </c>
      <c r="J21" s="1">
        <f>'BTEvent-Driven Loop'!J20</f>
        <v>2681.1030320967552</v>
      </c>
      <c r="K21" s="1">
        <f>'BTEvent-Driven Loop'!K20</f>
        <v>25203.167711974082</v>
      </c>
      <c r="L21" s="1"/>
      <c r="M21" s="1">
        <f>'BTEvent-Driven Loop'!M20</f>
        <v>270.86767780309287</v>
      </c>
      <c r="N21" s="1">
        <f>'BTEvent-Driven Loop'!N20</f>
        <v>1801.8240823686667</v>
      </c>
      <c r="O21" s="1">
        <f>'BTEvent-Driven Loop'!O20</f>
        <v>3056.4574565903013</v>
      </c>
      <c r="P21" s="1">
        <f>'BTEvent-Driven Loop'!P20</f>
        <v>25687.84401412743</v>
      </c>
      <c r="R21" s="2">
        <f t="shared" si="90"/>
        <v>6.0000000000000053E-2</v>
      </c>
      <c r="S21" s="2">
        <f t="shared" si="91"/>
        <v>0.12000000000000011</v>
      </c>
      <c r="T21" s="2">
        <f t="shared" si="92"/>
        <v>0.14000000000000012</v>
      </c>
      <c r="U21" s="2">
        <f t="shared" si="93"/>
        <v>6.0000000000000053E-2</v>
      </c>
      <c r="W21" s="2">
        <f t="shared" si="94"/>
        <v>1.0000000000000009E-2</v>
      </c>
      <c r="X21" s="2">
        <f t="shared" si="95"/>
        <v>3.0000000000000027E-2</v>
      </c>
      <c r="Y21" s="2">
        <f t="shared" si="96"/>
        <v>0</v>
      </c>
      <c r="Z21" s="2">
        <f t="shared" si="97"/>
        <v>4.0000000000000036E-2</v>
      </c>
      <c r="AB21" s="1">
        <f t="shared" si="98"/>
        <v>3</v>
      </c>
      <c r="AC21" s="2">
        <v>1</v>
      </c>
      <c r="AD21" s="3">
        <f t="shared" si="99"/>
        <v>0.33333333333333331</v>
      </c>
      <c r="AF21" s="2">
        <f t="shared" si="100"/>
        <v>0</v>
      </c>
      <c r="AG21" s="2">
        <f t="shared" si="101"/>
        <v>0.33333333333333331</v>
      </c>
      <c r="AH21" s="2">
        <f t="shared" si="102"/>
        <v>0.33333333333333331</v>
      </c>
      <c r="AI21" s="2">
        <f t="shared" si="103"/>
        <v>0.33333333333333331</v>
      </c>
      <c r="AK21" s="2">
        <f t="shared" si="104"/>
        <v>1</v>
      </c>
      <c r="AL21" s="2">
        <f t="shared" si="105"/>
        <v>0</v>
      </c>
      <c r="AN21" s="2">
        <f t="shared" si="171"/>
        <v>-0.33333333333333331</v>
      </c>
      <c r="AO21" s="2">
        <f t="shared" si="26"/>
        <v>0.33333333333333331</v>
      </c>
      <c r="AP21" s="2">
        <f t="shared" si="27"/>
        <v>0</v>
      </c>
      <c r="AQ21" s="2">
        <f t="shared" si="28"/>
        <v>0</v>
      </c>
      <c r="AS21" s="2">
        <f t="shared" si="106"/>
        <v>0</v>
      </c>
      <c r="AT21" s="2">
        <f t="shared" si="107"/>
        <v>0.33333333333333331</v>
      </c>
      <c r="AU21" s="2">
        <f t="shared" si="108"/>
        <v>0</v>
      </c>
      <c r="AV21" s="2">
        <f t="shared" si="109"/>
        <v>0</v>
      </c>
      <c r="AX21" s="2">
        <f t="shared" si="110"/>
        <v>0.33333333333333331</v>
      </c>
      <c r="AY21" s="2">
        <f t="shared" si="111"/>
        <v>0</v>
      </c>
      <c r="AZ21" s="2">
        <f t="shared" si="112"/>
        <v>0</v>
      </c>
      <c r="BA21" s="2">
        <f t="shared" si="113"/>
        <v>0</v>
      </c>
      <c r="BC21" s="2">
        <f t="shared" si="172"/>
        <v>0</v>
      </c>
      <c r="BD21" s="2">
        <f t="shared" si="32"/>
        <v>0</v>
      </c>
      <c r="BE21" s="2">
        <f t="shared" si="33"/>
        <v>0.33333333333333331</v>
      </c>
      <c r="BF21" s="2">
        <f t="shared" si="34"/>
        <v>0.33333333333333331</v>
      </c>
      <c r="BH21" s="2">
        <f t="shared" si="114"/>
        <v>0</v>
      </c>
      <c r="BI21" s="2">
        <f t="shared" si="115"/>
        <v>0.33333333333333331</v>
      </c>
      <c r="BJ21" s="2">
        <f t="shared" si="116"/>
        <v>0</v>
      </c>
      <c r="BK21" s="2">
        <f t="shared" si="117"/>
        <v>0</v>
      </c>
      <c r="BM21" s="2">
        <f t="shared" si="118"/>
        <v>0</v>
      </c>
      <c r="BN21" s="2">
        <f t="shared" si="119"/>
        <v>0.33283408221001826</v>
      </c>
      <c r="BO21" s="2">
        <f t="shared" si="120"/>
        <v>0</v>
      </c>
      <c r="BP21" s="2">
        <f t="shared" si="121"/>
        <v>0</v>
      </c>
      <c r="BR21" s="20">
        <f t="shared" si="39"/>
        <v>0</v>
      </c>
      <c r="BS21" s="20">
        <f t="shared" si="40"/>
        <v>4.9925112331505872E-4</v>
      </c>
      <c r="BT21" s="20">
        <f t="shared" si="41"/>
        <v>0</v>
      </c>
      <c r="BU21" s="20">
        <f t="shared" si="42"/>
        <v>0</v>
      </c>
      <c r="BW21" s="2">
        <f t="shared" si="43"/>
        <v>1.0000000000000009E-2</v>
      </c>
      <c r="BX21" s="2">
        <f t="shared" si="44"/>
        <v>3.0000000000000027E-2</v>
      </c>
      <c r="BY21" s="2">
        <f t="shared" si="45"/>
        <v>0</v>
      </c>
      <c r="BZ21" s="2">
        <f t="shared" si="46"/>
        <v>4.0000000000000036E-2</v>
      </c>
      <c r="CB21" s="2">
        <f t="shared" si="122"/>
        <v>0</v>
      </c>
      <c r="CC21" s="2">
        <f t="shared" si="123"/>
        <v>9.9850224663005568E-3</v>
      </c>
      <c r="CD21" s="2">
        <f t="shared" si="124"/>
        <v>0</v>
      </c>
      <c r="CE21" s="2">
        <f t="shared" si="125"/>
        <v>0</v>
      </c>
      <c r="CG21" s="2">
        <f t="shared" si="48"/>
        <v>6.0000000000000053E-2</v>
      </c>
      <c r="CH21" s="2">
        <f t="shared" si="49"/>
        <v>0.12000000000000011</v>
      </c>
      <c r="CI21" s="2">
        <f t="shared" si="50"/>
        <v>0.14000000000000012</v>
      </c>
      <c r="CJ21" s="2">
        <f t="shared" si="51"/>
        <v>6.0000000000000053E-2</v>
      </c>
      <c r="CL21" s="2">
        <f t="shared" si="126"/>
        <v>0</v>
      </c>
      <c r="CM21" s="2">
        <f t="shared" si="127"/>
        <v>0.37277417207522046</v>
      </c>
      <c r="CN21" s="2">
        <f t="shared" si="128"/>
        <v>0</v>
      </c>
      <c r="CO21" s="2">
        <f t="shared" si="129"/>
        <v>0</v>
      </c>
      <c r="CQ21" s="2">
        <f t="shared" si="130"/>
        <v>0</v>
      </c>
      <c r="CR21" s="2">
        <f t="shared" si="131"/>
        <v>0.36278914960891989</v>
      </c>
      <c r="CS21" s="2">
        <f t="shared" si="132"/>
        <v>0</v>
      </c>
      <c r="CT21" s="2">
        <f t="shared" si="133"/>
        <v>0</v>
      </c>
      <c r="CW21" s="2">
        <f t="shared" si="54"/>
        <v>0</v>
      </c>
      <c r="CX21" s="2">
        <f t="shared" si="55"/>
        <v>0</v>
      </c>
      <c r="CY21" s="2">
        <f t="shared" si="56"/>
        <v>0.33333333333333331</v>
      </c>
      <c r="CZ21" s="2">
        <f t="shared" si="57"/>
        <v>0.33333333333333331</v>
      </c>
      <c r="DB21" s="2">
        <f t="shared" si="58"/>
        <v>6.0000000000000053E-2</v>
      </c>
      <c r="DC21" s="2">
        <f t="shared" si="59"/>
        <v>0.12000000000000011</v>
      </c>
      <c r="DD21" s="2">
        <f t="shared" si="60"/>
        <v>0.14000000000000012</v>
      </c>
      <c r="DE21" s="2">
        <f t="shared" si="61"/>
        <v>6.0000000000000053E-2</v>
      </c>
      <c r="DG21" s="2">
        <f t="shared" si="134"/>
        <v>0</v>
      </c>
      <c r="DH21" s="2">
        <f t="shared" si="135"/>
        <v>0</v>
      </c>
      <c r="DI21" s="2">
        <f t="shared" si="136"/>
        <v>0.38</v>
      </c>
      <c r="DJ21" s="2">
        <f t="shared" si="137"/>
        <v>0.35333333333333333</v>
      </c>
      <c r="DM21" s="2">
        <f t="shared" si="63"/>
        <v>0.33333333333333331</v>
      </c>
      <c r="DN21" s="2">
        <f t="shared" si="64"/>
        <v>0</v>
      </c>
      <c r="DO21" s="2">
        <f t="shared" si="65"/>
        <v>0</v>
      </c>
      <c r="DP21" s="2">
        <f t="shared" si="66"/>
        <v>0</v>
      </c>
      <c r="DR21" s="2">
        <f t="shared" si="138"/>
        <v>1.0000000000000009E-2</v>
      </c>
      <c r="DS21" s="2">
        <f t="shared" si="139"/>
        <v>3.0000000000000027E-2</v>
      </c>
      <c r="DT21" s="2">
        <f t="shared" si="140"/>
        <v>0</v>
      </c>
      <c r="DU21" s="2">
        <f t="shared" si="141"/>
        <v>4.0000000000000036E-2</v>
      </c>
      <c r="DW21" s="12">
        <f t="shared" si="142"/>
        <v>0.33666666666666667</v>
      </c>
      <c r="DX21" s="12">
        <f t="shared" si="143"/>
        <v>0</v>
      </c>
      <c r="DY21" s="12">
        <f t="shared" si="144"/>
        <v>0</v>
      </c>
      <c r="DZ21" s="12">
        <f t="shared" si="145"/>
        <v>0</v>
      </c>
      <c r="EB21" s="2">
        <f t="shared" si="146"/>
        <v>0.33582709891936829</v>
      </c>
      <c r="EC21" s="2">
        <f t="shared" si="147"/>
        <v>0</v>
      </c>
      <c r="ED21" s="2">
        <f t="shared" si="148"/>
        <v>0</v>
      </c>
      <c r="EE21" s="2">
        <f t="shared" si="149"/>
        <v>0</v>
      </c>
      <c r="EG21" s="2">
        <f t="shared" si="173"/>
        <v>8.3956774729837536E-4</v>
      </c>
      <c r="EH21" s="2">
        <f t="shared" si="71"/>
        <v>0</v>
      </c>
      <c r="EI21" s="2">
        <f t="shared" si="72"/>
        <v>0</v>
      </c>
      <c r="EJ21" s="2">
        <f t="shared" si="73"/>
        <v>0</v>
      </c>
      <c r="EL21" s="2">
        <f t="shared" si="150"/>
        <v>8.3956774729837536E-4</v>
      </c>
      <c r="EN21" s="2">
        <f t="shared" si="151"/>
        <v>0</v>
      </c>
      <c r="EO21" s="2">
        <f t="shared" si="152"/>
        <v>0.36278914960891989</v>
      </c>
      <c r="EP21" s="2">
        <f t="shared" si="153"/>
        <v>0</v>
      </c>
      <c r="EQ21" s="2">
        <f t="shared" si="154"/>
        <v>0</v>
      </c>
      <c r="ER21" s="2"/>
      <c r="ES21" s="2">
        <f t="shared" si="155"/>
        <v>0</v>
      </c>
      <c r="ET21" s="2">
        <f t="shared" si="156"/>
        <v>0</v>
      </c>
      <c r="EU21" s="2">
        <f t="shared" si="157"/>
        <v>0.38</v>
      </c>
      <c r="EV21" s="2">
        <f t="shared" si="158"/>
        <v>0.35333333333333333</v>
      </c>
      <c r="EX21" s="2">
        <f t="shared" si="74"/>
        <v>0</v>
      </c>
      <c r="EY21" s="2">
        <f t="shared" si="75"/>
        <v>0.36278914960891989</v>
      </c>
      <c r="EZ21" s="2">
        <f t="shared" si="76"/>
        <v>0.38</v>
      </c>
      <c r="FA21" s="2">
        <f t="shared" si="77"/>
        <v>0.35333333333333333</v>
      </c>
      <c r="FC21" s="2">
        <f t="shared" si="159"/>
        <v>1.0961224829422531</v>
      </c>
      <c r="FD21" s="2">
        <f t="shared" si="78"/>
        <v>0</v>
      </c>
      <c r="FE21" s="2">
        <f t="shared" si="160"/>
        <v>-8.3956774729837536E-4</v>
      </c>
      <c r="FF21" s="2">
        <f t="shared" si="161"/>
        <v>1.0952829151949548</v>
      </c>
      <c r="FG21" s="2"/>
      <c r="FH21" s="2">
        <f t="shared" si="162"/>
        <v>0</v>
      </c>
      <c r="FI21" s="2">
        <f t="shared" si="163"/>
        <v>0.33122871230429562</v>
      </c>
      <c r="FJ21" s="2">
        <f t="shared" si="164"/>
        <v>0.34694232396783248</v>
      </c>
      <c r="FK21" s="2">
        <f t="shared" si="165"/>
        <v>0.32259549421570388</v>
      </c>
      <c r="FL21" s="2"/>
      <c r="FM21" s="2">
        <f t="shared" si="79"/>
        <v>1</v>
      </c>
      <c r="FN21" s="2">
        <f t="shared" si="166"/>
        <v>9.5282915194954798E-2</v>
      </c>
      <c r="FO21" s="40">
        <f t="shared" si="80"/>
        <v>2.2861089829082695</v>
      </c>
      <c r="FP21" s="2"/>
      <c r="FQ21" s="2">
        <f t="shared" si="81"/>
        <v>0</v>
      </c>
      <c r="FR21" s="2">
        <f t="shared" si="82"/>
        <v>0.33333333333333331</v>
      </c>
      <c r="FS21" s="2">
        <f t="shared" si="83"/>
        <v>0.33333333333333331</v>
      </c>
      <c r="FT21" s="2">
        <f t="shared" si="84"/>
        <v>0.33333333333333331</v>
      </c>
      <c r="FU21" s="2"/>
      <c r="FV21" s="3">
        <f t="shared" si="85"/>
        <v>0</v>
      </c>
      <c r="FW21" s="3">
        <f t="shared" si="86"/>
        <v>8.8367448826759842E-2</v>
      </c>
      <c r="FX21" s="3">
        <f t="shared" si="87"/>
        <v>0.14000000000000012</v>
      </c>
      <c r="FY21" s="3">
        <f t="shared" si="88"/>
        <v>6.0000000000000053E-2</v>
      </c>
      <c r="FZ21" s="2"/>
      <c r="GA21" s="39">
        <f t="shared" si="167"/>
        <v>1.6373532102780144</v>
      </c>
      <c r="GB21" s="39">
        <f t="shared" si="168"/>
        <v>1.7625416898801467</v>
      </c>
      <c r="GC21" s="39">
        <f t="shared" si="169"/>
        <v>1.1575466111345727</v>
      </c>
      <c r="GD21" s="39">
        <f t="shared" si="170"/>
        <v>1.6296103086128491</v>
      </c>
    </row>
    <row r="22" spans="1:186" x14ac:dyDescent="0.25">
      <c r="A22" s="1">
        <f>'BTEvent-Driven Loop'!A21</f>
        <v>18</v>
      </c>
      <c r="C22" s="1">
        <f>'BTEvent-Driven Loop'!C21</f>
        <v>0</v>
      </c>
      <c r="D22" s="1">
        <f>'BTEvent-Driven Loop'!D21</f>
        <v>1</v>
      </c>
      <c r="E22" s="1">
        <f>'BTEvent-Driven Loop'!E21</f>
        <v>0</v>
      </c>
      <c r="F22" s="1">
        <f>'BTEvent-Driven Loop'!F21</f>
        <v>1</v>
      </c>
      <c r="H22" s="1">
        <f>'BTEvent-Driven Loop'!H21</f>
        <v>268.15900102506197</v>
      </c>
      <c r="I22" s="1">
        <f>'BTEvent-Driven Loop'!I21</f>
        <v>1819.8423231923534</v>
      </c>
      <c r="J22" s="1">
        <f>'BTEvent-Driven Loop'!J21</f>
        <v>3025.8928820243982</v>
      </c>
      <c r="K22" s="1">
        <f>'BTEvent-Driven Loop'!K21</f>
        <v>26458.479334551252</v>
      </c>
      <c r="L22" s="1"/>
      <c r="M22" s="1">
        <f>'BTEvent-Driven Loop'!M21</f>
        <v>311.49782947355681</v>
      </c>
      <c r="N22" s="1">
        <f>'BTEvent-Driven Loop'!N21</f>
        <v>1585.6051924844267</v>
      </c>
      <c r="O22" s="1">
        <f>'BTEvent-Driven Loop'!O21</f>
        <v>3331.5386276834288</v>
      </c>
      <c r="P22" s="1">
        <f>'BTEvent-Driven Loop'!P21</f>
        <v>33394.197218365662</v>
      </c>
      <c r="R22" s="2">
        <f t="shared" si="90"/>
        <v>0.14999999999999991</v>
      </c>
      <c r="S22" s="2">
        <f t="shared" si="91"/>
        <v>-0.12</v>
      </c>
      <c r="T22" s="2">
        <f t="shared" si="92"/>
        <v>9.000000000000008E-2</v>
      </c>
      <c r="U22" s="2">
        <f t="shared" si="93"/>
        <v>0.30000000000000004</v>
      </c>
      <c r="W22" s="2">
        <f t="shared" si="94"/>
        <v>-9.9999999999998979E-3</v>
      </c>
      <c r="X22" s="2">
        <f t="shared" si="95"/>
        <v>1.0000000000000009E-2</v>
      </c>
      <c r="Y22" s="2">
        <f t="shared" si="96"/>
        <v>-1.0000000000000009E-2</v>
      </c>
      <c r="Z22" s="2">
        <f t="shared" si="97"/>
        <v>3.0000000000000027E-2</v>
      </c>
      <c r="AB22" s="1">
        <f t="shared" si="98"/>
        <v>2</v>
      </c>
      <c r="AC22" s="2">
        <v>1</v>
      </c>
      <c r="AD22" s="3">
        <f t="shared" si="99"/>
        <v>0.5</v>
      </c>
      <c r="AF22" s="2">
        <f t="shared" si="100"/>
        <v>0</v>
      </c>
      <c r="AG22" s="2">
        <f t="shared" si="101"/>
        <v>0.5</v>
      </c>
      <c r="AH22" s="2">
        <f t="shared" si="102"/>
        <v>0</v>
      </c>
      <c r="AI22" s="2">
        <f t="shared" si="103"/>
        <v>0.5</v>
      </c>
      <c r="AK22" s="2">
        <f t="shared" si="104"/>
        <v>1</v>
      </c>
      <c r="AL22" s="2">
        <f t="shared" si="105"/>
        <v>0</v>
      </c>
      <c r="AN22" s="2">
        <f t="shared" si="171"/>
        <v>0</v>
      </c>
      <c r="AO22" s="2">
        <f t="shared" si="26"/>
        <v>0.16666666666666669</v>
      </c>
      <c r="AP22" s="2">
        <f t="shared" si="27"/>
        <v>-0.33333333333333331</v>
      </c>
      <c r="AQ22" s="2">
        <f t="shared" si="28"/>
        <v>0.16666666666666669</v>
      </c>
      <c r="AS22" s="2">
        <f t="shared" si="106"/>
        <v>0</v>
      </c>
      <c r="AT22" s="2">
        <f t="shared" si="107"/>
        <v>0.16666666666666669</v>
      </c>
      <c r="AU22" s="2">
        <f t="shared" si="108"/>
        <v>0</v>
      </c>
      <c r="AV22" s="2">
        <f t="shared" si="109"/>
        <v>0.16666666666666669</v>
      </c>
      <c r="AX22" s="2">
        <f t="shared" si="110"/>
        <v>0</v>
      </c>
      <c r="AY22" s="2">
        <f t="shared" si="111"/>
        <v>0</v>
      </c>
      <c r="AZ22" s="2">
        <f t="shared" si="112"/>
        <v>0.33333333333333331</v>
      </c>
      <c r="BA22" s="2">
        <f t="shared" si="113"/>
        <v>0</v>
      </c>
      <c r="BC22" s="2">
        <f t="shared" si="172"/>
        <v>0</v>
      </c>
      <c r="BD22" s="2">
        <f t="shared" si="32"/>
        <v>0.33333333333333331</v>
      </c>
      <c r="BE22" s="2">
        <f t="shared" si="33"/>
        <v>0</v>
      </c>
      <c r="BF22" s="2">
        <f t="shared" si="34"/>
        <v>0.33333333333333331</v>
      </c>
      <c r="BH22" s="2">
        <f t="shared" si="114"/>
        <v>0</v>
      </c>
      <c r="BI22" s="2">
        <f t="shared" si="115"/>
        <v>0.16666666666666669</v>
      </c>
      <c r="BJ22" s="2">
        <f t="shared" si="116"/>
        <v>0</v>
      </c>
      <c r="BK22" s="2">
        <f t="shared" si="117"/>
        <v>0.16666666666666669</v>
      </c>
      <c r="BM22" s="2">
        <f t="shared" si="118"/>
        <v>0</v>
      </c>
      <c r="BN22" s="2">
        <f t="shared" si="119"/>
        <v>0.16641704110500916</v>
      </c>
      <c r="BO22" s="2">
        <f t="shared" si="120"/>
        <v>0</v>
      </c>
      <c r="BP22" s="2">
        <f t="shared" si="121"/>
        <v>0.16641704110500916</v>
      </c>
      <c r="BR22" s="20">
        <f t="shared" si="39"/>
        <v>0</v>
      </c>
      <c r="BS22" s="20">
        <f t="shared" si="40"/>
        <v>2.4962556165752936E-4</v>
      </c>
      <c r="BT22" s="20">
        <f t="shared" si="41"/>
        <v>0</v>
      </c>
      <c r="BU22" s="20">
        <f t="shared" si="42"/>
        <v>2.4962556165752936E-4</v>
      </c>
      <c r="BW22" s="2">
        <f t="shared" si="43"/>
        <v>-9.9999999999998979E-3</v>
      </c>
      <c r="BX22" s="2">
        <f t="shared" si="44"/>
        <v>1.0000000000000009E-2</v>
      </c>
      <c r="BY22" s="2">
        <f t="shared" si="45"/>
        <v>-1.0000000000000009E-2</v>
      </c>
      <c r="BZ22" s="2">
        <f t="shared" si="46"/>
        <v>3.0000000000000027E-2</v>
      </c>
      <c r="CB22" s="2">
        <f t="shared" si="122"/>
        <v>0</v>
      </c>
      <c r="CC22" s="2">
        <f t="shared" si="123"/>
        <v>1.664170411050093E-3</v>
      </c>
      <c r="CD22" s="2">
        <f t="shared" si="124"/>
        <v>0</v>
      </c>
      <c r="CE22" s="2">
        <f t="shared" si="125"/>
        <v>4.9925112331502793E-3</v>
      </c>
      <c r="CG22" s="2">
        <f t="shared" si="48"/>
        <v>0.14999999999999991</v>
      </c>
      <c r="CH22" s="2">
        <f t="shared" si="49"/>
        <v>-0.12</v>
      </c>
      <c r="CI22" s="2">
        <f t="shared" si="50"/>
        <v>9.000000000000008E-2</v>
      </c>
      <c r="CJ22" s="2">
        <f t="shared" si="51"/>
        <v>0.30000000000000004</v>
      </c>
      <c r="CL22" s="2">
        <f t="shared" si="126"/>
        <v>0</v>
      </c>
      <c r="CM22" s="2">
        <f t="shared" si="127"/>
        <v>0.14644699617240806</v>
      </c>
      <c r="CN22" s="2">
        <f t="shared" si="128"/>
        <v>0</v>
      </c>
      <c r="CO22" s="2">
        <f t="shared" si="129"/>
        <v>0.21634215343651192</v>
      </c>
      <c r="CQ22" s="2">
        <f t="shared" si="130"/>
        <v>0</v>
      </c>
      <c r="CR22" s="2">
        <f t="shared" si="131"/>
        <v>0.14478282576135795</v>
      </c>
      <c r="CS22" s="2">
        <f t="shared" si="132"/>
        <v>0</v>
      </c>
      <c r="CT22" s="2">
        <f t="shared" si="133"/>
        <v>0.21134964220336164</v>
      </c>
      <c r="CW22" s="2">
        <f t="shared" si="54"/>
        <v>0</v>
      </c>
      <c r="CX22" s="2">
        <f t="shared" si="55"/>
        <v>0.33333333333333331</v>
      </c>
      <c r="CY22" s="2">
        <f t="shared" si="56"/>
        <v>0</v>
      </c>
      <c r="CZ22" s="2">
        <f t="shared" si="57"/>
        <v>0.33333333333333331</v>
      </c>
      <c r="DB22" s="2">
        <f t="shared" si="58"/>
        <v>0.14999999999999991</v>
      </c>
      <c r="DC22" s="2">
        <f t="shared" si="59"/>
        <v>-0.12</v>
      </c>
      <c r="DD22" s="2">
        <f t="shared" si="60"/>
        <v>9.000000000000008E-2</v>
      </c>
      <c r="DE22" s="2">
        <f t="shared" si="61"/>
        <v>0.30000000000000004</v>
      </c>
      <c r="DG22" s="2">
        <f t="shared" si="134"/>
        <v>0</v>
      </c>
      <c r="DH22" s="2">
        <f t="shared" si="135"/>
        <v>0.29333333333333333</v>
      </c>
      <c r="DI22" s="2">
        <f t="shared" si="136"/>
        <v>0</v>
      </c>
      <c r="DJ22" s="2">
        <f t="shared" si="137"/>
        <v>0.43333333333333335</v>
      </c>
      <c r="DM22" s="2">
        <f t="shared" si="63"/>
        <v>0</v>
      </c>
      <c r="DN22" s="2">
        <f t="shared" si="64"/>
        <v>0</v>
      </c>
      <c r="DO22" s="2">
        <f t="shared" si="65"/>
        <v>0.33333333333333331</v>
      </c>
      <c r="DP22" s="2">
        <f t="shared" si="66"/>
        <v>0</v>
      </c>
      <c r="DR22" s="2">
        <f t="shared" si="138"/>
        <v>-9.9999999999998979E-3</v>
      </c>
      <c r="DS22" s="2">
        <f t="shared" si="139"/>
        <v>1.0000000000000009E-2</v>
      </c>
      <c r="DT22" s="2">
        <f t="shared" si="140"/>
        <v>-1.0000000000000009E-2</v>
      </c>
      <c r="DU22" s="2">
        <f t="shared" si="141"/>
        <v>3.0000000000000027E-2</v>
      </c>
      <c r="DW22" s="12">
        <f t="shared" si="142"/>
        <v>0</v>
      </c>
      <c r="DX22" s="12">
        <f t="shared" si="143"/>
        <v>0</v>
      </c>
      <c r="DY22" s="12">
        <f t="shared" si="144"/>
        <v>0.32999999999999996</v>
      </c>
      <c r="DZ22" s="12">
        <f t="shared" si="145"/>
        <v>0</v>
      </c>
      <c r="EB22" s="2">
        <f t="shared" si="146"/>
        <v>0</v>
      </c>
      <c r="EC22" s="2">
        <f t="shared" si="147"/>
        <v>0</v>
      </c>
      <c r="ED22" s="2">
        <f t="shared" si="148"/>
        <v>0.32917705735660846</v>
      </c>
      <c r="EE22" s="2">
        <f t="shared" si="149"/>
        <v>0</v>
      </c>
      <c r="EG22" s="2">
        <f t="shared" si="173"/>
        <v>0</v>
      </c>
      <c r="EH22" s="2">
        <f t="shared" si="71"/>
        <v>0</v>
      </c>
      <c r="EI22" s="2">
        <f t="shared" si="72"/>
        <v>8.2294264339149992E-4</v>
      </c>
      <c r="EJ22" s="2">
        <f t="shared" si="73"/>
        <v>0</v>
      </c>
      <c r="EL22" s="2">
        <f t="shared" si="150"/>
        <v>8.2294264339149992E-4</v>
      </c>
      <c r="EN22" s="2">
        <f t="shared" si="151"/>
        <v>0</v>
      </c>
      <c r="EO22" s="2">
        <f t="shared" si="152"/>
        <v>0.14478282576135795</v>
      </c>
      <c r="EP22" s="2">
        <f t="shared" si="153"/>
        <v>0</v>
      </c>
      <c r="EQ22" s="2">
        <f t="shared" si="154"/>
        <v>0.21134964220336164</v>
      </c>
      <c r="ER22" s="2"/>
      <c r="ES22" s="2">
        <f t="shared" si="155"/>
        <v>0</v>
      </c>
      <c r="ET22" s="2">
        <f t="shared" si="156"/>
        <v>0.29333333333333333</v>
      </c>
      <c r="EU22" s="2">
        <f t="shared" si="157"/>
        <v>0</v>
      </c>
      <c r="EV22" s="2">
        <f t="shared" si="158"/>
        <v>0.43333333333333335</v>
      </c>
      <c r="EX22" s="2">
        <f t="shared" si="74"/>
        <v>0</v>
      </c>
      <c r="EY22" s="2">
        <f t="shared" si="75"/>
        <v>0.43811615909469126</v>
      </c>
      <c r="EZ22" s="2">
        <f t="shared" si="76"/>
        <v>0</v>
      </c>
      <c r="FA22" s="2">
        <f t="shared" si="77"/>
        <v>0.64468297553669496</v>
      </c>
      <c r="FC22" s="2">
        <f t="shared" si="159"/>
        <v>1.0827991346313861</v>
      </c>
      <c r="FD22" s="2">
        <f t="shared" si="78"/>
        <v>0</v>
      </c>
      <c r="FE22" s="2">
        <f t="shared" si="160"/>
        <v>-8.2294264339149992E-4</v>
      </c>
      <c r="FF22" s="2">
        <f t="shared" si="161"/>
        <v>1.0819761919879947</v>
      </c>
      <c r="FG22" s="2"/>
      <c r="FH22" s="2">
        <f t="shared" si="162"/>
        <v>0</v>
      </c>
      <c r="FI22" s="2">
        <f t="shared" si="163"/>
        <v>0.40492218067174668</v>
      </c>
      <c r="FJ22" s="2">
        <f t="shared" si="164"/>
        <v>0</v>
      </c>
      <c r="FK22" s="2">
        <f t="shared" si="165"/>
        <v>0.59583841152010131</v>
      </c>
      <c r="FL22" s="2"/>
      <c r="FM22" s="2">
        <f t="shared" si="79"/>
        <v>1</v>
      </c>
      <c r="FN22" s="2">
        <f t="shared" si="166"/>
        <v>8.1976191987994662E-2</v>
      </c>
      <c r="FO22" s="40">
        <f t="shared" si="80"/>
        <v>2.4735154917966371</v>
      </c>
      <c r="FP22" s="2"/>
      <c r="FQ22" s="2">
        <f t="shared" si="81"/>
        <v>0</v>
      </c>
      <c r="FR22" s="2">
        <f t="shared" si="82"/>
        <v>0.5</v>
      </c>
      <c r="FS22" s="2">
        <f t="shared" si="83"/>
        <v>0</v>
      </c>
      <c r="FT22" s="2">
        <f t="shared" si="84"/>
        <v>0.5</v>
      </c>
      <c r="FU22" s="2"/>
      <c r="FV22" s="3">
        <f t="shared" si="85"/>
        <v>0</v>
      </c>
      <c r="FW22" s="3">
        <f t="shared" si="86"/>
        <v>-0.12376768181061748</v>
      </c>
      <c r="FX22" s="3">
        <f t="shared" si="87"/>
        <v>0</v>
      </c>
      <c r="FY22" s="3">
        <f t="shared" si="88"/>
        <v>0.28936595107338992</v>
      </c>
      <c r="FZ22" s="2"/>
      <c r="GA22" s="39">
        <f t="shared" si="167"/>
        <v>1.6373532102780144</v>
      </c>
      <c r="GB22" s="39">
        <f t="shared" si="168"/>
        <v>1.5443959908291127</v>
      </c>
      <c r="GC22" s="39">
        <f t="shared" si="169"/>
        <v>1.1575466111345727</v>
      </c>
      <c r="GD22" s="39">
        <f t="shared" si="170"/>
        <v>2.1011640454436065</v>
      </c>
    </row>
    <row r="23" spans="1:186" x14ac:dyDescent="0.25">
      <c r="A23" s="1">
        <f>'BTEvent-Driven Loop'!A22</f>
        <v>19</v>
      </c>
      <c r="C23" s="1">
        <f>'BTEvent-Driven Loop'!C22</f>
        <v>0</v>
      </c>
      <c r="D23" s="1">
        <f>'BTEvent-Driven Loop'!D22</f>
        <v>0</v>
      </c>
      <c r="E23" s="1">
        <f>'BTEvent-Driven Loop'!E22</f>
        <v>0</v>
      </c>
      <c r="F23" s="1">
        <f>'BTEvent-Driven Loop'!F22</f>
        <v>0</v>
      </c>
      <c r="H23" s="1">
        <f>'BTEvent-Driven Loop'!H22</f>
        <v>299.03791629461455</v>
      </c>
      <c r="I23" s="1">
        <f>'BTEvent-Driven Loop'!I22</f>
        <v>1617.3172963341153</v>
      </c>
      <c r="J23" s="1">
        <f>'BTEvent-Driven Loop'!J22</f>
        <v>3331.5386276834288</v>
      </c>
      <c r="K23" s="1">
        <f>'BTEvent-Driven Loop'!K22</f>
        <v>35063.907079283948</v>
      </c>
      <c r="L23" s="1"/>
      <c r="M23" s="1">
        <f>'BTEvent-Driven Loop'!M22</f>
        <v>311.49782947355681</v>
      </c>
      <c r="N23" s="1">
        <f>'BTEvent-Driven Loop'!N22</f>
        <v>1411.1886213111397</v>
      </c>
      <c r="O23" s="1">
        <f>'BTEvent-Driven Loop'!O22</f>
        <v>3797.9540355591093</v>
      </c>
      <c r="P23" s="1">
        <f>'BTEvent-Driven Loop'!P22</f>
        <v>39739.094689855134</v>
      </c>
      <c r="R23" s="2">
        <f t="shared" si="90"/>
        <v>0</v>
      </c>
      <c r="S23" s="2">
        <f t="shared" si="91"/>
        <v>-0.10999999999999999</v>
      </c>
      <c r="T23" s="2">
        <f t="shared" si="92"/>
        <v>0.14000000000000012</v>
      </c>
      <c r="U23" s="2">
        <f t="shared" si="93"/>
        <v>0.18999999999999995</v>
      </c>
      <c r="W23" s="2">
        <f t="shared" si="94"/>
        <v>-3.9999999999999925E-2</v>
      </c>
      <c r="X23" s="2">
        <f t="shared" si="95"/>
        <v>2.0000000000000018E-2</v>
      </c>
      <c r="Y23" s="2">
        <f t="shared" si="96"/>
        <v>0</v>
      </c>
      <c r="Z23" s="2">
        <f t="shared" si="97"/>
        <v>5.0000000000000044E-2</v>
      </c>
      <c r="AB23" s="1">
        <f t="shared" si="98"/>
        <v>0</v>
      </c>
      <c r="AC23" s="2">
        <v>1</v>
      </c>
      <c r="AD23" s="3">
        <f t="shared" si="99"/>
        <v>0</v>
      </c>
      <c r="AF23" s="2">
        <f t="shared" si="100"/>
        <v>0</v>
      </c>
      <c r="AG23" s="2">
        <f t="shared" si="101"/>
        <v>0</v>
      </c>
      <c r="AH23" s="2">
        <f t="shared" si="102"/>
        <v>0</v>
      </c>
      <c r="AI23" s="2">
        <f t="shared" si="103"/>
        <v>0</v>
      </c>
      <c r="AK23" s="2">
        <f t="shared" si="104"/>
        <v>0</v>
      </c>
      <c r="AL23" s="2">
        <f t="shared" si="105"/>
        <v>1</v>
      </c>
      <c r="AN23" s="2">
        <f t="shared" si="171"/>
        <v>0</v>
      </c>
      <c r="AO23" s="2">
        <f t="shared" si="26"/>
        <v>-0.5</v>
      </c>
      <c r="AP23" s="2">
        <f t="shared" si="27"/>
        <v>0</v>
      </c>
      <c r="AQ23" s="2">
        <f t="shared" si="28"/>
        <v>-0.5</v>
      </c>
      <c r="AS23" s="2">
        <f t="shared" si="106"/>
        <v>0</v>
      </c>
      <c r="AT23" s="2">
        <f t="shared" si="107"/>
        <v>0</v>
      </c>
      <c r="AU23" s="2">
        <f t="shared" si="108"/>
        <v>0</v>
      </c>
      <c r="AV23" s="2">
        <f t="shared" si="109"/>
        <v>0</v>
      </c>
      <c r="AX23" s="2">
        <f t="shared" si="110"/>
        <v>0</v>
      </c>
      <c r="AY23" s="2">
        <f t="shared" si="111"/>
        <v>0.5</v>
      </c>
      <c r="AZ23" s="2">
        <f t="shared" si="112"/>
        <v>0</v>
      </c>
      <c r="BA23" s="2">
        <f t="shared" si="113"/>
        <v>0.5</v>
      </c>
      <c r="BC23" s="2">
        <f t="shared" si="172"/>
        <v>0</v>
      </c>
      <c r="BD23" s="2">
        <f t="shared" si="32"/>
        <v>0</v>
      </c>
      <c r="BE23" s="2">
        <f t="shared" si="33"/>
        <v>0</v>
      </c>
      <c r="BF23" s="2">
        <f t="shared" si="34"/>
        <v>0</v>
      </c>
      <c r="BH23" s="2">
        <f t="shared" si="114"/>
        <v>0</v>
      </c>
      <c r="BI23" s="2">
        <f t="shared" si="115"/>
        <v>0</v>
      </c>
      <c r="BJ23" s="2">
        <f t="shared" si="116"/>
        <v>0</v>
      </c>
      <c r="BK23" s="2">
        <f t="shared" si="117"/>
        <v>0</v>
      </c>
      <c r="BM23" s="2">
        <f t="shared" si="118"/>
        <v>0</v>
      </c>
      <c r="BN23" s="2">
        <f t="shared" si="119"/>
        <v>0</v>
      </c>
      <c r="BO23" s="2">
        <f t="shared" si="120"/>
        <v>0</v>
      </c>
      <c r="BP23" s="2">
        <f t="shared" si="121"/>
        <v>0</v>
      </c>
      <c r="BR23" s="20">
        <f t="shared" si="39"/>
        <v>0</v>
      </c>
      <c r="BS23" s="20">
        <f t="shared" si="40"/>
        <v>0</v>
      </c>
      <c r="BT23" s="20">
        <f t="shared" si="41"/>
        <v>0</v>
      </c>
      <c r="BU23" s="20">
        <f t="shared" si="42"/>
        <v>0</v>
      </c>
      <c r="BW23" s="2">
        <f t="shared" si="43"/>
        <v>-3.9999999999999925E-2</v>
      </c>
      <c r="BX23" s="2">
        <f t="shared" si="44"/>
        <v>2.0000000000000018E-2</v>
      </c>
      <c r="BY23" s="2">
        <f t="shared" si="45"/>
        <v>0</v>
      </c>
      <c r="BZ23" s="2">
        <f t="shared" si="46"/>
        <v>5.0000000000000044E-2</v>
      </c>
      <c r="CB23" s="2">
        <f t="shared" si="122"/>
        <v>0</v>
      </c>
      <c r="CC23" s="2">
        <f t="shared" si="123"/>
        <v>0</v>
      </c>
      <c r="CD23" s="2">
        <f t="shared" si="124"/>
        <v>0</v>
      </c>
      <c r="CE23" s="2">
        <f t="shared" si="125"/>
        <v>0</v>
      </c>
      <c r="CG23" s="2">
        <f t="shared" si="48"/>
        <v>0</v>
      </c>
      <c r="CH23" s="2">
        <f t="shared" si="49"/>
        <v>-0.10999999999999999</v>
      </c>
      <c r="CI23" s="2">
        <f t="shared" si="50"/>
        <v>0.14000000000000012</v>
      </c>
      <c r="CJ23" s="2">
        <f t="shared" si="51"/>
        <v>0.18999999999999995</v>
      </c>
      <c r="CL23" s="2">
        <f t="shared" si="126"/>
        <v>0</v>
      </c>
      <c r="CM23" s="2">
        <f t="shared" si="127"/>
        <v>0</v>
      </c>
      <c r="CN23" s="2">
        <f t="shared" si="128"/>
        <v>0</v>
      </c>
      <c r="CO23" s="2">
        <f t="shared" si="129"/>
        <v>0</v>
      </c>
      <c r="CQ23" s="2">
        <f t="shared" si="130"/>
        <v>0</v>
      </c>
      <c r="CR23" s="2">
        <f t="shared" si="131"/>
        <v>0</v>
      </c>
      <c r="CS23" s="2">
        <f t="shared" si="132"/>
        <v>0</v>
      </c>
      <c r="CT23" s="2">
        <f t="shared" si="133"/>
        <v>0</v>
      </c>
      <c r="CW23" s="2">
        <f t="shared" si="54"/>
        <v>0</v>
      </c>
      <c r="CX23" s="2">
        <f t="shared" si="55"/>
        <v>0</v>
      </c>
      <c r="CY23" s="2">
        <f t="shared" si="56"/>
        <v>0</v>
      </c>
      <c r="CZ23" s="2">
        <f t="shared" si="57"/>
        <v>0</v>
      </c>
      <c r="DB23" s="2">
        <f t="shared" si="58"/>
        <v>0</v>
      </c>
      <c r="DC23" s="2">
        <f t="shared" si="59"/>
        <v>-0.10999999999999999</v>
      </c>
      <c r="DD23" s="2">
        <f t="shared" si="60"/>
        <v>0.14000000000000012</v>
      </c>
      <c r="DE23" s="2">
        <f t="shared" si="61"/>
        <v>0.18999999999999995</v>
      </c>
      <c r="DG23" s="2">
        <f t="shared" si="134"/>
        <v>0</v>
      </c>
      <c r="DH23" s="2">
        <f t="shared" si="135"/>
        <v>0</v>
      </c>
      <c r="DI23" s="2">
        <f t="shared" si="136"/>
        <v>0</v>
      </c>
      <c r="DJ23" s="2">
        <f t="shared" si="137"/>
        <v>0</v>
      </c>
      <c r="DM23" s="2">
        <f t="shared" si="63"/>
        <v>0</v>
      </c>
      <c r="DN23" s="2">
        <f t="shared" si="64"/>
        <v>0.5</v>
      </c>
      <c r="DO23" s="2">
        <f t="shared" si="65"/>
        <v>0</v>
      </c>
      <c r="DP23" s="2">
        <f t="shared" si="66"/>
        <v>0.5</v>
      </c>
      <c r="DR23" s="2">
        <f t="shared" si="138"/>
        <v>-3.9999999999999925E-2</v>
      </c>
      <c r="DS23" s="2">
        <f t="shared" si="139"/>
        <v>2.0000000000000018E-2</v>
      </c>
      <c r="DT23" s="2">
        <f t="shared" si="140"/>
        <v>0</v>
      </c>
      <c r="DU23" s="2">
        <f t="shared" si="141"/>
        <v>5.0000000000000044E-2</v>
      </c>
      <c r="DW23" s="12">
        <f t="shared" si="142"/>
        <v>0</v>
      </c>
      <c r="DX23" s="12">
        <f t="shared" si="143"/>
        <v>0.51</v>
      </c>
      <c r="DY23" s="12">
        <f t="shared" si="144"/>
        <v>0</v>
      </c>
      <c r="DZ23" s="12">
        <f t="shared" si="145"/>
        <v>0.52500000000000002</v>
      </c>
      <c r="EB23" s="2">
        <f t="shared" si="146"/>
        <v>0</v>
      </c>
      <c r="EC23" s="2">
        <f t="shared" si="147"/>
        <v>0.50872817955112226</v>
      </c>
      <c r="ED23" s="2">
        <f t="shared" si="148"/>
        <v>0</v>
      </c>
      <c r="EE23" s="2">
        <f t="shared" si="149"/>
        <v>0.52369077306733169</v>
      </c>
      <c r="EG23" s="2">
        <f t="shared" si="173"/>
        <v>0</v>
      </c>
      <c r="EH23" s="2">
        <f t="shared" si="71"/>
        <v>1.2718204488777474E-3</v>
      </c>
      <c r="EI23" s="2">
        <f t="shared" si="72"/>
        <v>0</v>
      </c>
      <c r="EJ23" s="2">
        <f t="shared" si="73"/>
        <v>1.3092269326683281E-3</v>
      </c>
      <c r="EL23" s="2">
        <f t="shared" si="150"/>
        <v>2.5810473815460755E-3</v>
      </c>
      <c r="EN23" s="2">
        <f t="shared" si="151"/>
        <v>0</v>
      </c>
      <c r="EO23" s="2">
        <f t="shared" si="152"/>
        <v>0</v>
      </c>
      <c r="EP23" s="2">
        <f t="shared" si="153"/>
        <v>0</v>
      </c>
      <c r="EQ23" s="2">
        <f t="shared" si="154"/>
        <v>0</v>
      </c>
      <c r="ER23" s="2"/>
      <c r="ES23" s="2">
        <f t="shared" si="155"/>
        <v>0</v>
      </c>
      <c r="ET23" s="2">
        <f t="shared" si="156"/>
        <v>0</v>
      </c>
      <c r="EU23" s="2">
        <f t="shared" si="157"/>
        <v>0</v>
      </c>
      <c r="EV23" s="2">
        <f t="shared" si="158"/>
        <v>0</v>
      </c>
      <c r="EX23" s="2">
        <f t="shared" si="74"/>
        <v>0</v>
      </c>
      <c r="EY23" s="2">
        <f t="shared" si="75"/>
        <v>0</v>
      </c>
      <c r="EZ23" s="2">
        <f t="shared" si="76"/>
        <v>0</v>
      </c>
      <c r="FA23" s="2">
        <f t="shared" si="77"/>
        <v>0</v>
      </c>
      <c r="FC23" s="2">
        <f t="shared" si="159"/>
        <v>0</v>
      </c>
      <c r="FD23" s="2">
        <f t="shared" si="78"/>
        <v>1</v>
      </c>
      <c r="FE23" s="2">
        <f t="shared" si="160"/>
        <v>-2.5810473815460755E-3</v>
      </c>
      <c r="FF23" s="2">
        <f t="shared" si="161"/>
        <v>0.99741895261845392</v>
      </c>
      <c r="FG23" s="2"/>
      <c r="FH23" s="2">
        <f t="shared" si="162"/>
        <v>0</v>
      </c>
      <c r="FI23" s="2">
        <f t="shared" si="163"/>
        <v>0</v>
      </c>
      <c r="FJ23" s="2">
        <f t="shared" si="164"/>
        <v>0</v>
      </c>
      <c r="FK23" s="2">
        <f t="shared" si="165"/>
        <v>0</v>
      </c>
      <c r="FL23" s="2"/>
      <c r="FM23" s="2">
        <f t="shared" si="79"/>
        <v>1</v>
      </c>
      <c r="FN23" s="2">
        <f t="shared" si="166"/>
        <v>-2.5810473815460755E-3</v>
      </c>
      <c r="FO23" s="40">
        <f t="shared" si="80"/>
        <v>2.4671312311133216</v>
      </c>
      <c r="FP23" s="2"/>
      <c r="FQ23" s="2">
        <f t="shared" si="81"/>
        <v>0</v>
      </c>
      <c r="FR23" s="2">
        <f t="shared" si="82"/>
        <v>0</v>
      </c>
      <c r="FS23" s="2">
        <f t="shared" si="83"/>
        <v>0</v>
      </c>
      <c r="FT23" s="2">
        <f t="shared" si="84"/>
        <v>0</v>
      </c>
      <c r="FU23" s="2"/>
      <c r="FV23" s="3">
        <f t="shared" si="85"/>
        <v>0</v>
      </c>
      <c r="FW23" s="3">
        <f t="shared" si="86"/>
        <v>0</v>
      </c>
      <c r="FX23" s="3">
        <f t="shared" si="87"/>
        <v>0</v>
      </c>
      <c r="FY23" s="3">
        <f t="shared" si="88"/>
        <v>0</v>
      </c>
      <c r="FZ23" s="2"/>
      <c r="GA23" s="39">
        <f t="shared" si="167"/>
        <v>1.6373532102780144</v>
      </c>
      <c r="GB23" s="39">
        <f t="shared" si="168"/>
        <v>1.5443959908291127</v>
      </c>
      <c r="GC23" s="39">
        <f t="shared" si="169"/>
        <v>1.1575466111345727</v>
      </c>
      <c r="GD23" s="39">
        <f t="shared" si="170"/>
        <v>2.1011640454436065</v>
      </c>
    </row>
    <row r="24" spans="1:186" x14ac:dyDescent="0.25">
      <c r="A24" s="1">
        <f>'BTEvent-Driven Loop'!A23</f>
        <v>20</v>
      </c>
      <c r="C24" s="1">
        <f>'BTEvent-Driven Loop'!C23</f>
        <v>1</v>
      </c>
      <c r="D24" s="1">
        <f>'BTEvent-Driven Loop'!D23</f>
        <v>0</v>
      </c>
      <c r="E24" s="1">
        <f>'BTEvent-Driven Loop'!E23</f>
        <v>0</v>
      </c>
      <c r="F24" s="1">
        <f>'BTEvent-Driven Loop'!F23</f>
        <v>0</v>
      </c>
      <c r="H24" s="1">
        <f>'BTEvent-Driven Loop'!H23</f>
        <v>314.61280776829238</v>
      </c>
      <c r="I24" s="1">
        <f>'BTEvent-Driven Loop'!I23</f>
        <v>1411.1886213111397</v>
      </c>
      <c r="J24" s="1">
        <f>'BTEvent-Driven Loop'!J23</f>
        <v>3797.9540355591093</v>
      </c>
      <c r="K24" s="1">
        <f>'BTEvent-Driven Loop'!K23</f>
        <v>40931.267530550787</v>
      </c>
      <c r="L24" s="1"/>
      <c r="M24" s="1">
        <f>'BTEvent-Driven Loop'!M23</f>
        <v>271.00311164199439</v>
      </c>
      <c r="N24" s="1">
        <f>'BTEvent-Driven Loop'!N23</f>
        <v>1439.4123937373627</v>
      </c>
      <c r="O24" s="1">
        <f>'BTEvent-Driven Loop'!O23</f>
        <v>3532.0972530699714</v>
      </c>
      <c r="P24" s="1">
        <f>'BTEvent-Driven Loop'!P23</f>
        <v>43315.613211942102</v>
      </c>
      <c r="R24" s="2">
        <f t="shared" si="90"/>
        <v>-0.13000000000000012</v>
      </c>
      <c r="S24" s="2">
        <f t="shared" si="91"/>
        <v>2.0000000000000018E-2</v>
      </c>
      <c r="T24" s="2">
        <f t="shared" si="92"/>
        <v>-7.0000000000000062E-2</v>
      </c>
      <c r="U24" s="2">
        <f t="shared" si="93"/>
        <v>9.000000000000008E-2</v>
      </c>
      <c r="W24" s="2">
        <f t="shared" si="94"/>
        <v>1.0000000000000009E-2</v>
      </c>
      <c r="X24" s="2">
        <f t="shared" si="95"/>
        <v>0</v>
      </c>
      <c r="Y24" s="2">
        <f t="shared" si="96"/>
        <v>0</v>
      </c>
      <c r="Z24" s="2">
        <f t="shared" si="97"/>
        <v>3.0000000000000027E-2</v>
      </c>
      <c r="AB24" s="1">
        <f t="shared" si="98"/>
        <v>1</v>
      </c>
      <c r="AC24" s="2">
        <v>1</v>
      </c>
      <c r="AD24" s="3">
        <f t="shared" si="99"/>
        <v>0.8</v>
      </c>
      <c r="AF24" s="2">
        <f t="shared" si="100"/>
        <v>0.8</v>
      </c>
      <c r="AG24" s="2">
        <f t="shared" si="101"/>
        <v>0</v>
      </c>
      <c r="AH24" s="2">
        <f t="shared" si="102"/>
        <v>0</v>
      </c>
      <c r="AI24" s="2">
        <f t="shared" si="103"/>
        <v>0</v>
      </c>
      <c r="AK24" s="2">
        <f t="shared" si="104"/>
        <v>0.8</v>
      </c>
      <c r="AL24" s="2">
        <f t="shared" si="105"/>
        <v>0.19999999999999996</v>
      </c>
      <c r="AN24" s="2">
        <f t="shared" si="171"/>
        <v>0.8</v>
      </c>
      <c r="AO24" s="2">
        <f t="shared" si="26"/>
        <v>0</v>
      </c>
      <c r="AP24" s="2">
        <f t="shared" si="27"/>
        <v>0</v>
      </c>
      <c r="AQ24" s="2">
        <f t="shared" si="28"/>
        <v>0</v>
      </c>
      <c r="AS24" s="2">
        <f t="shared" si="106"/>
        <v>0.8</v>
      </c>
      <c r="AT24" s="2">
        <f t="shared" si="107"/>
        <v>0</v>
      </c>
      <c r="AU24" s="2">
        <f t="shared" si="108"/>
        <v>0</v>
      </c>
      <c r="AV24" s="2">
        <f t="shared" si="109"/>
        <v>0</v>
      </c>
      <c r="AX24" s="2">
        <f t="shared" si="110"/>
        <v>0</v>
      </c>
      <c r="AY24" s="2">
        <f t="shared" si="111"/>
        <v>0</v>
      </c>
      <c r="AZ24" s="2">
        <f t="shared" si="112"/>
        <v>0</v>
      </c>
      <c r="BA24" s="2">
        <f t="shared" si="113"/>
        <v>0</v>
      </c>
      <c r="BC24" s="2">
        <f t="shared" si="172"/>
        <v>0</v>
      </c>
      <c r="BD24" s="2">
        <f t="shared" si="32"/>
        <v>0</v>
      </c>
      <c r="BE24" s="2">
        <f t="shared" si="33"/>
        <v>0</v>
      </c>
      <c r="BF24" s="2">
        <f t="shared" si="34"/>
        <v>0</v>
      </c>
      <c r="BH24" s="2">
        <f t="shared" si="114"/>
        <v>0.8</v>
      </c>
      <c r="BI24" s="2">
        <f t="shared" si="115"/>
        <v>0</v>
      </c>
      <c r="BJ24" s="2">
        <f t="shared" si="116"/>
        <v>0</v>
      </c>
      <c r="BK24" s="2">
        <f t="shared" si="117"/>
        <v>0</v>
      </c>
      <c r="BM24" s="2">
        <f t="shared" si="118"/>
        <v>0.79880179730404388</v>
      </c>
      <c r="BN24" s="2">
        <f t="shared" si="119"/>
        <v>0</v>
      </c>
      <c r="BO24" s="2">
        <f t="shared" si="120"/>
        <v>0</v>
      </c>
      <c r="BP24" s="2">
        <f t="shared" si="121"/>
        <v>0</v>
      </c>
      <c r="BR24" s="20">
        <f t="shared" si="39"/>
        <v>1.1982026959561631E-3</v>
      </c>
      <c r="BS24" s="20">
        <f t="shared" si="40"/>
        <v>0</v>
      </c>
      <c r="BT24" s="20">
        <f t="shared" si="41"/>
        <v>0</v>
      </c>
      <c r="BU24" s="20">
        <f t="shared" si="42"/>
        <v>0</v>
      </c>
      <c r="BW24" s="2">
        <f t="shared" si="43"/>
        <v>1.0000000000000009E-2</v>
      </c>
      <c r="BX24" s="2">
        <f t="shared" si="44"/>
        <v>0</v>
      </c>
      <c r="BY24" s="2">
        <f t="shared" si="45"/>
        <v>0</v>
      </c>
      <c r="BZ24" s="2">
        <f t="shared" si="46"/>
        <v>3.0000000000000027E-2</v>
      </c>
      <c r="CB24" s="2">
        <f t="shared" si="122"/>
        <v>7.9880179730404451E-3</v>
      </c>
      <c r="CC24" s="2">
        <f t="shared" si="123"/>
        <v>0</v>
      </c>
      <c r="CD24" s="2">
        <f t="shared" si="124"/>
        <v>0</v>
      </c>
      <c r="CE24" s="2">
        <f t="shared" si="125"/>
        <v>0</v>
      </c>
      <c r="CG24" s="2">
        <f t="shared" si="48"/>
        <v>-0.13000000000000012</v>
      </c>
      <c r="CH24" s="2">
        <f t="shared" si="49"/>
        <v>2.0000000000000018E-2</v>
      </c>
      <c r="CI24" s="2">
        <f t="shared" si="50"/>
        <v>-7.0000000000000062E-2</v>
      </c>
      <c r="CJ24" s="2">
        <f t="shared" si="51"/>
        <v>9.000000000000008E-2</v>
      </c>
      <c r="CL24" s="2">
        <f t="shared" si="126"/>
        <v>0.69495756365451811</v>
      </c>
      <c r="CM24" s="2">
        <f t="shared" si="127"/>
        <v>0</v>
      </c>
      <c r="CN24" s="2">
        <f t="shared" si="128"/>
        <v>0</v>
      </c>
      <c r="CO24" s="2">
        <f t="shared" si="129"/>
        <v>0</v>
      </c>
      <c r="CQ24" s="2">
        <f t="shared" si="130"/>
        <v>0.68696954568147761</v>
      </c>
      <c r="CR24" s="2">
        <f t="shared" si="131"/>
        <v>0</v>
      </c>
      <c r="CS24" s="2">
        <f t="shared" si="132"/>
        <v>0</v>
      </c>
      <c r="CT24" s="2">
        <f t="shared" si="133"/>
        <v>0</v>
      </c>
      <c r="CW24" s="2">
        <f t="shared" si="54"/>
        <v>0</v>
      </c>
      <c r="CX24" s="2">
        <f t="shared" si="55"/>
        <v>0</v>
      </c>
      <c r="CY24" s="2">
        <f t="shared" si="56"/>
        <v>0</v>
      </c>
      <c r="CZ24" s="2">
        <f t="shared" si="57"/>
        <v>0</v>
      </c>
      <c r="DB24" s="2">
        <f t="shared" si="58"/>
        <v>-0.13000000000000012</v>
      </c>
      <c r="DC24" s="2">
        <f t="shared" si="59"/>
        <v>2.0000000000000018E-2</v>
      </c>
      <c r="DD24" s="2">
        <f t="shared" si="60"/>
        <v>-7.0000000000000062E-2</v>
      </c>
      <c r="DE24" s="2">
        <f t="shared" si="61"/>
        <v>9.000000000000008E-2</v>
      </c>
      <c r="DG24" s="2">
        <f t="shared" si="134"/>
        <v>0</v>
      </c>
      <c r="DH24" s="2">
        <f t="shared" si="135"/>
        <v>0</v>
      </c>
      <c r="DI24" s="2">
        <f t="shared" si="136"/>
        <v>0</v>
      </c>
      <c r="DJ24" s="2">
        <f t="shared" si="137"/>
        <v>0</v>
      </c>
      <c r="DM24" s="2">
        <f t="shared" si="63"/>
        <v>0</v>
      </c>
      <c r="DN24" s="2">
        <f t="shared" si="64"/>
        <v>0</v>
      </c>
      <c r="DO24" s="2">
        <f t="shared" si="65"/>
        <v>0</v>
      </c>
      <c r="DP24" s="2">
        <f t="shared" si="66"/>
        <v>0</v>
      </c>
      <c r="DR24" s="2">
        <f t="shared" si="138"/>
        <v>1.0000000000000009E-2</v>
      </c>
      <c r="DS24" s="2">
        <f t="shared" si="139"/>
        <v>0</v>
      </c>
      <c r="DT24" s="2">
        <f t="shared" si="140"/>
        <v>0</v>
      </c>
      <c r="DU24" s="2">
        <f t="shared" si="141"/>
        <v>3.0000000000000027E-2</v>
      </c>
      <c r="DW24" s="12">
        <f t="shared" si="142"/>
        <v>0</v>
      </c>
      <c r="DX24" s="12">
        <f t="shared" si="143"/>
        <v>0</v>
      </c>
      <c r="DY24" s="12">
        <f t="shared" si="144"/>
        <v>0</v>
      </c>
      <c r="DZ24" s="12">
        <f t="shared" si="145"/>
        <v>0</v>
      </c>
      <c r="EB24" s="2">
        <f t="shared" si="146"/>
        <v>0</v>
      </c>
      <c r="EC24" s="2">
        <f t="shared" si="147"/>
        <v>0</v>
      </c>
      <c r="ED24" s="2">
        <f t="shared" si="148"/>
        <v>0</v>
      </c>
      <c r="EE24" s="2">
        <f t="shared" si="149"/>
        <v>0</v>
      </c>
      <c r="EG24" s="2">
        <f t="shared" si="173"/>
        <v>0</v>
      </c>
      <c r="EH24" s="2">
        <f t="shared" si="71"/>
        <v>0</v>
      </c>
      <c r="EI24" s="2">
        <f t="shared" si="72"/>
        <v>0</v>
      </c>
      <c r="EJ24" s="2">
        <f t="shared" si="73"/>
        <v>0</v>
      </c>
      <c r="EL24" s="2">
        <f t="shared" si="150"/>
        <v>0</v>
      </c>
      <c r="EN24" s="2">
        <f t="shared" si="151"/>
        <v>0.68696954568147761</v>
      </c>
      <c r="EO24" s="2">
        <f t="shared" si="152"/>
        <v>0</v>
      </c>
      <c r="EP24" s="2">
        <f t="shared" si="153"/>
        <v>0</v>
      </c>
      <c r="EQ24" s="2">
        <f t="shared" si="154"/>
        <v>0</v>
      </c>
      <c r="ER24" s="2"/>
      <c r="ES24" s="2">
        <f t="shared" si="155"/>
        <v>0</v>
      </c>
      <c r="ET24" s="2">
        <f t="shared" si="156"/>
        <v>0</v>
      </c>
      <c r="EU24" s="2">
        <f t="shared" si="157"/>
        <v>0</v>
      </c>
      <c r="EV24" s="2">
        <f t="shared" si="158"/>
        <v>0</v>
      </c>
      <c r="EX24" s="2">
        <f t="shared" si="74"/>
        <v>0.68696954568147761</v>
      </c>
      <c r="EY24" s="2">
        <f t="shared" si="75"/>
        <v>0</v>
      </c>
      <c r="EZ24" s="2">
        <f t="shared" si="76"/>
        <v>0</v>
      </c>
      <c r="FA24" s="2">
        <f t="shared" si="77"/>
        <v>0</v>
      </c>
      <c r="FC24" s="2">
        <f t="shared" si="159"/>
        <v>0.68696954568147761</v>
      </c>
      <c r="FD24" s="2">
        <f t="shared" si="78"/>
        <v>0.19999999999999996</v>
      </c>
      <c r="FE24" s="2">
        <f t="shared" si="160"/>
        <v>0</v>
      </c>
      <c r="FF24" s="2">
        <f t="shared" si="161"/>
        <v>0.88696954568147757</v>
      </c>
      <c r="FG24" s="2"/>
      <c r="FH24" s="2">
        <f t="shared" si="162"/>
        <v>0.77451311493864683</v>
      </c>
      <c r="FI24" s="2">
        <f t="shared" si="163"/>
        <v>0</v>
      </c>
      <c r="FJ24" s="2">
        <f t="shared" si="164"/>
        <v>0</v>
      </c>
      <c r="FK24" s="2">
        <f t="shared" si="165"/>
        <v>0</v>
      </c>
      <c r="FL24" s="2"/>
      <c r="FM24" s="2">
        <f t="shared" si="79"/>
        <v>1</v>
      </c>
      <c r="FN24" s="2">
        <f t="shared" si="166"/>
        <v>-0.11303045431852243</v>
      </c>
      <c r="FO24" s="40">
        <f t="shared" si="80"/>
        <v>2.1882702671971672</v>
      </c>
      <c r="FP24" s="2"/>
      <c r="FQ24" s="2">
        <f t="shared" si="81"/>
        <v>0.8</v>
      </c>
      <c r="FR24" s="2">
        <f t="shared" si="82"/>
        <v>0</v>
      </c>
      <c r="FS24" s="2">
        <f t="shared" si="83"/>
        <v>0</v>
      </c>
      <c r="FT24" s="2">
        <f t="shared" si="84"/>
        <v>0</v>
      </c>
      <c r="FU24" s="2"/>
      <c r="FV24" s="3">
        <f t="shared" si="85"/>
        <v>-0.14128806789815307</v>
      </c>
      <c r="FW24" s="3">
        <f t="shared" si="86"/>
        <v>0</v>
      </c>
      <c r="FX24" s="3">
        <f t="shared" si="87"/>
        <v>0</v>
      </c>
      <c r="FY24" s="3">
        <f t="shared" si="88"/>
        <v>0</v>
      </c>
      <c r="FZ24" s="2"/>
      <c r="GA24" s="39">
        <f t="shared" si="167"/>
        <v>1.4060147387309954</v>
      </c>
      <c r="GB24" s="39">
        <f t="shared" si="168"/>
        <v>1.5443959908291127</v>
      </c>
      <c r="GC24" s="39">
        <f t="shared" si="169"/>
        <v>1.1575466111345727</v>
      </c>
      <c r="GD24" s="39">
        <f t="shared" si="170"/>
        <v>2.1011640454436065</v>
      </c>
    </row>
    <row r="25" spans="1:186" x14ac:dyDescent="0.25">
      <c r="A25" s="1">
        <f>'BTEvent-Driven Loop'!A24</f>
        <v>21</v>
      </c>
      <c r="C25" s="1">
        <f>'BTEvent-Driven Loop'!C24</f>
        <v>0</v>
      </c>
      <c r="D25" s="1">
        <f>'BTEvent-Driven Loop'!D24</f>
        <v>0</v>
      </c>
      <c r="E25" s="1">
        <f>'BTEvent-Driven Loop'!E24</f>
        <v>1</v>
      </c>
      <c r="F25" s="1">
        <f>'BTEvent-Driven Loop'!F24</f>
        <v>0</v>
      </c>
      <c r="H25" s="1">
        <f>'BTEvent-Driven Loop'!H24</f>
        <v>284.5532672240941</v>
      </c>
      <c r="I25" s="1">
        <f>'BTEvent-Driven Loop'!I24</f>
        <v>1439.4123937373627</v>
      </c>
      <c r="J25" s="1">
        <f>'BTEvent-Driven Loop'!J24</f>
        <v>3673.3811431927702</v>
      </c>
      <c r="K25" s="1">
        <f>'BTEvent-Driven Loop'!K24</f>
        <v>43315.613211942102</v>
      </c>
      <c r="L25" s="1"/>
      <c r="M25" s="1">
        <f>'BTEvent-Driven Loop'!M24</f>
        <v>284.5532672240941</v>
      </c>
      <c r="N25" s="1">
        <f>'BTEvent-Driven Loop'!N24</f>
        <v>1324.2594022383737</v>
      </c>
      <c r="O25" s="1">
        <f>'BTEvent-Driven Loop'!O24</f>
        <v>3849.9860058462691</v>
      </c>
      <c r="P25" s="1">
        <f>'BTEvent-Driven Loop'!P24</f>
        <v>54144.516514927629</v>
      </c>
      <c r="R25" s="2">
        <f t="shared" si="90"/>
        <v>5.0000000000000044E-2</v>
      </c>
      <c r="S25" s="2">
        <f t="shared" si="91"/>
        <v>-7.999999999999996E-2</v>
      </c>
      <c r="T25" s="2">
        <f t="shared" si="92"/>
        <v>9.000000000000008E-2</v>
      </c>
      <c r="U25" s="2">
        <f t="shared" si="93"/>
        <v>0.25</v>
      </c>
      <c r="W25" s="2">
        <f t="shared" si="94"/>
        <v>5.0000000000000044E-2</v>
      </c>
      <c r="X25" s="2">
        <f t="shared" si="95"/>
        <v>0</v>
      </c>
      <c r="Y25" s="2">
        <f t="shared" si="96"/>
        <v>4.0000000000000036E-2</v>
      </c>
      <c r="Z25" s="2">
        <f t="shared" si="97"/>
        <v>0</v>
      </c>
      <c r="AB25" s="1">
        <f t="shared" si="98"/>
        <v>1</v>
      </c>
      <c r="AC25" s="2">
        <v>1</v>
      </c>
      <c r="AD25" s="3">
        <f t="shared" si="99"/>
        <v>0.8</v>
      </c>
      <c r="AF25" s="2">
        <f t="shared" si="100"/>
        <v>0</v>
      </c>
      <c r="AG25" s="2">
        <f t="shared" si="101"/>
        <v>0</v>
      </c>
      <c r="AH25" s="2">
        <f t="shared" si="102"/>
        <v>0.8</v>
      </c>
      <c r="AI25" s="2">
        <f t="shared" si="103"/>
        <v>0</v>
      </c>
      <c r="AK25" s="2">
        <f t="shared" si="104"/>
        <v>0.8</v>
      </c>
      <c r="AL25" s="2">
        <f t="shared" si="105"/>
        <v>0.19999999999999996</v>
      </c>
      <c r="AN25" s="2">
        <f t="shared" si="171"/>
        <v>-0.8</v>
      </c>
      <c r="AO25" s="2">
        <f t="shared" si="26"/>
        <v>0</v>
      </c>
      <c r="AP25" s="2">
        <f t="shared" si="27"/>
        <v>0.8</v>
      </c>
      <c r="AQ25" s="2">
        <f t="shared" si="28"/>
        <v>0</v>
      </c>
      <c r="AS25" s="2">
        <f t="shared" si="106"/>
        <v>0</v>
      </c>
      <c r="AT25" s="2">
        <f t="shared" si="107"/>
        <v>0</v>
      </c>
      <c r="AU25" s="2">
        <f t="shared" si="108"/>
        <v>0.8</v>
      </c>
      <c r="AV25" s="2">
        <f t="shared" si="109"/>
        <v>0</v>
      </c>
      <c r="AX25" s="2">
        <f t="shared" si="110"/>
        <v>0.8</v>
      </c>
      <c r="AY25" s="2">
        <f t="shared" si="111"/>
        <v>0</v>
      </c>
      <c r="AZ25" s="2">
        <f t="shared" si="112"/>
        <v>0</v>
      </c>
      <c r="BA25" s="2">
        <f t="shared" si="113"/>
        <v>0</v>
      </c>
      <c r="BC25" s="2">
        <f t="shared" si="172"/>
        <v>0</v>
      </c>
      <c r="BD25" s="2">
        <f t="shared" si="32"/>
        <v>0</v>
      </c>
      <c r="BE25" s="2">
        <f t="shared" si="33"/>
        <v>0</v>
      </c>
      <c r="BF25" s="2">
        <f t="shared" si="34"/>
        <v>0</v>
      </c>
      <c r="BH25" s="2">
        <f t="shared" si="114"/>
        <v>0</v>
      </c>
      <c r="BI25" s="2">
        <f t="shared" si="115"/>
        <v>0</v>
      </c>
      <c r="BJ25" s="2">
        <f t="shared" si="116"/>
        <v>0.8</v>
      </c>
      <c r="BK25" s="2">
        <f t="shared" si="117"/>
        <v>0</v>
      </c>
      <c r="BM25" s="2">
        <f t="shared" si="118"/>
        <v>0</v>
      </c>
      <c r="BN25" s="2">
        <f t="shared" si="119"/>
        <v>0</v>
      </c>
      <c r="BO25" s="2">
        <f t="shared" si="120"/>
        <v>0.79880179730404388</v>
      </c>
      <c r="BP25" s="2">
        <f t="shared" si="121"/>
        <v>0</v>
      </c>
      <c r="BR25" s="20">
        <f t="shared" si="39"/>
        <v>0</v>
      </c>
      <c r="BS25" s="20">
        <f t="shared" si="40"/>
        <v>0</v>
      </c>
      <c r="BT25" s="20">
        <f t="shared" si="41"/>
        <v>1.1982026959561631E-3</v>
      </c>
      <c r="BU25" s="20">
        <f t="shared" si="42"/>
        <v>0</v>
      </c>
      <c r="BW25" s="2">
        <f t="shared" si="43"/>
        <v>5.0000000000000044E-2</v>
      </c>
      <c r="BX25" s="2">
        <f t="shared" si="44"/>
        <v>0</v>
      </c>
      <c r="BY25" s="2">
        <f t="shared" si="45"/>
        <v>4.0000000000000036E-2</v>
      </c>
      <c r="BZ25" s="2">
        <f t="shared" si="46"/>
        <v>0</v>
      </c>
      <c r="CB25" s="2">
        <f t="shared" si="122"/>
        <v>0</v>
      </c>
      <c r="CC25" s="2">
        <f t="shared" si="123"/>
        <v>0</v>
      </c>
      <c r="CD25" s="2">
        <f t="shared" si="124"/>
        <v>3.1952071892161781E-2</v>
      </c>
      <c r="CE25" s="2">
        <f t="shared" si="125"/>
        <v>0</v>
      </c>
      <c r="CG25" s="2">
        <f t="shared" si="48"/>
        <v>5.0000000000000044E-2</v>
      </c>
      <c r="CH25" s="2">
        <f t="shared" si="49"/>
        <v>-7.999999999999996E-2</v>
      </c>
      <c r="CI25" s="2">
        <f t="shared" si="50"/>
        <v>9.000000000000008E-2</v>
      </c>
      <c r="CJ25" s="2">
        <f t="shared" si="51"/>
        <v>0.25</v>
      </c>
      <c r="CL25" s="2">
        <f t="shared" si="126"/>
        <v>0</v>
      </c>
      <c r="CM25" s="2">
        <f t="shared" si="127"/>
        <v>0</v>
      </c>
      <c r="CN25" s="2">
        <f t="shared" si="128"/>
        <v>0.8706939590614079</v>
      </c>
      <c r="CO25" s="2">
        <f t="shared" si="129"/>
        <v>0</v>
      </c>
      <c r="CQ25" s="2">
        <f t="shared" si="130"/>
        <v>0</v>
      </c>
      <c r="CR25" s="2">
        <f t="shared" si="131"/>
        <v>0</v>
      </c>
      <c r="CS25" s="2">
        <f t="shared" si="132"/>
        <v>0.83874188716924614</v>
      </c>
      <c r="CT25" s="2">
        <f t="shared" si="133"/>
        <v>0</v>
      </c>
      <c r="CW25" s="2">
        <f t="shared" si="54"/>
        <v>0</v>
      </c>
      <c r="CX25" s="2">
        <f t="shared" si="55"/>
        <v>0</v>
      </c>
      <c r="CY25" s="2">
        <f t="shared" si="56"/>
        <v>0</v>
      </c>
      <c r="CZ25" s="2">
        <f t="shared" si="57"/>
        <v>0</v>
      </c>
      <c r="DB25" s="2">
        <f t="shared" si="58"/>
        <v>5.0000000000000044E-2</v>
      </c>
      <c r="DC25" s="2">
        <f t="shared" si="59"/>
        <v>-7.999999999999996E-2</v>
      </c>
      <c r="DD25" s="2">
        <f t="shared" si="60"/>
        <v>9.000000000000008E-2</v>
      </c>
      <c r="DE25" s="2">
        <f t="shared" si="61"/>
        <v>0.25</v>
      </c>
      <c r="DG25" s="2">
        <f t="shared" si="134"/>
        <v>0</v>
      </c>
      <c r="DH25" s="2">
        <f t="shared" si="135"/>
        <v>0</v>
      </c>
      <c r="DI25" s="2">
        <f t="shared" si="136"/>
        <v>0</v>
      </c>
      <c r="DJ25" s="2">
        <f t="shared" si="137"/>
        <v>0</v>
      </c>
      <c r="DM25" s="2">
        <f t="shared" si="63"/>
        <v>0.8</v>
      </c>
      <c r="DN25" s="2">
        <f t="shared" si="64"/>
        <v>0</v>
      </c>
      <c r="DO25" s="2">
        <f t="shared" si="65"/>
        <v>0</v>
      </c>
      <c r="DP25" s="2">
        <f t="shared" si="66"/>
        <v>0</v>
      </c>
      <c r="DR25" s="2">
        <f t="shared" si="138"/>
        <v>5.0000000000000044E-2</v>
      </c>
      <c r="DS25" s="2">
        <f t="shared" si="139"/>
        <v>0</v>
      </c>
      <c r="DT25" s="2">
        <f t="shared" si="140"/>
        <v>4.0000000000000036E-2</v>
      </c>
      <c r="DU25" s="2">
        <f t="shared" si="141"/>
        <v>0</v>
      </c>
      <c r="DW25" s="12">
        <f t="shared" si="142"/>
        <v>0.84000000000000008</v>
      </c>
      <c r="DX25" s="12">
        <f t="shared" si="143"/>
        <v>0</v>
      </c>
      <c r="DY25" s="12">
        <f t="shared" si="144"/>
        <v>0</v>
      </c>
      <c r="DZ25" s="12">
        <f t="shared" si="145"/>
        <v>0</v>
      </c>
      <c r="EB25" s="2">
        <f t="shared" si="146"/>
        <v>0.83790523690773078</v>
      </c>
      <c r="EC25" s="2">
        <f t="shared" si="147"/>
        <v>0</v>
      </c>
      <c r="ED25" s="2">
        <f t="shared" si="148"/>
        <v>0</v>
      </c>
      <c r="EE25" s="2">
        <f t="shared" si="149"/>
        <v>0</v>
      </c>
      <c r="EG25" s="2">
        <f t="shared" si="173"/>
        <v>2.0947630922693028E-3</v>
      </c>
      <c r="EH25" s="2">
        <f t="shared" si="71"/>
        <v>0</v>
      </c>
      <c r="EI25" s="2">
        <f t="shared" si="72"/>
        <v>0</v>
      </c>
      <c r="EJ25" s="2">
        <f t="shared" si="73"/>
        <v>0</v>
      </c>
      <c r="EL25" s="2">
        <f t="shared" si="150"/>
        <v>2.0947630922693028E-3</v>
      </c>
      <c r="EN25" s="2">
        <f t="shared" si="151"/>
        <v>0</v>
      </c>
      <c r="EO25" s="2">
        <f t="shared" si="152"/>
        <v>0</v>
      </c>
      <c r="EP25" s="2">
        <f t="shared" si="153"/>
        <v>0.83874188716924614</v>
      </c>
      <c r="EQ25" s="2">
        <f t="shared" si="154"/>
        <v>0</v>
      </c>
      <c r="ER25" s="2"/>
      <c r="ES25" s="2">
        <f t="shared" si="155"/>
        <v>0</v>
      </c>
      <c r="ET25" s="2">
        <f t="shared" si="156"/>
        <v>0</v>
      </c>
      <c r="EU25" s="2">
        <f t="shared" si="157"/>
        <v>0</v>
      </c>
      <c r="EV25" s="2">
        <f t="shared" si="158"/>
        <v>0</v>
      </c>
      <c r="EX25" s="2">
        <f t="shared" si="74"/>
        <v>0</v>
      </c>
      <c r="EY25" s="2">
        <f t="shared" si="75"/>
        <v>0</v>
      </c>
      <c r="EZ25" s="2">
        <f t="shared" si="76"/>
        <v>0.83874188716924614</v>
      </c>
      <c r="FA25" s="2">
        <f t="shared" si="77"/>
        <v>0</v>
      </c>
      <c r="FC25" s="2">
        <f t="shared" si="159"/>
        <v>0.83874188716924614</v>
      </c>
      <c r="FD25" s="2">
        <f t="shared" si="78"/>
        <v>0.19999999999999996</v>
      </c>
      <c r="FE25" s="2">
        <f t="shared" si="160"/>
        <v>-2.0947630922693028E-3</v>
      </c>
      <c r="FF25" s="2">
        <f t="shared" si="161"/>
        <v>1.0366471240769766</v>
      </c>
      <c r="FG25" s="2"/>
      <c r="FH25" s="2">
        <f t="shared" si="162"/>
        <v>0</v>
      </c>
      <c r="FI25" s="2">
        <f t="shared" si="163"/>
        <v>0</v>
      </c>
      <c r="FJ25" s="2">
        <f t="shared" si="164"/>
        <v>0.80909102788092535</v>
      </c>
      <c r="FK25" s="2">
        <f t="shared" si="165"/>
        <v>0</v>
      </c>
      <c r="FL25" s="2"/>
      <c r="FM25" s="2">
        <f t="shared" si="79"/>
        <v>1</v>
      </c>
      <c r="FN25" s="2">
        <f t="shared" si="166"/>
        <v>3.6647124076976567E-2</v>
      </c>
      <c r="FO25" s="40">
        <f t="shared" si="80"/>
        <v>2.2684640791931003</v>
      </c>
      <c r="FP25" s="2"/>
      <c r="FQ25" s="2">
        <f t="shared" si="81"/>
        <v>0</v>
      </c>
      <c r="FR25" s="2">
        <f t="shared" si="82"/>
        <v>0</v>
      </c>
      <c r="FS25" s="2">
        <f t="shared" si="83"/>
        <v>0.8</v>
      </c>
      <c r="FT25" s="2">
        <f t="shared" si="84"/>
        <v>0</v>
      </c>
      <c r="FU25" s="2"/>
      <c r="FV25" s="3">
        <f t="shared" si="85"/>
        <v>0</v>
      </c>
      <c r="FW25" s="3">
        <f t="shared" si="86"/>
        <v>0</v>
      </c>
      <c r="FX25" s="3">
        <f t="shared" si="87"/>
        <v>4.8427358961557587E-2</v>
      </c>
      <c r="FY25" s="3">
        <f t="shared" si="88"/>
        <v>0</v>
      </c>
      <c r="FZ25" s="2"/>
      <c r="GA25" s="39">
        <f t="shared" si="167"/>
        <v>1.4060147387309954</v>
      </c>
      <c r="GB25" s="39">
        <f t="shared" si="168"/>
        <v>1.5443959908291127</v>
      </c>
      <c r="GC25" s="39">
        <f t="shared" si="169"/>
        <v>1.2136035363867212</v>
      </c>
      <c r="GD25" s="39">
        <f t="shared" si="170"/>
        <v>2.1011640454436065</v>
      </c>
    </row>
    <row r="26" spans="1:186" x14ac:dyDescent="0.25">
      <c r="A26" s="1">
        <f>'BTEvent-Driven Loop'!A25</f>
        <v>22</v>
      </c>
      <c r="C26" s="1">
        <f>'BTEvent-Driven Loop'!C25</f>
        <v>1</v>
      </c>
      <c r="D26" s="1">
        <f>'BTEvent-Driven Loop'!D25</f>
        <v>0</v>
      </c>
      <c r="E26" s="1">
        <f>'BTEvent-Driven Loop'!E25</f>
        <v>1</v>
      </c>
      <c r="F26" s="1">
        <f>'BTEvent-Driven Loop'!F25</f>
        <v>1</v>
      </c>
      <c r="H26" s="1">
        <f>'BTEvent-Driven Loop'!H25</f>
        <v>295.9353979130579</v>
      </c>
      <c r="I26" s="1">
        <f>'BTEvent-Driven Loop'!I25</f>
        <v>1377.2297783279087</v>
      </c>
      <c r="J26" s="1">
        <f>'BTEvent-Driven Loop'!J25</f>
        <v>3849.9860058462691</v>
      </c>
      <c r="K26" s="1">
        <f>'BTEvent-Driven Loop'!K25</f>
        <v>54144.516514927629</v>
      </c>
      <c r="L26" s="1"/>
      <c r="M26" s="1">
        <f>'BTEvent-Driven Loop'!M25</f>
        <v>287.39879989633505</v>
      </c>
      <c r="N26" s="1">
        <f>'BTEvent-Driven Loop'!N25</f>
        <v>1642.0816587755833</v>
      </c>
      <c r="O26" s="1">
        <f>'BTEvent-Driven Loop'!O25</f>
        <v>3387.987685144717</v>
      </c>
      <c r="P26" s="1">
        <f>'BTEvent-Driven Loop'!P25</f>
        <v>47647.174533136313</v>
      </c>
      <c r="R26" s="2">
        <f t="shared" si="90"/>
        <v>1.0000000000000009E-2</v>
      </c>
      <c r="S26" s="2">
        <f t="shared" si="91"/>
        <v>0.24</v>
      </c>
      <c r="T26" s="2">
        <f t="shared" si="92"/>
        <v>-0.12</v>
      </c>
      <c r="U26" s="2">
        <f t="shared" si="93"/>
        <v>-0.12</v>
      </c>
      <c r="W26" s="2">
        <f t="shared" si="94"/>
        <v>4.0000000000000036E-2</v>
      </c>
      <c r="X26" s="2">
        <f t="shared" si="95"/>
        <v>4.0000000000000036E-2</v>
      </c>
      <c r="Y26" s="2">
        <f t="shared" si="96"/>
        <v>0</v>
      </c>
      <c r="Z26" s="2">
        <f t="shared" si="97"/>
        <v>0</v>
      </c>
      <c r="AB26" s="1">
        <f t="shared" si="98"/>
        <v>3</v>
      </c>
      <c r="AC26" s="2">
        <v>1</v>
      </c>
      <c r="AD26" s="3">
        <f t="shared" si="99"/>
        <v>0.33333333333333331</v>
      </c>
      <c r="AF26" s="2">
        <f t="shared" si="100"/>
        <v>0.33333333333333331</v>
      </c>
      <c r="AG26" s="2">
        <f t="shared" si="101"/>
        <v>0</v>
      </c>
      <c r="AH26" s="2">
        <f t="shared" si="102"/>
        <v>0.33333333333333331</v>
      </c>
      <c r="AI26" s="2">
        <f t="shared" si="103"/>
        <v>0.33333333333333331</v>
      </c>
      <c r="AK26" s="2">
        <f t="shared" si="104"/>
        <v>1</v>
      </c>
      <c r="AL26" s="2">
        <f t="shared" si="105"/>
        <v>0</v>
      </c>
      <c r="AN26" s="2">
        <f t="shared" si="171"/>
        <v>0.33333333333333331</v>
      </c>
      <c r="AO26" s="2">
        <f t="shared" si="26"/>
        <v>0</v>
      </c>
      <c r="AP26" s="2">
        <f t="shared" si="27"/>
        <v>-0.46666666666666673</v>
      </c>
      <c r="AQ26" s="2">
        <f t="shared" si="28"/>
        <v>0.33333333333333331</v>
      </c>
      <c r="AS26" s="2">
        <f t="shared" si="106"/>
        <v>0.33333333333333331</v>
      </c>
      <c r="AT26" s="2">
        <f t="shared" si="107"/>
        <v>0</v>
      </c>
      <c r="AU26" s="2">
        <f t="shared" si="108"/>
        <v>0</v>
      </c>
      <c r="AV26" s="2">
        <f t="shared" si="109"/>
        <v>0.33333333333333331</v>
      </c>
      <c r="AX26" s="2">
        <f t="shared" si="110"/>
        <v>0</v>
      </c>
      <c r="AY26" s="2">
        <f t="shared" si="111"/>
        <v>0</v>
      </c>
      <c r="AZ26" s="2">
        <f t="shared" si="112"/>
        <v>0.46666666666666673</v>
      </c>
      <c r="BA26" s="2">
        <f t="shared" si="113"/>
        <v>0</v>
      </c>
      <c r="BC26" s="2">
        <f t="shared" si="172"/>
        <v>0</v>
      </c>
      <c r="BD26" s="2">
        <f t="shared" si="32"/>
        <v>0</v>
      </c>
      <c r="BE26" s="2">
        <f t="shared" si="33"/>
        <v>0.33333333333333331</v>
      </c>
      <c r="BF26" s="2">
        <f t="shared" si="34"/>
        <v>0</v>
      </c>
      <c r="BH26" s="2">
        <f t="shared" si="114"/>
        <v>0.33333333333333331</v>
      </c>
      <c r="BI26" s="2">
        <f t="shared" si="115"/>
        <v>0</v>
      </c>
      <c r="BJ26" s="2">
        <f t="shared" si="116"/>
        <v>0</v>
      </c>
      <c r="BK26" s="2">
        <f t="shared" si="117"/>
        <v>0.33333333333333331</v>
      </c>
      <c r="BM26" s="2">
        <f t="shared" si="118"/>
        <v>0.33283408221001826</v>
      </c>
      <c r="BN26" s="2">
        <f t="shared" si="119"/>
        <v>0</v>
      </c>
      <c r="BO26" s="2">
        <f t="shared" si="120"/>
        <v>0</v>
      </c>
      <c r="BP26" s="2">
        <f t="shared" si="121"/>
        <v>0.33283408221001826</v>
      </c>
      <c r="BR26" s="20">
        <f t="shared" si="39"/>
        <v>4.9925112331505872E-4</v>
      </c>
      <c r="BS26" s="20">
        <f t="shared" si="40"/>
        <v>0</v>
      </c>
      <c r="BT26" s="20">
        <f t="shared" si="41"/>
        <v>0</v>
      </c>
      <c r="BU26" s="20">
        <f t="shared" si="42"/>
        <v>4.9925112331505872E-4</v>
      </c>
      <c r="BW26" s="2">
        <f t="shared" si="43"/>
        <v>4.0000000000000036E-2</v>
      </c>
      <c r="BX26" s="2">
        <f t="shared" si="44"/>
        <v>4.0000000000000036E-2</v>
      </c>
      <c r="BY26" s="2">
        <f t="shared" si="45"/>
        <v>0</v>
      </c>
      <c r="BZ26" s="2">
        <f t="shared" si="46"/>
        <v>0</v>
      </c>
      <c r="CB26" s="2">
        <f t="shared" si="122"/>
        <v>1.3313363288400742E-2</v>
      </c>
      <c r="CC26" s="2">
        <f t="shared" si="123"/>
        <v>0</v>
      </c>
      <c r="CD26" s="2">
        <f t="shared" si="124"/>
        <v>0</v>
      </c>
      <c r="CE26" s="2">
        <f t="shared" si="125"/>
        <v>0</v>
      </c>
      <c r="CG26" s="2">
        <f t="shared" si="48"/>
        <v>1.0000000000000009E-2</v>
      </c>
      <c r="CH26" s="2">
        <f t="shared" si="49"/>
        <v>0.24</v>
      </c>
      <c r="CI26" s="2">
        <f t="shared" si="50"/>
        <v>-0.12</v>
      </c>
      <c r="CJ26" s="2">
        <f t="shared" si="51"/>
        <v>-0.12</v>
      </c>
      <c r="CL26" s="2">
        <f t="shared" si="126"/>
        <v>0.33616242303211846</v>
      </c>
      <c r="CM26" s="2">
        <f t="shared" si="127"/>
        <v>0</v>
      </c>
      <c r="CN26" s="2">
        <f t="shared" si="128"/>
        <v>0</v>
      </c>
      <c r="CO26" s="2">
        <f t="shared" si="129"/>
        <v>0.29289399234481606</v>
      </c>
      <c r="CQ26" s="2">
        <f t="shared" si="130"/>
        <v>0.32284905974371769</v>
      </c>
      <c r="CR26" s="2">
        <f t="shared" si="131"/>
        <v>0</v>
      </c>
      <c r="CS26" s="2">
        <f t="shared" si="132"/>
        <v>0</v>
      </c>
      <c r="CT26" s="2">
        <f t="shared" si="133"/>
        <v>0.29289399234481606</v>
      </c>
      <c r="CW26" s="2">
        <f t="shared" si="54"/>
        <v>0</v>
      </c>
      <c r="CX26" s="2">
        <f t="shared" si="55"/>
        <v>0</v>
      </c>
      <c r="CY26" s="2">
        <f t="shared" si="56"/>
        <v>0.33333333333333331</v>
      </c>
      <c r="CZ26" s="2">
        <f t="shared" si="57"/>
        <v>0</v>
      </c>
      <c r="DB26" s="2">
        <f t="shared" si="58"/>
        <v>1.0000000000000009E-2</v>
      </c>
      <c r="DC26" s="2">
        <f t="shared" si="59"/>
        <v>0.24</v>
      </c>
      <c r="DD26" s="2">
        <f t="shared" si="60"/>
        <v>-0.12</v>
      </c>
      <c r="DE26" s="2">
        <f t="shared" si="61"/>
        <v>-0.12</v>
      </c>
      <c r="DG26" s="2">
        <f t="shared" si="134"/>
        <v>0</v>
      </c>
      <c r="DH26" s="2">
        <f t="shared" si="135"/>
        <v>0</v>
      </c>
      <c r="DI26" s="2">
        <f t="shared" si="136"/>
        <v>0.29333333333333333</v>
      </c>
      <c r="DJ26" s="2">
        <f t="shared" si="137"/>
        <v>0</v>
      </c>
      <c r="DM26" s="2">
        <f t="shared" si="63"/>
        <v>0</v>
      </c>
      <c r="DN26" s="2">
        <f t="shared" si="64"/>
        <v>0</v>
      </c>
      <c r="DO26" s="2">
        <f t="shared" si="65"/>
        <v>0.46666666666666673</v>
      </c>
      <c r="DP26" s="2">
        <f t="shared" si="66"/>
        <v>0</v>
      </c>
      <c r="DR26" s="2">
        <f t="shared" si="138"/>
        <v>4.0000000000000036E-2</v>
      </c>
      <c r="DS26" s="2">
        <f t="shared" si="139"/>
        <v>4.0000000000000036E-2</v>
      </c>
      <c r="DT26" s="2">
        <f t="shared" si="140"/>
        <v>0</v>
      </c>
      <c r="DU26" s="2">
        <f t="shared" si="141"/>
        <v>0</v>
      </c>
      <c r="DW26" s="12">
        <f t="shared" si="142"/>
        <v>0</v>
      </c>
      <c r="DX26" s="12">
        <f t="shared" si="143"/>
        <v>0</v>
      </c>
      <c r="DY26" s="12">
        <f t="shared" si="144"/>
        <v>0.46666666666666673</v>
      </c>
      <c r="DZ26" s="12">
        <f t="shared" si="145"/>
        <v>0</v>
      </c>
      <c r="EB26" s="2">
        <f t="shared" si="146"/>
        <v>0</v>
      </c>
      <c r="EC26" s="2">
        <f t="shared" si="147"/>
        <v>0</v>
      </c>
      <c r="ED26" s="2">
        <f t="shared" si="148"/>
        <v>0.46550290939318378</v>
      </c>
      <c r="EE26" s="2">
        <f t="shared" si="149"/>
        <v>0</v>
      </c>
      <c r="EG26" s="2">
        <f t="shared" si="173"/>
        <v>0</v>
      </c>
      <c r="EH26" s="2">
        <f t="shared" si="71"/>
        <v>0</v>
      </c>
      <c r="EI26" s="2">
        <f t="shared" si="72"/>
        <v>1.163757273482946E-3</v>
      </c>
      <c r="EJ26" s="2">
        <f t="shared" si="73"/>
        <v>0</v>
      </c>
      <c r="EL26" s="2">
        <f t="shared" si="150"/>
        <v>1.163757273482946E-3</v>
      </c>
      <c r="EN26" s="2">
        <f t="shared" si="151"/>
        <v>0.32284905974371769</v>
      </c>
      <c r="EO26" s="2">
        <f t="shared" si="152"/>
        <v>0</v>
      </c>
      <c r="EP26" s="2">
        <f t="shared" si="153"/>
        <v>0</v>
      </c>
      <c r="EQ26" s="2">
        <f t="shared" si="154"/>
        <v>0.29289399234481606</v>
      </c>
      <c r="ER26" s="2"/>
      <c r="ES26" s="2">
        <f t="shared" si="155"/>
        <v>0</v>
      </c>
      <c r="ET26" s="2">
        <f t="shared" si="156"/>
        <v>0</v>
      </c>
      <c r="EU26" s="2">
        <f t="shared" si="157"/>
        <v>0.29333333333333333</v>
      </c>
      <c r="EV26" s="2">
        <f t="shared" si="158"/>
        <v>0</v>
      </c>
      <c r="EX26" s="2">
        <f t="shared" si="74"/>
        <v>0.32284905974371769</v>
      </c>
      <c r="EY26" s="2">
        <f t="shared" si="75"/>
        <v>0</v>
      </c>
      <c r="EZ26" s="2">
        <f t="shared" si="76"/>
        <v>0.29333333333333333</v>
      </c>
      <c r="FA26" s="2">
        <f t="shared" si="77"/>
        <v>0.29289399234481606</v>
      </c>
      <c r="FC26" s="2">
        <f t="shared" si="159"/>
        <v>0.90907638542186708</v>
      </c>
      <c r="FD26" s="2">
        <f t="shared" si="78"/>
        <v>0</v>
      </c>
      <c r="FE26" s="2">
        <f t="shared" si="160"/>
        <v>-1.163757273482946E-3</v>
      </c>
      <c r="FF26" s="2">
        <f t="shared" si="161"/>
        <v>0.90791262814838414</v>
      </c>
      <c r="FG26" s="2"/>
      <c r="FH26" s="2">
        <f t="shared" si="162"/>
        <v>0.35559485542363561</v>
      </c>
      <c r="FI26" s="2">
        <f t="shared" si="163"/>
        <v>0</v>
      </c>
      <c r="FJ26" s="2">
        <f t="shared" si="164"/>
        <v>0.32308542059995732</v>
      </c>
      <c r="FK26" s="2">
        <f t="shared" si="165"/>
        <v>0.32260151832247352</v>
      </c>
      <c r="FL26" s="2"/>
      <c r="FM26" s="2">
        <f t="shared" si="79"/>
        <v>1</v>
      </c>
      <c r="FN26" s="2">
        <f t="shared" si="166"/>
        <v>-9.2087371851615862E-2</v>
      </c>
      <c r="FO26" s="40">
        <f t="shared" si="80"/>
        <v>2.0595671840004117</v>
      </c>
      <c r="FP26" s="2"/>
      <c r="FQ26" s="2">
        <f t="shared" si="81"/>
        <v>0.33333333333333331</v>
      </c>
      <c r="FR26" s="2">
        <f t="shared" si="82"/>
        <v>0</v>
      </c>
      <c r="FS26" s="2">
        <f t="shared" si="83"/>
        <v>0.33333333333333331</v>
      </c>
      <c r="FT26" s="2">
        <f t="shared" si="84"/>
        <v>0.33333333333333331</v>
      </c>
      <c r="FU26" s="2"/>
      <c r="FV26" s="3">
        <f t="shared" si="85"/>
        <v>-3.1452820768846923E-2</v>
      </c>
      <c r="FW26" s="3">
        <f t="shared" si="86"/>
        <v>0</v>
      </c>
      <c r="FX26" s="3">
        <f t="shared" si="87"/>
        <v>-0.12</v>
      </c>
      <c r="FY26" s="3">
        <f t="shared" si="88"/>
        <v>-0.12131802296555183</v>
      </c>
      <c r="FZ26" s="2"/>
      <c r="GA26" s="39">
        <f t="shared" si="167"/>
        <v>1.3617916091553322</v>
      </c>
      <c r="GB26" s="39">
        <f t="shared" si="168"/>
        <v>1.5443959908291127</v>
      </c>
      <c r="GC26" s="39">
        <f t="shared" si="169"/>
        <v>1.0679711120203148</v>
      </c>
      <c r="GD26" s="39">
        <f t="shared" si="170"/>
        <v>1.8462549775240873</v>
      </c>
    </row>
    <row r="27" spans="1:186" x14ac:dyDescent="0.25">
      <c r="A27" s="1">
        <f>'BTEvent-Driven Loop'!A26</f>
        <v>23</v>
      </c>
      <c r="C27" s="1">
        <f>'BTEvent-Driven Loop'!C26</f>
        <v>0</v>
      </c>
      <c r="D27" s="1">
        <f>'BTEvent-Driven Loop'!D26</f>
        <v>1</v>
      </c>
      <c r="E27" s="1">
        <f>'BTEvent-Driven Loop'!E26</f>
        <v>0</v>
      </c>
      <c r="F27" s="1">
        <f>'BTEvent-Driven Loop'!F26</f>
        <v>1</v>
      </c>
      <c r="H27" s="1">
        <f>'BTEvent-Driven Loop'!H26</f>
        <v>281.65082389840836</v>
      </c>
      <c r="I27" s="1">
        <f>'BTEvent-Driven Loop'!I26</f>
        <v>1724.1857417143624</v>
      </c>
      <c r="J27" s="1">
        <f>'BTEvent-Driven Loop'!J26</f>
        <v>3455.7474388476116</v>
      </c>
      <c r="K27" s="1">
        <f>'BTEvent-Driven Loop'!K26</f>
        <v>49553.06151446177</v>
      </c>
      <c r="L27" s="1"/>
      <c r="M27" s="1">
        <f>'BTEvent-Driven Loop'!M26</f>
        <v>298.89475189218848</v>
      </c>
      <c r="N27" s="1">
        <f>'BTEvent-Driven Loop'!N26</f>
        <v>1395.7694099592456</v>
      </c>
      <c r="O27" s="1">
        <f>'BTEvent-Driven Loop'!O26</f>
        <v>3557.3870694019529</v>
      </c>
      <c r="P27" s="1">
        <f>'BTEvent-Driven Loop'!P26</f>
        <v>58129.552930426304</v>
      </c>
      <c r="R27" s="2">
        <f t="shared" si="90"/>
        <v>4.0000000000000036E-2</v>
      </c>
      <c r="S27" s="2">
        <f t="shared" si="91"/>
        <v>-0.15000000000000002</v>
      </c>
      <c r="T27" s="2">
        <f t="shared" si="92"/>
        <v>5.0000000000000044E-2</v>
      </c>
      <c r="U27" s="2">
        <f t="shared" si="93"/>
        <v>0.21999999999999997</v>
      </c>
      <c r="W27" s="2">
        <f t="shared" si="94"/>
        <v>-1.9999999999999907E-2</v>
      </c>
      <c r="X27" s="2">
        <f t="shared" si="95"/>
        <v>5.0000000000000044E-2</v>
      </c>
      <c r="Y27" s="2">
        <f t="shared" si="96"/>
        <v>2.0000000000000018E-2</v>
      </c>
      <c r="Z27" s="2">
        <f t="shared" si="97"/>
        <v>4.0000000000000036E-2</v>
      </c>
      <c r="AB27" s="1">
        <f t="shared" si="98"/>
        <v>2</v>
      </c>
      <c r="AC27" s="2">
        <v>1</v>
      </c>
      <c r="AD27" s="3">
        <f t="shared" si="99"/>
        <v>0.5</v>
      </c>
      <c r="AF27" s="2">
        <f t="shared" si="100"/>
        <v>0</v>
      </c>
      <c r="AG27" s="2">
        <f t="shared" si="101"/>
        <v>0.5</v>
      </c>
      <c r="AH27" s="2">
        <f t="shared" si="102"/>
        <v>0</v>
      </c>
      <c r="AI27" s="2">
        <f t="shared" si="103"/>
        <v>0.5</v>
      </c>
      <c r="AK27" s="2">
        <f t="shared" si="104"/>
        <v>1</v>
      </c>
      <c r="AL27" s="2">
        <f t="shared" si="105"/>
        <v>0</v>
      </c>
      <c r="AN27" s="2">
        <f t="shared" si="171"/>
        <v>-0.33333333333333331</v>
      </c>
      <c r="AO27" s="2">
        <f t="shared" si="26"/>
        <v>0.5</v>
      </c>
      <c r="AP27" s="2">
        <f t="shared" si="27"/>
        <v>-0.33333333333333331</v>
      </c>
      <c r="AQ27" s="2">
        <f t="shared" si="28"/>
        <v>0.16666666666666669</v>
      </c>
      <c r="AS27" s="2">
        <f t="shared" si="106"/>
        <v>0</v>
      </c>
      <c r="AT27" s="2">
        <f t="shared" si="107"/>
        <v>0.5</v>
      </c>
      <c r="AU27" s="2">
        <f t="shared" si="108"/>
        <v>0</v>
      </c>
      <c r="AV27" s="2">
        <f t="shared" si="109"/>
        <v>0.16666666666666669</v>
      </c>
      <c r="AX27" s="2">
        <f t="shared" si="110"/>
        <v>0.33333333333333331</v>
      </c>
      <c r="AY27" s="2">
        <f t="shared" si="111"/>
        <v>0</v>
      </c>
      <c r="AZ27" s="2">
        <f t="shared" si="112"/>
        <v>0.33333333333333331</v>
      </c>
      <c r="BA27" s="2">
        <f t="shared" si="113"/>
        <v>0</v>
      </c>
      <c r="BC27" s="2">
        <f t="shared" si="172"/>
        <v>0</v>
      </c>
      <c r="BD27" s="2">
        <f t="shared" si="32"/>
        <v>0</v>
      </c>
      <c r="BE27" s="2">
        <f t="shared" si="33"/>
        <v>0</v>
      </c>
      <c r="BF27" s="2">
        <f t="shared" si="34"/>
        <v>0.33333333333333331</v>
      </c>
      <c r="BH27" s="2">
        <f t="shared" si="114"/>
        <v>0</v>
      </c>
      <c r="BI27" s="2">
        <f t="shared" si="115"/>
        <v>0.5</v>
      </c>
      <c r="BJ27" s="2">
        <f t="shared" si="116"/>
        <v>0</v>
      </c>
      <c r="BK27" s="2">
        <f t="shared" si="117"/>
        <v>0.16666666666666669</v>
      </c>
      <c r="BM27" s="2">
        <f t="shared" si="118"/>
        <v>0</v>
      </c>
      <c r="BN27" s="2">
        <f t="shared" si="119"/>
        <v>0.49925112331502741</v>
      </c>
      <c r="BO27" s="2">
        <f t="shared" si="120"/>
        <v>0</v>
      </c>
      <c r="BP27" s="2">
        <f t="shared" si="121"/>
        <v>0.16641704110500916</v>
      </c>
      <c r="BR27" s="20">
        <f t="shared" si="39"/>
        <v>0</v>
      </c>
      <c r="BS27" s="20">
        <f t="shared" si="40"/>
        <v>7.4887668497258808E-4</v>
      </c>
      <c r="BT27" s="20">
        <f t="shared" si="41"/>
        <v>0</v>
      </c>
      <c r="BU27" s="20">
        <f t="shared" si="42"/>
        <v>2.4962556165752936E-4</v>
      </c>
      <c r="BW27" s="2">
        <f t="shared" si="43"/>
        <v>-1.9999999999999907E-2</v>
      </c>
      <c r="BX27" s="2">
        <f t="shared" si="44"/>
        <v>5.0000000000000044E-2</v>
      </c>
      <c r="BY27" s="2">
        <f t="shared" si="45"/>
        <v>2.0000000000000018E-2</v>
      </c>
      <c r="BZ27" s="2">
        <f t="shared" si="46"/>
        <v>4.0000000000000036E-2</v>
      </c>
      <c r="CB27" s="2">
        <f t="shared" si="122"/>
        <v>0</v>
      </c>
      <c r="CC27" s="2">
        <f t="shared" si="123"/>
        <v>2.4962556165751392E-2</v>
      </c>
      <c r="CD27" s="2">
        <f t="shared" si="124"/>
        <v>0</v>
      </c>
      <c r="CE27" s="2">
        <f t="shared" si="125"/>
        <v>6.6566816442003721E-3</v>
      </c>
      <c r="CG27" s="2">
        <f t="shared" si="48"/>
        <v>4.0000000000000036E-2</v>
      </c>
      <c r="CH27" s="2">
        <f t="shared" si="49"/>
        <v>-0.15000000000000002</v>
      </c>
      <c r="CI27" s="2">
        <f t="shared" si="50"/>
        <v>5.0000000000000044E-2</v>
      </c>
      <c r="CJ27" s="2">
        <f t="shared" si="51"/>
        <v>0.21999999999999997</v>
      </c>
      <c r="CL27" s="2">
        <f t="shared" si="126"/>
        <v>0</v>
      </c>
      <c r="CM27" s="2">
        <f t="shared" si="127"/>
        <v>0.42436345481777327</v>
      </c>
      <c r="CN27" s="2">
        <f t="shared" si="128"/>
        <v>0</v>
      </c>
      <c r="CO27" s="2">
        <f t="shared" si="129"/>
        <v>0.20302879014811118</v>
      </c>
      <c r="CQ27" s="2">
        <f t="shared" si="130"/>
        <v>0</v>
      </c>
      <c r="CR27" s="2">
        <f t="shared" si="131"/>
        <v>0.39940089865202189</v>
      </c>
      <c r="CS27" s="2">
        <f t="shared" si="132"/>
        <v>0</v>
      </c>
      <c r="CT27" s="2">
        <f t="shared" si="133"/>
        <v>0.19637210850391079</v>
      </c>
      <c r="CW27" s="2">
        <f t="shared" si="54"/>
        <v>0</v>
      </c>
      <c r="CX27" s="2">
        <f t="shared" si="55"/>
        <v>0</v>
      </c>
      <c r="CY27" s="2">
        <f t="shared" si="56"/>
        <v>0</v>
      </c>
      <c r="CZ27" s="2">
        <f t="shared" si="57"/>
        <v>0.33333333333333331</v>
      </c>
      <c r="DB27" s="2">
        <f t="shared" si="58"/>
        <v>4.0000000000000036E-2</v>
      </c>
      <c r="DC27" s="2">
        <f t="shared" si="59"/>
        <v>-0.15000000000000002</v>
      </c>
      <c r="DD27" s="2">
        <f t="shared" si="60"/>
        <v>5.0000000000000044E-2</v>
      </c>
      <c r="DE27" s="2">
        <f t="shared" si="61"/>
        <v>0.21999999999999997</v>
      </c>
      <c r="DG27" s="2">
        <f t="shared" si="134"/>
        <v>0</v>
      </c>
      <c r="DH27" s="2">
        <f t="shared" si="135"/>
        <v>0</v>
      </c>
      <c r="DI27" s="2">
        <f t="shared" si="136"/>
        <v>0</v>
      </c>
      <c r="DJ27" s="2">
        <f t="shared" si="137"/>
        <v>0.40666666666666662</v>
      </c>
      <c r="DM27" s="2">
        <f t="shared" si="63"/>
        <v>0.33333333333333331</v>
      </c>
      <c r="DN27" s="2">
        <f t="shared" si="64"/>
        <v>0</v>
      </c>
      <c r="DO27" s="2">
        <f t="shared" si="65"/>
        <v>0.33333333333333331</v>
      </c>
      <c r="DP27" s="2">
        <f t="shared" si="66"/>
        <v>0</v>
      </c>
      <c r="DR27" s="2">
        <f t="shared" si="138"/>
        <v>-1.9999999999999907E-2</v>
      </c>
      <c r="DS27" s="2">
        <f t="shared" si="139"/>
        <v>5.0000000000000044E-2</v>
      </c>
      <c r="DT27" s="2">
        <f t="shared" si="140"/>
        <v>2.0000000000000018E-2</v>
      </c>
      <c r="DU27" s="2">
        <f t="shared" si="141"/>
        <v>4.0000000000000036E-2</v>
      </c>
      <c r="DW27" s="12">
        <f t="shared" si="142"/>
        <v>0.32666666666666666</v>
      </c>
      <c r="DX27" s="12">
        <f t="shared" si="143"/>
        <v>0</v>
      </c>
      <c r="DY27" s="12">
        <f t="shared" si="144"/>
        <v>0.33999999999999997</v>
      </c>
      <c r="DZ27" s="12">
        <f t="shared" si="145"/>
        <v>0</v>
      </c>
      <c r="EB27" s="2">
        <f t="shared" si="146"/>
        <v>0.3258520365752286</v>
      </c>
      <c r="EC27" s="2">
        <f t="shared" si="147"/>
        <v>0</v>
      </c>
      <c r="ED27" s="2">
        <f t="shared" si="148"/>
        <v>0.3391521197007481</v>
      </c>
      <c r="EE27" s="2">
        <f t="shared" si="149"/>
        <v>0</v>
      </c>
      <c r="EG27" s="2">
        <f t="shared" si="173"/>
        <v>8.146300914380622E-4</v>
      </c>
      <c r="EH27" s="2">
        <f t="shared" si="71"/>
        <v>0</v>
      </c>
      <c r="EI27" s="2">
        <f t="shared" si="72"/>
        <v>8.4788029925186859E-4</v>
      </c>
      <c r="EJ27" s="2">
        <f t="shared" si="73"/>
        <v>0</v>
      </c>
      <c r="EL27" s="2">
        <f t="shared" si="150"/>
        <v>1.6625103906899308E-3</v>
      </c>
      <c r="EN27" s="2">
        <f t="shared" si="151"/>
        <v>0</v>
      </c>
      <c r="EO27" s="2">
        <f t="shared" si="152"/>
        <v>0.39940089865202189</v>
      </c>
      <c r="EP27" s="2">
        <f t="shared" si="153"/>
        <v>0</v>
      </c>
      <c r="EQ27" s="2">
        <f t="shared" si="154"/>
        <v>0.19637210850391079</v>
      </c>
      <c r="ER27" s="2"/>
      <c r="ES27" s="2">
        <f t="shared" si="155"/>
        <v>0</v>
      </c>
      <c r="ET27" s="2">
        <f t="shared" si="156"/>
        <v>0</v>
      </c>
      <c r="EU27" s="2">
        <f t="shared" si="157"/>
        <v>0</v>
      </c>
      <c r="EV27" s="2">
        <f t="shared" si="158"/>
        <v>0.40666666666666662</v>
      </c>
      <c r="EX27" s="2">
        <f t="shared" si="74"/>
        <v>0</v>
      </c>
      <c r="EY27" s="2">
        <f t="shared" si="75"/>
        <v>0.39940089865202189</v>
      </c>
      <c r="EZ27" s="2">
        <f t="shared" si="76"/>
        <v>0</v>
      </c>
      <c r="FA27" s="2">
        <f t="shared" si="77"/>
        <v>0.60303877517057747</v>
      </c>
      <c r="FC27" s="2">
        <f t="shared" si="159"/>
        <v>1.0024396738225994</v>
      </c>
      <c r="FD27" s="2">
        <f t="shared" si="78"/>
        <v>0</v>
      </c>
      <c r="FE27" s="2">
        <f t="shared" si="160"/>
        <v>-1.6625103906899308E-3</v>
      </c>
      <c r="FF27" s="2">
        <f t="shared" si="161"/>
        <v>1.0007771634319094</v>
      </c>
      <c r="FG27" s="2"/>
      <c r="FH27" s="2">
        <f t="shared" si="162"/>
        <v>0</v>
      </c>
      <c r="FI27" s="2">
        <f t="shared" si="163"/>
        <v>0.39909073992294014</v>
      </c>
      <c r="FJ27" s="2">
        <f t="shared" si="164"/>
        <v>0</v>
      </c>
      <c r="FK27" s="2">
        <f t="shared" si="165"/>
        <v>0.60257047942881725</v>
      </c>
      <c r="FL27" s="2"/>
      <c r="FM27" s="2">
        <f t="shared" si="79"/>
        <v>1</v>
      </c>
      <c r="FN27" s="2">
        <f t="shared" si="166"/>
        <v>7.7716343190936676E-4</v>
      </c>
      <c r="FO27" s="40">
        <f t="shared" si="80"/>
        <v>2.0611678043013772</v>
      </c>
      <c r="FP27" s="2"/>
      <c r="FQ27" s="2">
        <f t="shared" si="81"/>
        <v>0</v>
      </c>
      <c r="FR27" s="2">
        <f t="shared" si="82"/>
        <v>0.5</v>
      </c>
      <c r="FS27" s="2">
        <f t="shared" si="83"/>
        <v>0</v>
      </c>
      <c r="FT27" s="2">
        <f t="shared" si="84"/>
        <v>0.5</v>
      </c>
      <c r="FU27" s="2"/>
      <c r="FV27" s="3">
        <f t="shared" si="85"/>
        <v>0</v>
      </c>
      <c r="FW27" s="3">
        <f t="shared" si="86"/>
        <v>-0.20119820269595623</v>
      </c>
      <c r="FX27" s="3">
        <f t="shared" si="87"/>
        <v>0</v>
      </c>
      <c r="FY27" s="3">
        <f t="shared" si="88"/>
        <v>0.20607755034115494</v>
      </c>
      <c r="FZ27" s="2"/>
      <c r="GA27" s="39">
        <f t="shared" si="167"/>
        <v>1.3617916091553322</v>
      </c>
      <c r="GB27" s="39">
        <f t="shared" si="168"/>
        <v>1.2336662932234548</v>
      </c>
      <c r="GC27" s="39">
        <f t="shared" si="169"/>
        <v>1.0679711120203148</v>
      </c>
      <c r="GD27" s="39">
        <f t="shared" si="170"/>
        <v>2.2267266805974151</v>
      </c>
    </row>
    <row r="28" spans="1:186" x14ac:dyDescent="0.25">
      <c r="A28" s="1">
        <f>'BTEvent-Driven Loop'!A27</f>
        <v>24</v>
      </c>
      <c r="C28" s="1">
        <f>'BTEvent-Driven Loop'!C27</f>
        <v>0</v>
      </c>
      <c r="D28" s="1">
        <f>'BTEvent-Driven Loop'!D27</f>
        <v>0</v>
      </c>
      <c r="E28" s="1">
        <f>'BTEvent-Driven Loop'!E27</f>
        <v>0</v>
      </c>
      <c r="F28" s="1">
        <f>'BTEvent-Driven Loop'!F27</f>
        <v>0</v>
      </c>
      <c r="H28" s="1">
        <f>'BTEvent-Driven Loop'!H27</f>
        <v>292.9168568543447</v>
      </c>
      <c r="I28" s="1">
        <f>'BTEvent-Driven Loop'!I27</f>
        <v>1451.6001863576155</v>
      </c>
      <c r="J28" s="1">
        <f>'BTEvent-Driven Loop'!J27</f>
        <v>3415.0915866258747</v>
      </c>
      <c r="K28" s="1">
        <f>'BTEvent-Driven Loop'!K27</f>
        <v>61036.030576947618</v>
      </c>
      <c r="L28" s="1"/>
      <c r="M28" s="1">
        <f>'BTEvent-Driven Loop'!M27</f>
        <v>254.06053910836019</v>
      </c>
      <c r="N28" s="1">
        <f>'BTEvent-Driven Loop'!N27</f>
        <v>1800.5425388474268</v>
      </c>
      <c r="O28" s="1">
        <f>'BTEvent-Driven Loop'!O27</f>
        <v>4624.6031902225386</v>
      </c>
      <c r="P28" s="1">
        <f>'BTEvent-Driven Loop'!P27</f>
        <v>73824.532221641406</v>
      </c>
      <c r="R28" s="2">
        <f t="shared" si="90"/>
        <v>-0.15000000000000002</v>
      </c>
      <c r="S28" s="2">
        <f t="shared" si="91"/>
        <v>0.29000000000000004</v>
      </c>
      <c r="T28" s="2">
        <f t="shared" si="92"/>
        <v>0.30000000000000004</v>
      </c>
      <c r="U28" s="2">
        <f t="shared" si="93"/>
        <v>0.27</v>
      </c>
      <c r="W28" s="2">
        <f t="shared" si="94"/>
        <v>-2.0000000000000018E-2</v>
      </c>
      <c r="X28" s="2">
        <f t="shared" si="95"/>
        <v>4.0000000000000036E-2</v>
      </c>
      <c r="Y28" s="2">
        <f t="shared" si="96"/>
        <v>-4.0000000000000036E-2</v>
      </c>
      <c r="Z28" s="2">
        <f t="shared" si="97"/>
        <v>5.0000000000000044E-2</v>
      </c>
      <c r="AB28" s="1">
        <f t="shared" si="98"/>
        <v>0</v>
      </c>
      <c r="AC28" s="2">
        <v>1</v>
      </c>
      <c r="AD28" s="3">
        <f t="shared" si="99"/>
        <v>0</v>
      </c>
      <c r="AF28" s="2">
        <f t="shared" si="100"/>
        <v>0</v>
      </c>
      <c r="AG28" s="2">
        <f t="shared" si="101"/>
        <v>0</v>
      </c>
      <c r="AH28" s="2">
        <f t="shared" si="102"/>
        <v>0</v>
      </c>
      <c r="AI28" s="2">
        <f t="shared" si="103"/>
        <v>0</v>
      </c>
      <c r="AK28" s="2">
        <f t="shared" si="104"/>
        <v>0</v>
      </c>
      <c r="AL28" s="2">
        <f t="shared" si="105"/>
        <v>1</v>
      </c>
      <c r="AN28" s="2">
        <f t="shared" si="171"/>
        <v>0</v>
      </c>
      <c r="AO28" s="2">
        <f t="shared" si="26"/>
        <v>-0.5</v>
      </c>
      <c r="AP28" s="2">
        <f t="shared" si="27"/>
        <v>0</v>
      </c>
      <c r="AQ28" s="2">
        <f t="shared" si="28"/>
        <v>-0.5</v>
      </c>
      <c r="AS28" s="2">
        <f t="shared" si="106"/>
        <v>0</v>
      </c>
      <c r="AT28" s="2">
        <f t="shared" si="107"/>
        <v>0</v>
      </c>
      <c r="AU28" s="2">
        <f t="shared" si="108"/>
        <v>0</v>
      </c>
      <c r="AV28" s="2">
        <f t="shared" si="109"/>
        <v>0</v>
      </c>
      <c r="AX28" s="2">
        <f t="shared" si="110"/>
        <v>0</v>
      </c>
      <c r="AY28" s="2">
        <f t="shared" si="111"/>
        <v>0.5</v>
      </c>
      <c r="AZ28" s="2">
        <f t="shared" si="112"/>
        <v>0</v>
      </c>
      <c r="BA28" s="2">
        <f t="shared" si="113"/>
        <v>0.5</v>
      </c>
      <c r="BC28" s="2">
        <f t="shared" si="172"/>
        <v>0</v>
      </c>
      <c r="BD28" s="2">
        <f t="shared" si="32"/>
        <v>0</v>
      </c>
      <c r="BE28" s="2">
        <f t="shared" si="33"/>
        <v>0</v>
      </c>
      <c r="BF28" s="2">
        <f t="shared" si="34"/>
        <v>0</v>
      </c>
      <c r="BH28" s="2">
        <f t="shared" si="114"/>
        <v>0</v>
      </c>
      <c r="BI28" s="2">
        <f t="shared" si="115"/>
        <v>0</v>
      </c>
      <c r="BJ28" s="2">
        <f t="shared" si="116"/>
        <v>0</v>
      </c>
      <c r="BK28" s="2">
        <f t="shared" si="117"/>
        <v>0</v>
      </c>
      <c r="BM28" s="2">
        <f t="shared" si="118"/>
        <v>0</v>
      </c>
      <c r="BN28" s="2">
        <f t="shared" si="119"/>
        <v>0</v>
      </c>
      <c r="BO28" s="2">
        <f t="shared" si="120"/>
        <v>0</v>
      </c>
      <c r="BP28" s="2">
        <f t="shared" si="121"/>
        <v>0</v>
      </c>
      <c r="BR28" s="20">
        <f t="shared" si="39"/>
        <v>0</v>
      </c>
      <c r="BS28" s="20">
        <f t="shared" si="40"/>
        <v>0</v>
      </c>
      <c r="BT28" s="20">
        <f t="shared" si="41"/>
        <v>0</v>
      </c>
      <c r="BU28" s="20">
        <f t="shared" si="42"/>
        <v>0</v>
      </c>
      <c r="BW28" s="2">
        <f t="shared" si="43"/>
        <v>-2.0000000000000018E-2</v>
      </c>
      <c r="BX28" s="2">
        <f t="shared" si="44"/>
        <v>4.0000000000000036E-2</v>
      </c>
      <c r="BY28" s="2">
        <f t="shared" si="45"/>
        <v>-4.0000000000000036E-2</v>
      </c>
      <c r="BZ28" s="2">
        <f t="shared" si="46"/>
        <v>5.0000000000000044E-2</v>
      </c>
      <c r="CB28" s="2">
        <f t="shared" si="122"/>
        <v>0</v>
      </c>
      <c r="CC28" s="2">
        <f t="shared" si="123"/>
        <v>0</v>
      </c>
      <c r="CD28" s="2">
        <f t="shared" si="124"/>
        <v>0</v>
      </c>
      <c r="CE28" s="2">
        <f t="shared" si="125"/>
        <v>0</v>
      </c>
      <c r="CG28" s="2">
        <f t="shared" si="48"/>
        <v>-0.15000000000000002</v>
      </c>
      <c r="CH28" s="2">
        <f t="shared" si="49"/>
        <v>0.29000000000000004</v>
      </c>
      <c r="CI28" s="2">
        <f t="shared" si="50"/>
        <v>0.30000000000000004</v>
      </c>
      <c r="CJ28" s="2">
        <f t="shared" si="51"/>
        <v>0.27</v>
      </c>
      <c r="CL28" s="2">
        <f t="shared" si="126"/>
        <v>0</v>
      </c>
      <c r="CM28" s="2">
        <f t="shared" si="127"/>
        <v>0</v>
      </c>
      <c r="CN28" s="2">
        <f t="shared" si="128"/>
        <v>0</v>
      </c>
      <c r="CO28" s="2">
        <f t="shared" si="129"/>
        <v>0</v>
      </c>
      <c r="CQ28" s="2">
        <f t="shared" si="130"/>
        <v>0</v>
      </c>
      <c r="CR28" s="2">
        <f t="shared" si="131"/>
        <v>0</v>
      </c>
      <c r="CS28" s="2">
        <f t="shared" si="132"/>
        <v>0</v>
      </c>
      <c r="CT28" s="2">
        <f t="shared" si="133"/>
        <v>0</v>
      </c>
      <c r="CW28" s="2">
        <f t="shared" si="54"/>
        <v>0</v>
      </c>
      <c r="CX28" s="2">
        <f t="shared" si="55"/>
        <v>0</v>
      </c>
      <c r="CY28" s="2">
        <f t="shared" si="56"/>
        <v>0</v>
      </c>
      <c r="CZ28" s="2">
        <f t="shared" si="57"/>
        <v>0</v>
      </c>
      <c r="DB28" s="2">
        <f t="shared" si="58"/>
        <v>-0.15000000000000002</v>
      </c>
      <c r="DC28" s="2">
        <f t="shared" si="59"/>
        <v>0.29000000000000004</v>
      </c>
      <c r="DD28" s="2">
        <f t="shared" si="60"/>
        <v>0.30000000000000004</v>
      </c>
      <c r="DE28" s="2">
        <f t="shared" si="61"/>
        <v>0.27</v>
      </c>
      <c r="DG28" s="2">
        <f t="shared" si="134"/>
        <v>0</v>
      </c>
      <c r="DH28" s="2">
        <f t="shared" si="135"/>
        <v>0</v>
      </c>
      <c r="DI28" s="2">
        <f t="shared" si="136"/>
        <v>0</v>
      </c>
      <c r="DJ28" s="2">
        <f t="shared" si="137"/>
        <v>0</v>
      </c>
      <c r="DM28" s="2">
        <f t="shared" si="63"/>
        <v>0</v>
      </c>
      <c r="DN28" s="2">
        <f t="shared" si="64"/>
        <v>0.5</v>
      </c>
      <c r="DO28" s="2">
        <f t="shared" si="65"/>
        <v>0</v>
      </c>
      <c r="DP28" s="2">
        <f t="shared" si="66"/>
        <v>0.5</v>
      </c>
      <c r="DR28" s="2">
        <f t="shared" si="138"/>
        <v>-2.0000000000000018E-2</v>
      </c>
      <c r="DS28" s="2">
        <f t="shared" si="139"/>
        <v>4.0000000000000036E-2</v>
      </c>
      <c r="DT28" s="2">
        <f t="shared" si="140"/>
        <v>-4.0000000000000036E-2</v>
      </c>
      <c r="DU28" s="2">
        <f t="shared" si="141"/>
        <v>5.0000000000000044E-2</v>
      </c>
      <c r="DW28" s="12">
        <f t="shared" si="142"/>
        <v>0</v>
      </c>
      <c r="DX28" s="12">
        <f t="shared" si="143"/>
        <v>0.52</v>
      </c>
      <c r="DY28" s="12">
        <f t="shared" si="144"/>
        <v>0</v>
      </c>
      <c r="DZ28" s="12">
        <f t="shared" si="145"/>
        <v>0.52500000000000002</v>
      </c>
      <c r="EB28" s="2">
        <f t="shared" si="146"/>
        <v>0</v>
      </c>
      <c r="EC28" s="2">
        <f t="shared" si="147"/>
        <v>0.51870324189526185</v>
      </c>
      <c r="ED28" s="2">
        <f t="shared" si="148"/>
        <v>0</v>
      </c>
      <c r="EE28" s="2">
        <f t="shared" si="149"/>
        <v>0.52369077306733169</v>
      </c>
      <c r="EG28" s="2">
        <f t="shared" si="173"/>
        <v>0</v>
      </c>
      <c r="EH28" s="2">
        <f t="shared" si="71"/>
        <v>1.2967581047381715E-3</v>
      </c>
      <c r="EI28" s="2">
        <f t="shared" si="72"/>
        <v>0</v>
      </c>
      <c r="EJ28" s="2">
        <f t="shared" si="73"/>
        <v>1.3092269326683281E-3</v>
      </c>
      <c r="EL28" s="2">
        <f t="shared" si="150"/>
        <v>2.6059850374064997E-3</v>
      </c>
      <c r="EN28" s="2">
        <f t="shared" si="151"/>
        <v>0</v>
      </c>
      <c r="EO28" s="2">
        <f t="shared" si="152"/>
        <v>0</v>
      </c>
      <c r="EP28" s="2">
        <f t="shared" si="153"/>
        <v>0</v>
      </c>
      <c r="EQ28" s="2">
        <f t="shared" si="154"/>
        <v>0</v>
      </c>
      <c r="ER28" s="2"/>
      <c r="ES28" s="2">
        <f t="shared" si="155"/>
        <v>0</v>
      </c>
      <c r="ET28" s="2">
        <f t="shared" si="156"/>
        <v>0</v>
      </c>
      <c r="EU28" s="2">
        <f t="shared" si="157"/>
        <v>0</v>
      </c>
      <c r="EV28" s="2">
        <f t="shared" si="158"/>
        <v>0</v>
      </c>
      <c r="EX28" s="2">
        <f t="shared" si="74"/>
        <v>0</v>
      </c>
      <c r="EY28" s="2">
        <f t="shared" si="75"/>
        <v>0</v>
      </c>
      <c r="EZ28" s="2">
        <f t="shared" si="76"/>
        <v>0</v>
      </c>
      <c r="FA28" s="2">
        <f t="shared" si="77"/>
        <v>0</v>
      </c>
      <c r="FC28" s="2">
        <f t="shared" si="159"/>
        <v>0</v>
      </c>
      <c r="FD28" s="2">
        <f t="shared" si="78"/>
        <v>1</v>
      </c>
      <c r="FE28" s="2">
        <f t="shared" si="160"/>
        <v>-2.6059850374064997E-3</v>
      </c>
      <c r="FF28" s="2">
        <f t="shared" si="161"/>
        <v>0.9973940149625935</v>
      </c>
      <c r="FG28" s="2"/>
      <c r="FH28" s="2">
        <f t="shared" si="162"/>
        <v>0</v>
      </c>
      <c r="FI28" s="2">
        <f t="shared" si="163"/>
        <v>0</v>
      </c>
      <c r="FJ28" s="2">
        <f t="shared" si="164"/>
        <v>0</v>
      </c>
      <c r="FK28" s="2">
        <f t="shared" si="165"/>
        <v>0</v>
      </c>
      <c r="FL28" s="2"/>
      <c r="FM28" s="2">
        <f t="shared" si="79"/>
        <v>1</v>
      </c>
      <c r="FN28" s="2">
        <f t="shared" si="166"/>
        <v>-2.6059850374064997E-3</v>
      </c>
      <c r="FO28" s="40">
        <f t="shared" si="80"/>
        <v>2.0557964318437838</v>
      </c>
      <c r="FP28" s="2"/>
      <c r="FQ28" s="2">
        <f t="shared" si="81"/>
        <v>0</v>
      </c>
      <c r="FR28" s="2">
        <f t="shared" si="82"/>
        <v>0</v>
      </c>
      <c r="FS28" s="2">
        <f t="shared" si="83"/>
        <v>0</v>
      </c>
      <c r="FT28" s="2">
        <f t="shared" si="84"/>
        <v>0</v>
      </c>
      <c r="FU28" s="2"/>
      <c r="FV28" s="3">
        <f t="shared" si="85"/>
        <v>0</v>
      </c>
      <c r="FW28" s="3">
        <f t="shared" si="86"/>
        <v>0</v>
      </c>
      <c r="FX28" s="3">
        <f t="shared" si="87"/>
        <v>0</v>
      </c>
      <c r="FY28" s="3">
        <f t="shared" si="88"/>
        <v>0</v>
      </c>
      <c r="FZ28" s="2"/>
      <c r="GA28" s="39">
        <f t="shared" si="167"/>
        <v>1.3617916091553322</v>
      </c>
      <c r="GB28" s="39">
        <f t="shared" si="168"/>
        <v>1.2336662932234548</v>
      </c>
      <c r="GC28" s="39">
        <f t="shared" si="169"/>
        <v>1.0679711120203148</v>
      </c>
      <c r="GD28" s="39">
        <f t="shared" si="170"/>
        <v>2.2267266805974151</v>
      </c>
    </row>
    <row r="29" spans="1:186" x14ac:dyDescent="0.25">
      <c r="A29" s="1">
        <f>'BTEvent-Driven Loop'!A28</f>
        <v>25</v>
      </c>
      <c r="C29" s="1">
        <f>'BTEvent-Driven Loop'!C28</f>
        <v>1</v>
      </c>
      <c r="D29" s="1">
        <f>'BTEvent-Driven Loop'!D28</f>
        <v>0</v>
      </c>
      <c r="E29" s="1">
        <f>'BTEvent-Driven Loop'!E28</f>
        <v>0</v>
      </c>
      <c r="F29" s="1">
        <f>'BTEvent-Driven Loop'!F28</f>
        <v>0</v>
      </c>
      <c r="H29" s="1">
        <f>'BTEvent-Driven Loop'!H28</f>
        <v>246.43872293510938</v>
      </c>
      <c r="I29" s="1">
        <f>'BTEvent-Driven Loop'!I28</f>
        <v>1764.5316880704784</v>
      </c>
      <c r="J29" s="1">
        <f>'BTEvent-Driven Loop'!J28</f>
        <v>4763.3412859292148</v>
      </c>
      <c r="K29" s="1">
        <f>'BTEvent-Driven Loop'!K28</f>
        <v>74562.777543857825</v>
      </c>
      <c r="L29" s="1"/>
      <c r="M29" s="1">
        <f>'BTEvent-Driven Loop'!M28</f>
        <v>246.43872293510938</v>
      </c>
      <c r="N29" s="1">
        <f>'BTEvent-Driven Loop'!N28</f>
        <v>2160.651046616912</v>
      </c>
      <c r="O29" s="1">
        <f>'BTEvent-Driven Loop'!O28</f>
        <v>4578.3571583203129</v>
      </c>
      <c r="P29" s="1">
        <f>'BTEvent-Driven Loop'!P28</f>
        <v>70871.550932775746</v>
      </c>
      <c r="R29" s="2">
        <f t="shared" si="90"/>
        <v>-3.0000000000000027E-2</v>
      </c>
      <c r="S29" s="2">
        <f t="shared" si="91"/>
        <v>0.19999999999999996</v>
      </c>
      <c r="T29" s="2">
        <f t="shared" si="92"/>
        <v>-1.000000000000012E-2</v>
      </c>
      <c r="U29" s="2">
        <f t="shared" si="93"/>
        <v>-4.0000000000000036E-2</v>
      </c>
      <c r="W29" s="2">
        <f t="shared" si="94"/>
        <v>-3.0000000000000027E-2</v>
      </c>
      <c r="X29" s="2">
        <f t="shared" si="95"/>
        <v>-2.0000000000000018E-2</v>
      </c>
      <c r="Y29" s="2">
        <f t="shared" si="96"/>
        <v>3.0000000000000027E-2</v>
      </c>
      <c r="Z29" s="2">
        <f t="shared" si="97"/>
        <v>1.0000000000000009E-2</v>
      </c>
      <c r="AB29" s="1">
        <f t="shared" si="98"/>
        <v>1</v>
      </c>
      <c r="AC29" s="2">
        <v>1</v>
      </c>
      <c r="AD29" s="3">
        <f t="shared" si="99"/>
        <v>0.8</v>
      </c>
      <c r="AF29" s="2">
        <f t="shared" si="100"/>
        <v>0.8</v>
      </c>
      <c r="AG29" s="2">
        <f t="shared" si="101"/>
        <v>0</v>
      </c>
      <c r="AH29" s="2">
        <f t="shared" si="102"/>
        <v>0</v>
      </c>
      <c r="AI29" s="2">
        <f t="shared" si="103"/>
        <v>0</v>
      </c>
      <c r="AK29" s="2">
        <f t="shared" si="104"/>
        <v>0.8</v>
      </c>
      <c r="AL29" s="2">
        <f t="shared" si="105"/>
        <v>0.19999999999999996</v>
      </c>
      <c r="AN29" s="2">
        <f t="shared" si="171"/>
        <v>0.8</v>
      </c>
      <c r="AO29" s="2">
        <f t="shared" si="26"/>
        <v>0</v>
      </c>
      <c r="AP29" s="2">
        <f t="shared" si="27"/>
        <v>0</v>
      </c>
      <c r="AQ29" s="2">
        <f t="shared" si="28"/>
        <v>0</v>
      </c>
      <c r="AS29" s="2">
        <f t="shared" si="106"/>
        <v>0.8</v>
      </c>
      <c r="AT29" s="2">
        <f t="shared" si="107"/>
        <v>0</v>
      </c>
      <c r="AU29" s="2">
        <f t="shared" si="108"/>
        <v>0</v>
      </c>
      <c r="AV29" s="2">
        <f t="shared" si="109"/>
        <v>0</v>
      </c>
      <c r="AX29" s="2">
        <f t="shared" si="110"/>
        <v>0</v>
      </c>
      <c r="AY29" s="2">
        <f t="shared" si="111"/>
        <v>0</v>
      </c>
      <c r="AZ29" s="2">
        <f t="shared" si="112"/>
        <v>0</v>
      </c>
      <c r="BA29" s="2">
        <f t="shared" si="113"/>
        <v>0</v>
      </c>
      <c r="BC29" s="2">
        <f t="shared" si="172"/>
        <v>0</v>
      </c>
      <c r="BD29" s="2">
        <f t="shared" si="32"/>
        <v>0</v>
      </c>
      <c r="BE29" s="2">
        <f t="shared" si="33"/>
        <v>0</v>
      </c>
      <c r="BF29" s="2">
        <f t="shared" si="34"/>
        <v>0</v>
      </c>
      <c r="BH29" s="2">
        <f t="shared" si="114"/>
        <v>0.8</v>
      </c>
      <c r="BI29" s="2">
        <f t="shared" si="115"/>
        <v>0</v>
      </c>
      <c r="BJ29" s="2">
        <f t="shared" si="116"/>
        <v>0</v>
      </c>
      <c r="BK29" s="2">
        <f t="shared" si="117"/>
        <v>0</v>
      </c>
      <c r="BM29" s="2">
        <f t="shared" si="118"/>
        <v>0.79880179730404388</v>
      </c>
      <c r="BN29" s="2">
        <f t="shared" si="119"/>
        <v>0</v>
      </c>
      <c r="BO29" s="2">
        <f t="shared" si="120"/>
        <v>0</v>
      </c>
      <c r="BP29" s="2">
        <f t="shared" si="121"/>
        <v>0</v>
      </c>
      <c r="BR29" s="20">
        <f t="shared" si="39"/>
        <v>1.1982026959561631E-3</v>
      </c>
      <c r="BS29" s="20">
        <f t="shared" si="40"/>
        <v>0</v>
      </c>
      <c r="BT29" s="20">
        <f t="shared" si="41"/>
        <v>0</v>
      </c>
      <c r="BU29" s="20">
        <f t="shared" si="42"/>
        <v>0</v>
      </c>
      <c r="BW29" s="2">
        <f t="shared" si="43"/>
        <v>-3.0000000000000027E-2</v>
      </c>
      <c r="BX29" s="2">
        <f t="shared" si="44"/>
        <v>-2.0000000000000018E-2</v>
      </c>
      <c r="BY29" s="2">
        <f t="shared" si="45"/>
        <v>3.0000000000000027E-2</v>
      </c>
      <c r="BZ29" s="2">
        <f t="shared" si="46"/>
        <v>1.0000000000000009E-2</v>
      </c>
      <c r="CB29" s="2">
        <f t="shared" si="122"/>
        <v>-2.3964053919121337E-2</v>
      </c>
      <c r="CC29" s="2">
        <f t="shared" si="123"/>
        <v>0</v>
      </c>
      <c r="CD29" s="2">
        <f t="shared" si="124"/>
        <v>0</v>
      </c>
      <c r="CE29" s="2">
        <f t="shared" si="125"/>
        <v>0</v>
      </c>
      <c r="CG29" s="2">
        <f t="shared" si="48"/>
        <v>-3.0000000000000027E-2</v>
      </c>
      <c r="CH29" s="2">
        <f t="shared" si="49"/>
        <v>0.19999999999999996</v>
      </c>
      <c r="CI29" s="2">
        <f t="shared" si="50"/>
        <v>-1.000000000000012E-2</v>
      </c>
      <c r="CJ29" s="2">
        <f t="shared" si="51"/>
        <v>-4.0000000000000036E-2</v>
      </c>
      <c r="CL29" s="2">
        <f t="shared" si="126"/>
        <v>0.77483774338492251</v>
      </c>
      <c r="CM29" s="2">
        <f t="shared" si="127"/>
        <v>0</v>
      </c>
      <c r="CN29" s="2">
        <f t="shared" si="128"/>
        <v>0</v>
      </c>
      <c r="CO29" s="2">
        <f t="shared" si="129"/>
        <v>0</v>
      </c>
      <c r="CQ29" s="2">
        <f t="shared" si="130"/>
        <v>0.79880179730404388</v>
      </c>
      <c r="CR29" s="2">
        <f t="shared" si="131"/>
        <v>0</v>
      </c>
      <c r="CS29" s="2">
        <f t="shared" si="132"/>
        <v>0</v>
      </c>
      <c r="CT29" s="2">
        <f t="shared" si="133"/>
        <v>0</v>
      </c>
      <c r="CW29" s="2">
        <f t="shared" si="54"/>
        <v>0</v>
      </c>
      <c r="CX29" s="2">
        <f t="shared" si="55"/>
        <v>0</v>
      </c>
      <c r="CY29" s="2">
        <f t="shared" si="56"/>
        <v>0</v>
      </c>
      <c r="CZ29" s="2">
        <f t="shared" si="57"/>
        <v>0</v>
      </c>
      <c r="DB29" s="2">
        <f t="shared" si="58"/>
        <v>-3.0000000000000027E-2</v>
      </c>
      <c r="DC29" s="2">
        <f t="shared" si="59"/>
        <v>0.19999999999999996</v>
      </c>
      <c r="DD29" s="2">
        <f t="shared" si="60"/>
        <v>-1.000000000000012E-2</v>
      </c>
      <c r="DE29" s="2">
        <f t="shared" si="61"/>
        <v>-4.0000000000000036E-2</v>
      </c>
      <c r="DG29" s="2">
        <f t="shared" si="134"/>
        <v>0</v>
      </c>
      <c r="DH29" s="2">
        <f t="shared" si="135"/>
        <v>0</v>
      </c>
      <c r="DI29" s="2">
        <f t="shared" si="136"/>
        <v>0</v>
      </c>
      <c r="DJ29" s="2">
        <f t="shared" si="137"/>
        <v>0</v>
      </c>
      <c r="DM29" s="2">
        <f t="shared" si="63"/>
        <v>0</v>
      </c>
      <c r="DN29" s="2">
        <f t="shared" si="64"/>
        <v>0</v>
      </c>
      <c r="DO29" s="2">
        <f t="shared" si="65"/>
        <v>0</v>
      </c>
      <c r="DP29" s="2">
        <f t="shared" si="66"/>
        <v>0</v>
      </c>
      <c r="DR29" s="2">
        <f t="shared" si="138"/>
        <v>-3.0000000000000027E-2</v>
      </c>
      <c r="DS29" s="2">
        <f t="shared" si="139"/>
        <v>-2.0000000000000018E-2</v>
      </c>
      <c r="DT29" s="2">
        <f t="shared" si="140"/>
        <v>3.0000000000000027E-2</v>
      </c>
      <c r="DU29" s="2">
        <f t="shared" si="141"/>
        <v>1.0000000000000009E-2</v>
      </c>
      <c r="DW29" s="12">
        <f t="shared" si="142"/>
        <v>0</v>
      </c>
      <c r="DX29" s="12">
        <f t="shared" si="143"/>
        <v>0</v>
      </c>
      <c r="DY29" s="12">
        <f t="shared" si="144"/>
        <v>0</v>
      </c>
      <c r="DZ29" s="12">
        <f t="shared" si="145"/>
        <v>0</v>
      </c>
      <c r="EB29" s="2">
        <f t="shared" si="146"/>
        <v>0</v>
      </c>
      <c r="EC29" s="2">
        <f t="shared" si="147"/>
        <v>0</v>
      </c>
      <c r="ED29" s="2">
        <f t="shared" si="148"/>
        <v>0</v>
      </c>
      <c r="EE29" s="2">
        <f t="shared" si="149"/>
        <v>0</v>
      </c>
      <c r="EG29" s="2">
        <f t="shared" si="173"/>
        <v>0</v>
      </c>
      <c r="EH29" s="2">
        <f t="shared" si="71"/>
        <v>0</v>
      </c>
      <c r="EI29" s="2">
        <f t="shared" si="72"/>
        <v>0</v>
      </c>
      <c r="EJ29" s="2">
        <f t="shared" si="73"/>
        <v>0</v>
      </c>
      <c r="EL29" s="2">
        <f t="shared" si="150"/>
        <v>0</v>
      </c>
      <c r="EN29" s="2">
        <f t="shared" si="151"/>
        <v>0.79880179730404388</v>
      </c>
      <c r="EO29" s="2">
        <f t="shared" si="152"/>
        <v>0</v>
      </c>
      <c r="EP29" s="2">
        <f t="shared" si="153"/>
        <v>0</v>
      </c>
      <c r="EQ29" s="2">
        <f t="shared" si="154"/>
        <v>0</v>
      </c>
      <c r="ER29" s="2"/>
      <c r="ES29" s="2">
        <f t="shared" si="155"/>
        <v>0</v>
      </c>
      <c r="ET29" s="2">
        <f t="shared" si="156"/>
        <v>0</v>
      </c>
      <c r="EU29" s="2">
        <f t="shared" si="157"/>
        <v>0</v>
      </c>
      <c r="EV29" s="2">
        <f t="shared" si="158"/>
        <v>0</v>
      </c>
      <c r="EX29" s="2">
        <f t="shared" si="74"/>
        <v>0.79880179730404388</v>
      </c>
      <c r="EY29" s="2">
        <f t="shared" si="75"/>
        <v>0</v>
      </c>
      <c r="EZ29" s="2">
        <f t="shared" si="76"/>
        <v>0</v>
      </c>
      <c r="FA29" s="2">
        <f t="shared" si="77"/>
        <v>0</v>
      </c>
      <c r="FC29" s="2">
        <f t="shared" si="159"/>
        <v>0.79880179730404388</v>
      </c>
      <c r="FD29" s="2">
        <f t="shared" si="78"/>
        <v>0.19999999999999996</v>
      </c>
      <c r="FE29" s="2">
        <f t="shared" si="160"/>
        <v>0</v>
      </c>
      <c r="FF29" s="2">
        <f t="shared" si="161"/>
        <v>0.99880179730404384</v>
      </c>
      <c r="FG29" s="2"/>
      <c r="FH29" s="2">
        <f t="shared" si="162"/>
        <v>0.79976007197840648</v>
      </c>
      <c r="FI29" s="2">
        <f t="shared" si="163"/>
        <v>0</v>
      </c>
      <c r="FJ29" s="2">
        <f t="shared" si="164"/>
        <v>0</v>
      </c>
      <c r="FK29" s="2">
        <f t="shared" si="165"/>
        <v>0</v>
      </c>
      <c r="FL29" s="2"/>
      <c r="FM29" s="2">
        <f t="shared" si="79"/>
        <v>1</v>
      </c>
      <c r="FN29" s="2">
        <f t="shared" si="166"/>
        <v>-1.1982026959561631E-3</v>
      </c>
      <c r="FO29" s="40">
        <f t="shared" si="80"/>
        <v>2.0533331710168117</v>
      </c>
      <c r="FP29" s="2"/>
      <c r="FQ29" s="2">
        <f t="shared" si="81"/>
        <v>0.8</v>
      </c>
      <c r="FR29" s="2">
        <f t="shared" si="82"/>
        <v>0</v>
      </c>
      <c r="FS29" s="2">
        <f t="shared" si="83"/>
        <v>0</v>
      </c>
      <c r="FT29" s="2">
        <f t="shared" si="84"/>
        <v>0</v>
      </c>
      <c r="FU29" s="2"/>
      <c r="FV29" s="3">
        <f t="shared" si="85"/>
        <v>-1.4977533699451762E-3</v>
      </c>
      <c r="FW29" s="3">
        <f t="shared" si="86"/>
        <v>0</v>
      </c>
      <c r="FX29" s="3">
        <f t="shared" si="87"/>
        <v>0</v>
      </c>
      <c r="FY29" s="3">
        <f t="shared" si="88"/>
        <v>0</v>
      </c>
      <c r="FZ29" s="2"/>
      <c r="GA29" s="39">
        <f t="shared" si="167"/>
        <v>1.3597519811835568</v>
      </c>
      <c r="GB29" s="39">
        <f t="shared" si="168"/>
        <v>1.2336662932234548</v>
      </c>
      <c r="GC29" s="39">
        <f t="shared" si="169"/>
        <v>1.0679711120203148</v>
      </c>
      <c r="GD29" s="39">
        <f t="shared" si="170"/>
        <v>2.2267266805974151</v>
      </c>
    </row>
    <row r="30" spans="1:186" x14ac:dyDescent="0.25">
      <c r="A30" s="1">
        <f>'BTEvent-Driven Loop'!A29</f>
        <v>26</v>
      </c>
      <c r="C30" s="1">
        <f>'BTEvent-Driven Loop'!C29</f>
        <v>1</v>
      </c>
      <c r="D30" s="1">
        <f>'BTEvent-Driven Loop'!D29</f>
        <v>0</v>
      </c>
      <c r="E30" s="1">
        <f>'BTEvent-Driven Loop'!E29</f>
        <v>1</v>
      </c>
      <c r="F30" s="1">
        <f>'BTEvent-Driven Loop'!F29</f>
        <v>1</v>
      </c>
      <c r="H30" s="1">
        <f>'BTEvent-Driven Loop'!H29</f>
        <v>239.0455612470561</v>
      </c>
      <c r="I30" s="1">
        <f>'BTEvent-Driven Loop'!I29</f>
        <v>2052.6184942860664</v>
      </c>
      <c r="J30" s="1">
        <f>'BTEvent-Driven Loop'!J29</f>
        <v>4532.5735867371095</v>
      </c>
      <c r="K30" s="1">
        <f>'BTEvent-Driven Loop'!K29</f>
        <v>67327.97338613696</v>
      </c>
      <c r="L30" s="1"/>
      <c r="M30" s="1">
        <f>'BTEvent-Driven Loop'!M29</f>
        <v>266.15382076991813</v>
      </c>
      <c r="N30" s="1">
        <f>'BTEvent-Driven Loop'!N29</f>
        <v>2203.8640675492502</v>
      </c>
      <c r="O30" s="1">
        <f>'BTEvent-Driven Loop'!O29</f>
        <v>4944.6257309859384</v>
      </c>
      <c r="P30" s="1">
        <f>'BTEvent-Driven Loop'!P29</f>
        <v>63784.395839498175</v>
      </c>
      <c r="R30" s="2">
        <f t="shared" si="90"/>
        <v>8.0000000000000071E-2</v>
      </c>
      <c r="S30" s="2">
        <f t="shared" si="91"/>
        <v>2.0000000000000018E-2</v>
      </c>
      <c r="T30" s="2">
        <f t="shared" si="92"/>
        <v>8.0000000000000071E-2</v>
      </c>
      <c r="U30" s="2">
        <f t="shared" si="93"/>
        <v>-9.9999999999999978E-2</v>
      </c>
      <c r="W30" s="2">
        <f t="shared" si="94"/>
        <v>-3.0000000000000027E-2</v>
      </c>
      <c r="X30" s="2">
        <f t="shared" si="95"/>
        <v>-5.0000000000000044E-2</v>
      </c>
      <c r="Y30" s="2">
        <f t="shared" si="96"/>
        <v>-1.0000000000000009E-2</v>
      </c>
      <c r="Z30" s="2">
        <f t="shared" si="97"/>
        <v>-4.9999999999999933E-2</v>
      </c>
      <c r="AB30" s="1">
        <f t="shared" si="98"/>
        <v>3</v>
      </c>
      <c r="AC30" s="2">
        <v>1</v>
      </c>
      <c r="AD30" s="3">
        <f t="shared" si="99"/>
        <v>0.33333333333333331</v>
      </c>
      <c r="AF30" s="2">
        <f t="shared" si="100"/>
        <v>0.33333333333333331</v>
      </c>
      <c r="AG30" s="2">
        <f t="shared" si="101"/>
        <v>0</v>
      </c>
      <c r="AH30" s="2">
        <f t="shared" si="102"/>
        <v>0.33333333333333331</v>
      </c>
      <c r="AI30" s="2">
        <f t="shared" si="103"/>
        <v>0.33333333333333331</v>
      </c>
      <c r="AK30" s="2">
        <f t="shared" si="104"/>
        <v>1</v>
      </c>
      <c r="AL30" s="2">
        <f t="shared" si="105"/>
        <v>0</v>
      </c>
      <c r="AN30" s="2">
        <f t="shared" si="171"/>
        <v>-0.46666666666666673</v>
      </c>
      <c r="AO30" s="2">
        <f t="shared" si="26"/>
        <v>0</v>
      </c>
      <c r="AP30" s="2">
        <f t="shared" si="27"/>
        <v>0.33333333333333331</v>
      </c>
      <c r="AQ30" s="2">
        <f t="shared" si="28"/>
        <v>0.33333333333333331</v>
      </c>
      <c r="AS30" s="2">
        <f t="shared" si="106"/>
        <v>0</v>
      </c>
      <c r="AT30" s="2">
        <f t="shared" si="107"/>
        <v>0</v>
      </c>
      <c r="AU30" s="2">
        <f t="shared" si="108"/>
        <v>0.33333333333333331</v>
      </c>
      <c r="AV30" s="2">
        <f t="shared" si="109"/>
        <v>0.33333333333333331</v>
      </c>
      <c r="AX30" s="2">
        <f t="shared" si="110"/>
        <v>0.46666666666666673</v>
      </c>
      <c r="AY30" s="2">
        <f t="shared" si="111"/>
        <v>0</v>
      </c>
      <c r="AZ30" s="2">
        <f t="shared" si="112"/>
        <v>0</v>
      </c>
      <c r="BA30" s="2">
        <f t="shared" si="113"/>
        <v>0</v>
      </c>
      <c r="BC30" s="2">
        <f t="shared" si="172"/>
        <v>0.33333333333333331</v>
      </c>
      <c r="BD30" s="2">
        <f t="shared" si="32"/>
        <v>0</v>
      </c>
      <c r="BE30" s="2">
        <f t="shared" si="33"/>
        <v>0</v>
      </c>
      <c r="BF30" s="2">
        <f t="shared" si="34"/>
        <v>0</v>
      </c>
      <c r="BH30" s="2">
        <f t="shared" si="114"/>
        <v>0</v>
      </c>
      <c r="BI30" s="2">
        <f t="shared" si="115"/>
        <v>0</v>
      </c>
      <c r="BJ30" s="2">
        <f t="shared" si="116"/>
        <v>0.33333333333333331</v>
      </c>
      <c r="BK30" s="2">
        <f t="shared" si="117"/>
        <v>0.33333333333333331</v>
      </c>
      <c r="BM30" s="2">
        <f t="shared" si="118"/>
        <v>0</v>
      </c>
      <c r="BN30" s="2">
        <f t="shared" si="119"/>
        <v>0</v>
      </c>
      <c r="BO30" s="2">
        <f t="shared" si="120"/>
        <v>0.33283408221001826</v>
      </c>
      <c r="BP30" s="2">
        <f t="shared" si="121"/>
        <v>0.33283408221001826</v>
      </c>
      <c r="BR30" s="20">
        <f t="shared" si="39"/>
        <v>0</v>
      </c>
      <c r="BS30" s="20">
        <f t="shared" si="40"/>
        <v>0</v>
      </c>
      <c r="BT30" s="20">
        <f t="shared" si="41"/>
        <v>4.9925112331505872E-4</v>
      </c>
      <c r="BU30" s="20">
        <f t="shared" si="42"/>
        <v>4.9925112331505872E-4</v>
      </c>
      <c r="BW30" s="2">
        <f t="shared" si="43"/>
        <v>-3.0000000000000027E-2</v>
      </c>
      <c r="BX30" s="2">
        <f t="shared" si="44"/>
        <v>-5.0000000000000044E-2</v>
      </c>
      <c r="BY30" s="2">
        <f t="shared" si="45"/>
        <v>-1.0000000000000009E-2</v>
      </c>
      <c r="BZ30" s="2">
        <f t="shared" si="46"/>
        <v>-4.9999999999999933E-2</v>
      </c>
      <c r="CB30" s="2">
        <f t="shared" si="122"/>
        <v>0</v>
      </c>
      <c r="CC30" s="2">
        <f t="shared" si="123"/>
        <v>0</v>
      </c>
      <c r="CD30" s="2">
        <f t="shared" si="124"/>
        <v>-3.3283408221001856E-3</v>
      </c>
      <c r="CE30" s="2">
        <f t="shared" si="125"/>
        <v>-1.664170411050089E-2</v>
      </c>
      <c r="CG30" s="2">
        <f t="shared" si="48"/>
        <v>8.0000000000000071E-2</v>
      </c>
      <c r="CH30" s="2">
        <f t="shared" si="49"/>
        <v>2.0000000000000018E-2</v>
      </c>
      <c r="CI30" s="2">
        <f t="shared" si="50"/>
        <v>8.0000000000000071E-2</v>
      </c>
      <c r="CJ30" s="2">
        <f t="shared" si="51"/>
        <v>-9.9999999999999978E-2</v>
      </c>
      <c r="CL30" s="2">
        <f t="shared" si="126"/>
        <v>0</v>
      </c>
      <c r="CM30" s="2">
        <f t="shared" si="127"/>
        <v>0</v>
      </c>
      <c r="CN30" s="2">
        <f t="shared" si="128"/>
        <v>0.35946080878681974</v>
      </c>
      <c r="CO30" s="2">
        <f t="shared" si="129"/>
        <v>0.29955067398901641</v>
      </c>
      <c r="CQ30" s="2">
        <f t="shared" si="130"/>
        <v>0</v>
      </c>
      <c r="CR30" s="2">
        <f t="shared" si="131"/>
        <v>0</v>
      </c>
      <c r="CS30" s="2">
        <f t="shared" si="132"/>
        <v>0.36278914960891995</v>
      </c>
      <c r="CT30" s="2">
        <f t="shared" si="133"/>
        <v>0.31619237809951728</v>
      </c>
      <c r="CW30" s="2">
        <f t="shared" si="54"/>
        <v>0.33333333333333331</v>
      </c>
      <c r="CX30" s="2">
        <f t="shared" si="55"/>
        <v>0</v>
      </c>
      <c r="CY30" s="2">
        <f t="shared" si="56"/>
        <v>0</v>
      </c>
      <c r="CZ30" s="2">
        <f t="shared" si="57"/>
        <v>0</v>
      </c>
      <c r="DB30" s="2">
        <f t="shared" si="58"/>
        <v>8.0000000000000071E-2</v>
      </c>
      <c r="DC30" s="2">
        <f t="shared" si="59"/>
        <v>2.0000000000000018E-2</v>
      </c>
      <c r="DD30" s="2">
        <f t="shared" si="60"/>
        <v>8.0000000000000071E-2</v>
      </c>
      <c r="DE30" s="2">
        <f t="shared" si="61"/>
        <v>-9.9999999999999978E-2</v>
      </c>
      <c r="DG30" s="2">
        <f t="shared" si="134"/>
        <v>0.36</v>
      </c>
      <c r="DH30" s="2">
        <f t="shared" si="135"/>
        <v>0</v>
      </c>
      <c r="DI30" s="2">
        <f t="shared" si="136"/>
        <v>0</v>
      </c>
      <c r="DJ30" s="2">
        <f t="shared" si="137"/>
        <v>0</v>
      </c>
      <c r="DM30" s="2">
        <f t="shared" si="63"/>
        <v>0.46666666666666673</v>
      </c>
      <c r="DN30" s="2">
        <f t="shared" si="64"/>
        <v>0</v>
      </c>
      <c r="DO30" s="2">
        <f t="shared" si="65"/>
        <v>0</v>
      </c>
      <c r="DP30" s="2">
        <f t="shared" si="66"/>
        <v>0</v>
      </c>
      <c r="DR30" s="2">
        <f t="shared" si="138"/>
        <v>-3.0000000000000027E-2</v>
      </c>
      <c r="DS30" s="2">
        <f t="shared" si="139"/>
        <v>-5.0000000000000044E-2</v>
      </c>
      <c r="DT30" s="2">
        <f t="shared" si="140"/>
        <v>-1.0000000000000009E-2</v>
      </c>
      <c r="DU30" s="2">
        <f t="shared" si="141"/>
        <v>-4.9999999999999933E-2</v>
      </c>
      <c r="DW30" s="12">
        <f t="shared" si="142"/>
        <v>0.45266666666666672</v>
      </c>
      <c r="DX30" s="12">
        <f t="shared" si="143"/>
        <v>0</v>
      </c>
      <c r="DY30" s="12">
        <f t="shared" si="144"/>
        <v>0</v>
      </c>
      <c r="DZ30" s="12">
        <f t="shared" si="145"/>
        <v>0</v>
      </c>
      <c r="EB30" s="2">
        <f t="shared" si="146"/>
        <v>0.45153782211138827</v>
      </c>
      <c r="EC30" s="2">
        <f t="shared" si="147"/>
        <v>0</v>
      </c>
      <c r="ED30" s="2">
        <f t="shared" si="148"/>
        <v>0</v>
      </c>
      <c r="EE30" s="2">
        <f t="shared" si="149"/>
        <v>0</v>
      </c>
      <c r="EG30" s="2">
        <f t="shared" si="173"/>
        <v>1.1288445552784521E-3</v>
      </c>
      <c r="EH30" s="2">
        <f t="shared" si="71"/>
        <v>0</v>
      </c>
      <c r="EI30" s="2">
        <f t="shared" si="72"/>
        <v>0</v>
      </c>
      <c r="EJ30" s="2">
        <f t="shared" si="73"/>
        <v>0</v>
      </c>
      <c r="EL30" s="2">
        <f t="shared" si="150"/>
        <v>1.1288445552784521E-3</v>
      </c>
      <c r="EN30" s="2">
        <f t="shared" si="151"/>
        <v>0</v>
      </c>
      <c r="EO30" s="2">
        <f t="shared" si="152"/>
        <v>0</v>
      </c>
      <c r="EP30" s="2">
        <f t="shared" si="153"/>
        <v>0.36278914960891995</v>
      </c>
      <c r="EQ30" s="2">
        <f t="shared" si="154"/>
        <v>0.31619237809951728</v>
      </c>
      <c r="ER30" s="2"/>
      <c r="ES30" s="2">
        <f t="shared" si="155"/>
        <v>0.36</v>
      </c>
      <c r="ET30" s="2">
        <f t="shared" si="156"/>
        <v>0</v>
      </c>
      <c r="EU30" s="2">
        <f t="shared" si="157"/>
        <v>0</v>
      </c>
      <c r="EV30" s="2">
        <f t="shared" si="158"/>
        <v>0</v>
      </c>
      <c r="EX30" s="2">
        <f t="shared" si="74"/>
        <v>0.36</v>
      </c>
      <c r="EY30" s="2">
        <f t="shared" si="75"/>
        <v>0</v>
      </c>
      <c r="EZ30" s="2">
        <f t="shared" si="76"/>
        <v>0.36278914960891995</v>
      </c>
      <c r="FA30" s="2">
        <f t="shared" si="77"/>
        <v>0.31619237809951728</v>
      </c>
      <c r="FC30" s="2">
        <f t="shared" si="159"/>
        <v>1.0389815277084371</v>
      </c>
      <c r="FD30" s="2">
        <f t="shared" si="78"/>
        <v>0</v>
      </c>
      <c r="FE30" s="2">
        <f t="shared" si="160"/>
        <v>-1.1288445552784521E-3</v>
      </c>
      <c r="FF30" s="2">
        <f t="shared" si="161"/>
        <v>1.0378526831531587</v>
      </c>
      <c r="FG30" s="2"/>
      <c r="FH30" s="2">
        <f t="shared" si="162"/>
        <v>0.34687003834326824</v>
      </c>
      <c r="FI30" s="2">
        <f t="shared" si="163"/>
        <v>0</v>
      </c>
      <c r="FJ30" s="2">
        <f t="shared" si="164"/>
        <v>0.34955746176491043</v>
      </c>
      <c r="FK30" s="2">
        <f t="shared" si="165"/>
        <v>0.30466017309785759</v>
      </c>
      <c r="FL30" s="2"/>
      <c r="FM30" s="2">
        <f t="shared" si="79"/>
        <v>1</v>
      </c>
      <c r="FN30" s="2">
        <f t="shared" si="166"/>
        <v>3.7852683153158706E-2</v>
      </c>
      <c r="FO30" s="40">
        <f t="shared" si="80"/>
        <v>2.1310573409471818</v>
      </c>
      <c r="FP30" s="2"/>
      <c r="FQ30" s="2">
        <f t="shared" si="81"/>
        <v>0.33333333333333331</v>
      </c>
      <c r="FR30" s="2">
        <f t="shared" si="82"/>
        <v>0</v>
      </c>
      <c r="FS30" s="2">
        <f t="shared" si="83"/>
        <v>0.33333333333333331</v>
      </c>
      <c r="FT30" s="2">
        <f t="shared" si="84"/>
        <v>0.33333333333333331</v>
      </c>
      <c r="FU30" s="2"/>
      <c r="FV30" s="3">
        <f t="shared" si="85"/>
        <v>8.0000000000000071E-2</v>
      </c>
      <c r="FW30" s="3">
        <f t="shared" si="86"/>
        <v>0</v>
      </c>
      <c r="FX30" s="3">
        <f t="shared" si="87"/>
        <v>8.8367448826759842E-2</v>
      </c>
      <c r="FY30" s="3">
        <f t="shared" si="88"/>
        <v>-5.1422865701448162E-2</v>
      </c>
      <c r="FZ30" s="2"/>
      <c r="GA30" s="39">
        <f t="shared" si="167"/>
        <v>1.4685321396782414</v>
      </c>
      <c r="GB30" s="39">
        <f t="shared" si="168"/>
        <v>1.2336662932234548</v>
      </c>
      <c r="GC30" s="39">
        <f t="shared" si="169"/>
        <v>1.1623449946102278</v>
      </c>
      <c r="GD30" s="39">
        <f t="shared" si="170"/>
        <v>2.1122220135472229</v>
      </c>
    </row>
    <row r="31" spans="1:186" x14ac:dyDescent="0.25">
      <c r="A31" s="1">
        <f>'BTEvent-Driven Loop'!A30</f>
        <v>27</v>
      </c>
      <c r="C31" s="1">
        <f>'BTEvent-Driven Loop'!C30</f>
        <v>1</v>
      </c>
      <c r="D31" s="1">
        <f>'BTEvent-Driven Loop'!D30</f>
        <v>0</v>
      </c>
      <c r="E31" s="1">
        <f>'BTEvent-Driven Loop'!E30</f>
        <v>0</v>
      </c>
      <c r="F31" s="1">
        <f>'BTEvent-Driven Loop'!F30</f>
        <v>0</v>
      </c>
      <c r="H31" s="1">
        <f>'BTEvent-Driven Loop'!H30</f>
        <v>258.16920614682056</v>
      </c>
      <c r="I31" s="1">
        <f>'BTEvent-Driven Loop'!I30</f>
        <v>2181.8254268737578</v>
      </c>
      <c r="J31" s="1">
        <f>'BTEvent-Driven Loop'!J30</f>
        <v>5191.8570175352352</v>
      </c>
      <c r="K31" s="1">
        <f>'BTEvent-Driven Loop'!K30</f>
        <v>61233.020005918246</v>
      </c>
      <c r="L31" s="1"/>
      <c r="M31" s="1">
        <f>'BTEvent-Driven Loop'!M30</f>
        <v>231.55382406982878</v>
      </c>
      <c r="N31" s="1">
        <f>'BTEvent-Driven Loop'!N30</f>
        <v>2556.4823183571302</v>
      </c>
      <c r="O31" s="1">
        <f>'BTEvent-Driven Loop'!O30</f>
        <v>5933.5508771831255</v>
      </c>
      <c r="P31" s="1">
        <f>'BTEvent-Driven Loop'!P30</f>
        <v>58043.800213943337</v>
      </c>
      <c r="R31" s="2">
        <f t="shared" si="90"/>
        <v>-0.13</v>
      </c>
      <c r="S31" s="2">
        <f t="shared" si="91"/>
        <v>0.15999999999999992</v>
      </c>
      <c r="T31" s="2">
        <f t="shared" si="92"/>
        <v>0.19999999999999996</v>
      </c>
      <c r="U31" s="2">
        <f t="shared" si="93"/>
        <v>-8.9999999999999969E-2</v>
      </c>
      <c r="W31" s="2">
        <f t="shared" si="94"/>
        <v>-3.0000000000000138E-2</v>
      </c>
      <c r="X31" s="2">
        <f t="shared" si="95"/>
        <v>-9.9999999999998979E-3</v>
      </c>
      <c r="Y31" s="2">
        <f t="shared" si="96"/>
        <v>5.0000000000000044E-2</v>
      </c>
      <c r="Z31" s="2">
        <f t="shared" si="97"/>
        <v>-4.0000000000000036E-2</v>
      </c>
      <c r="AB31" s="1">
        <f t="shared" si="98"/>
        <v>1</v>
      </c>
      <c r="AC31" s="2">
        <v>1</v>
      </c>
      <c r="AD31" s="3">
        <f t="shared" si="99"/>
        <v>0.8</v>
      </c>
      <c r="AF31" s="2">
        <f t="shared" si="100"/>
        <v>0.8</v>
      </c>
      <c r="AG31" s="2">
        <f t="shared" si="101"/>
        <v>0</v>
      </c>
      <c r="AH31" s="2">
        <f t="shared" si="102"/>
        <v>0</v>
      </c>
      <c r="AI31" s="2">
        <f t="shared" si="103"/>
        <v>0</v>
      </c>
      <c r="AK31" s="2">
        <f t="shared" si="104"/>
        <v>0.8</v>
      </c>
      <c r="AL31" s="2">
        <f t="shared" si="105"/>
        <v>0.19999999999999996</v>
      </c>
      <c r="AN31" s="2">
        <f t="shared" si="171"/>
        <v>0.46666666666666673</v>
      </c>
      <c r="AO31" s="2">
        <f t="shared" si="26"/>
        <v>0</v>
      </c>
      <c r="AP31" s="2">
        <f t="shared" si="27"/>
        <v>-0.33333333333333331</v>
      </c>
      <c r="AQ31" s="2">
        <f t="shared" si="28"/>
        <v>-0.33333333333333331</v>
      </c>
      <c r="AS31" s="2">
        <f t="shared" si="106"/>
        <v>0.46666666666666673</v>
      </c>
      <c r="AT31" s="2">
        <f t="shared" si="107"/>
        <v>0</v>
      </c>
      <c r="AU31" s="2">
        <f t="shared" si="108"/>
        <v>0</v>
      </c>
      <c r="AV31" s="2">
        <f t="shared" si="109"/>
        <v>0</v>
      </c>
      <c r="AX31" s="2">
        <f t="shared" si="110"/>
        <v>0</v>
      </c>
      <c r="AY31" s="2">
        <f t="shared" si="111"/>
        <v>0</v>
      </c>
      <c r="AZ31" s="2">
        <f t="shared" si="112"/>
        <v>0.33333333333333331</v>
      </c>
      <c r="BA31" s="2">
        <f t="shared" si="113"/>
        <v>0.33333333333333331</v>
      </c>
      <c r="BC31" s="2">
        <f t="shared" si="172"/>
        <v>0.33333333333333331</v>
      </c>
      <c r="BD31" s="2">
        <f t="shared" si="32"/>
        <v>0</v>
      </c>
      <c r="BE31" s="2">
        <f t="shared" si="33"/>
        <v>0</v>
      </c>
      <c r="BF31" s="2">
        <f t="shared" si="34"/>
        <v>0</v>
      </c>
      <c r="BH31" s="2">
        <f t="shared" si="114"/>
        <v>0.46666666666666673</v>
      </c>
      <c r="BI31" s="2">
        <f t="shared" si="115"/>
        <v>0</v>
      </c>
      <c r="BJ31" s="2">
        <f t="shared" si="116"/>
        <v>0</v>
      </c>
      <c r="BK31" s="2">
        <f t="shared" si="117"/>
        <v>0</v>
      </c>
      <c r="BM31" s="2">
        <f t="shared" si="118"/>
        <v>0.46596771509402568</v>
      </c>
      <c r="BN31" s="2">
        <f t="shared" si="119"/>
        <v>0</v>
      </c>
      <c r="BO31" s="2">
        <f t="shared" si="120"/>
        <v>0</v>
      </c>
      <c r="BP31" s="2">
        <f t="shared" si="121"/>
        <v>0</v>
      </c>
      <c r="BR31" s="20">
        <f t="shared" si="39"/>
        <v>6.989515726410489E-4</v>
      </c>
      <c r="BS31" s="20">
        <f t="shared" si="40"/>
        <v>0</v>
      </c>
      <c r="BT31" s="20">
        <f t="shared" si="41"/>
        <v>0</v>
      </c>
      <c r="BU31" s="20">
        <f t="shared" si="42"/>
        <v>0</v>
      </c>
      <c r="BW31" s="2">
        <f t="shared" si="43"/>
        <v>-3.0000000000000138E-2</v>
      </c>
      <c r="BX31" s="2">
        <f t="shared" si="44"/>
        <v>-9.9999999999998979E-3</v>
      </c>
      <c r="BY31" s="2">
        <f t="shared" si="45"/>
        <v>5.0000000000000044E-2</v>
      </c>
      <c r="BZ31" s="2">
        <f t="shared" si="46"/>
        <v>-4.0000000000000036E-2</v>
      </c>
      <c r="CB31" s="2">
        <f t="shared" si="122"/>
        <v>-1.3979031452820834E-2</v>
      </c>
      <c r="CC31" s="2">
        <f t="shared" si="123"/>
        <v>0</v>
      </c>
      <c r="CD31" s="2">
        <f t="shared" si="124"/>
        <v>0</v>
      </c>
      <c r="CE31" s="2">
        <f t="shared" si="125"/>
        <v>0</v>
      </c>
      <c r="CG31" s="2">
        <f t="shared" si="48"/>
        <v>-0.13</v>
      </c>
      <c r="CH31" s="2">
        <f t="shared" si="49"/>
        <v>0.15999999999999992</v>
      </c>
      <c r="CI31" s="2">
        <f t="shared" si="50"/>
        <v>0.19999999999999996</v>
      </c>
      <c r="CJ31" s="2">
        <f t="shared" si="51"/>
        <v>-8.9999999999999969E-2</v>
      </c>
      <c r="CL31" s="2">
        <f t="shared" si="126"/>
        <v>0.40539191213180237</v>
      </c>
      <c r="CM31" s="2">
        <f t="shared" si="127"/>
        <v>0</v>
      </c>
      <c r="CN31" s="2">
        <f t="shared" si="128"/>
        <v>0</v>
      </c>
      <c r="CO31" s="2">
        <f t="shared" si="129"/>
        <v>0</v>
      </c>
      <c r="CQ31" s="2">
        <f t="shared" si="130"/>
        <v>0.41937094358462318</v>
      </c>
      <c r="CR31" s="2">
        <f t="shared" si="131"/>
        <v>0</v>
      </c>
      <c r="CS31" s="2">
        <f t="shared" si="132"/>
        <v>0</v>
      </c>
      <c r="CT31" s="2">
        <f t="shared" si="133"/>
        <v>0</v>
      </c>
      <c r="CW31" s="2">
        <f t="shared" si="54"/>
        <v>0.33333333333333331</v>
      </c>
      <c r="CX31" s="2">
        <f t="shared" si="55"/>
        <v>0</v>
      </c>
      <c r="CY31" s="2">
        <f t="shared" si="56"/>
        <v>0</v>
      </c>
      <c r="CZ31" s="2">
        <f t="shared" si="57"/>
        <v>0</v>
      </c>
      <c r="DB31" s="2">
        <f t="shared" si="58"/>
        <v>-0.13</v>
      </c>
      <c r="DC31" s="2">
        <f t="shared" si="59"/>
        <v>0.15999999999999992</v>
      </c>
      <c r="DD31" s="2">
        <f t="shared" si="60"/>
        <v>0.19999999999999996</v>
      </c>
      <c r="DE31" s="2">
        <f t="shared" si="61"/>
        <v>-8.9999999999999969E-2</v>
      </c>
      <c r="DG31" s="2">
        <f t="shared" si="134"/>
        <v>0.28999999999999998</v>
      </c>
      <c r="DH31" s="2">
        <f t="shared" si="135"/>
        <v>0</v>
      </c>
      <c r="DI31" s="2">
        <f t="shared" si="136"/>
        <v>0</v>
      </c>
      <c r="DJ31" s="2">
        <f t="shared" si="137"/>
        <v>0</v>
      </c>
      <c r="DM31" s="2">
        <f t="shared" si="63"/>
        <v>0</v>
      </c>
      <c r="DN31" s="2">
        <f t="shared" si="64"/>
        <v>0</v>
      </c>
      <c r="DO31" s="2">
        <f t="shared" si="65"/>
        <v>0.33333333333333331</v>
      </c>
      <c r="DP31" s="2">
        <f t="shared" si="66"/>
        <v>0.33333333333333331</v>
      </c>
      <c r="DR31" s="2">
        <f t="shared" si="138"/>
        <v>-3.0000000000000138E-2</v>
      </c>
      <c r="DS31" s="2">
        <f t="shared" si="139"/>
        <v>-9.9999999999998979E-3</v>
      </c>
      <c r="DT31" s="2">
        <f t="shared" si="140"/>
        <v>5.0000000000000044E-2</v>
      </c>
      <c r="DU31" s="2">
        <f t="shared" si="141"/>
        <v>-4.0000000000000036E-2</v>
      </c>
      <c r="DW31" s="12">
        <f t="shared" si="142"/>
        <v>0</v>
      </c>
      <c r="DX31" s="12">
        <f t="shared" si="143"/>
        <v>0</v>
      </c>
      <c r="DY31" s="12">
        <f t="shared" si="144"/>
        <v>0.35</v>
      </c>
      <c r="DZ31" s="12">
        <f t="shared" si="145"/>
        <v>0.31999999999999995</v>
      </c>
      <c r="EB31" s="2">
        <f t="shared" si="146"/>
        <v>0</v>
      </c>
      <c r="EC31" s="2">
        <f t="shared" si="147"/>
        <v>0</v>
      </c>
      <c r="ED31" s="2">
        <f t="shared" si="148"/>
        <v>0.3491271820448878</v>
      </c>
      <c r="EE31" s="2">
        <f t="shared" si="149"/>
        <v>0.31920199501246882</v>
      </c>
      <c r="EG31" s="2">
        <f t="shared" si="173"/>
        <v>0</v>
      </c>
      <c r="EH31" s="2">
        <f t="shared" si="71"/>
        <v>0</v>
      </c>
      <c r="EI31" s="2">
        <f t="shared" si="72"/>
        <v>8.7281795511218174E-4</v>
      </c>
      <c r="EJ31" s="2">
        <f t="shared" si="73"/>
        <v>7.9800498753113125E-4</v>
      </c>
      <c r="EL31" s="2">
        <f t="shared" si="150"/>
        <v>1.670822942643313E-3</v>
      </c>
      <c r="EN31" s="2">
        <f t="shared" si="151"/>
        <v>0.41937094358462318</v>
      </c>
      <c r="EO31" s="2">
        <f t="shared" si="152"/>
        <v>0</v>
      </c>
      <c r="EP31" s="2">
        <f t="shared" si="153"/>
        <v>0</v>
      </c>
      <c r="EQ31" s="2">
        <f t="shared" si="154"/>
        <v>0</v>
      </c>
      <c r="ER31" s="2"/>
      <c r="ES31" s="2">
        <f t="shared" si="155"/>
        <v>0.28999999999999998</v>
      </c>
      <c r="ET31" s="2">
        <f t="shared" si="156"/>
        <v>0</v>
      </c>
      <c r="EU31" s="2">
        <f t="shared" si="157"/>
        <v>0</v>
      </c>
      <c r="EV31" s="2">
        <f t="shared" si="158"/>
        <v>0</v>
      </c>
      <c r="EX31" s="2">
        <f t="shared" si="74"/>
        <v>0.70937094358462316</v>
      </c>
      <c r="EY31" s="2">
        <f t="shared" si="75"/>
        <v>0</v>
      </c>
      <c r="EZ31" s="2">
        <f t="shared" si="76"/>
        <v>0</v>
      </c>
      <c r="FA31" s="2">
        <f t="shared" si="77"/>
        <v>0</v>
      </c>
      <c r="FC31" s="2">
        <f t="shared" si="159"/>
        <v>0.70937094358462316</v>
      </c>
      <c r="FD31" s="2">
        <f t="shared" si="78"/>
        <v>0.19999999999999996</v>
      </c>
      <c r="FE31" s="2">
        <f t="shared" si="160"/>
        <v>-1.670822942643313E-3</v>
      </c>
      <c r="FF31" s="2">
        <f t="shared" si="161"/>
        <v>0.9077001206419798</v>
      </c>
      <c r="FG31" s="2"/>
      <c r="FH31" s="2">
        <f t="shared" si="162"/>
        <v>0.7815036347939599</v>
      </c>
      <c r="FI31" s="2">
        <f t="shared" si="163"/>
        <v>0</v>
      </c>
      <c r="FJ31" s="2">
        <f t="shared" si="164"/>
        <v>0</v>
      </c>
      <c r="FK31" s="2">
        <f t="shared" si="165"/>
        <v>0</v>
      </c>
      <c r="FL31" s="2"/>
      <c r="FM31" s="2">
        <f t="shared" si="79"/>
        <v>1</v>
      </c>
      <c r="FN31" s="2">
        <f t="shared" si="166"/>
        <v>-9.2299879358020198E-2</v>
      </c>
      <c r="FO31" s="40">
        <f t="shared" si="80"/>
        <v>1.9343610054727336</v>
      </c>
      <c r="FP31" s="2"/>
      <c r="FQ31" s="2">
        <f t="shared" si="81"/>
        <v>0.8</v>
      </c>
      <c r="FR31" s="2">
        <f t="shared" si="82"/>
        <v>0</v>
      </c>
      <c r="FS31" s="2">
        <f t="shared" si="83"/>
        <v>0</v>
      </c>
      <c r="FT31" s="2">
        <f t="shared" si="84"/>
        <v>0</v>
      </c>
      <c r="FU31" s="2"/>
      <c r="FV31" s="3">
        <f t="shared" si="85"/>
        <v>-0.11328632051922105</v>
      </c>
      <c r="FW31" s="3">
        <f t="shared" si="86"/>
        <v>0</v>
      </c>
      <c r="FX31" s="3">
        <f t="shared" si="87"/>
        <v>0</v>
      </c>
      <c r="FY31" s="3">
        <f t="shared" si="88"/>
        <v>0</v>
      </c>
      <c r="FZ31" s="2"/>
      <c r="GA31" s="39">
        <f t="shared" si="167"/>
        <v>1.3021675370098746</v>
      </c>
      <c r="GB31" s="39">
        <f t="shared" si="168"/>
        <v>1.2336662932234548</v>
      </c>
      <c r="GC31" s="39">
        <f t="shared" si="169"/>
        <v>1.1623449946102278</v>
      </c>
      <c r="GD31" s="39">
        <f t="shared" si="170"/>
        <v>2.1122220135472229</v>
      </c>
    </row>
    <row r="32" spans="1:186" x14ac:dyDescent="0.25">
      <c r="A32" s="1">
        <f>'BTEvent-Driven Loop'!A31</f>
        <v>28</v>
      </c>
      <c r="C32" s="1">
        <f>'BTEvent-Driven Loop'!C31</f>
        <v>1</v>
      </c>
      <c r="D32" s="1">
        <f>'BTEvent-Driven Loop'!D31</f>
        <v>0</v>
      </c>
      <c r="E32" s="1">
        <f>'BTEvent-Driven Loop'!E31</f>
        <v>0</v>
      </c>
      <c r="F32" s="1">
        <f>'BTEvent-Driven Loop'!F31</f>
        <v>1</v>
      </c>
      <c r="H32" s="1">
        <f>'BTEvent-Driven Loop'!H31</f>
        <v>222.29167110703563</v>
      </c>
      <c r="I32" s="1">
        <f>'BTEvent-Driven Loop'!I31</f>
        <v>2505.3526719899874</v>
      </c>
      <c r="J32" s="1">
        <f>'BTEvent-Driven Loop'!J31</f>
        <v>6052.2218947267884</v>
      </c>
      <c r="K32" s="1">
        <f>'BTEvent-Driven Loop'!K31</f>
        <v>55141.610203246171</v>
      </c>
      <c r="L32" s="1"/>
      <c r="M32" s="1">
        <f>'BTEvent-Driven Loop'!M31</f>
        <v>240.81597703262193</v>
      </c>
      <c r="N32" s="1">
        <f>'BTEvent-Driven Loop'!N31</f>
        <v>2812.1305501928437</v>
      </c>
      <c r="O32" s="1">
        <f>'BTEvent-Driven Loop'!O31</f>
        <v>6408.234947357776</v>
      </c>
      <c r="P32" s="1">
        <f>'BTEvent-Driven Loop'!P31</f>
        <v>56302.486207525035</v>
      </c>
      <c r="R32" s="2">
        <f t="shared" si="90"/>
        <v>4.0000000000000036E-2</v>
      </c>
      <c r="S32" s="2">
        <f t="shared" si="91"/>
        <v>0.10000000000000009</v>
      </c>
      <c r="T32" s="2">
        <f t="shared" si="92"/>
        <v>8.0000000000000071E-2</v>
      </c>
      <c r="U32" s="2">
        <f t="shared" si="93"/>
        <v>-3.0000000000000027E-2</v>
      </c>
      <c r="W32" s="2">
        <f t="shared" si="94"/>
        <v>-4.0000000000000036E-2</v>
      </c>
      <c r="X32" s="2">
        <f t="shared" si="95"/>
        <v>-2.0000000000000129E-2</v>
      </c>
      <c r="Y32" s="2">
        <f t="shared" si="96"/>
        <v>2.0000000000000018E-2</v>
      </c>
      <c r="Z32" s="2">
        <f t="shared" si="97"/>
        <v>-4.9999999999999933E-2</v>
      </c>
      <c r="AB32" s="1">
        <f t="shared" si="98"/>
        <v>2</v>
      </c>
      <c r="AC32" s="2">
        <v>1</v>
      </c>
      <c r="AD32" s="3">
        <f t="shared" si="99"/>
        <v>0.5</v>
      </c>
      <c r="AF32" s="2">
        <f t="shared" si="100"/>
        <v>0.5</v>
      </c>
      <c r="AG32" s="2">
        <f t="shared" si="101"/>
        <v>0</v>
      </c>
      <c r="AH32" s="2">
        <f t="shared" si="102"/>
        <v>0</v>
      </c>
      <c r="AI32" s="2">
        <f t="shared" si="103"/>
        <v>0.5</v>
      </c>
      <c r="AK32" s="2">
        <f t="shared" si="104"/>
        <v>1</v>
      </c>
      <c r="AL32" s="2">
        <f t="shared" si="105"/>
        <v>0</v>
      </c>
      <c r="AN32" s="2">
        <f t="shared" si="171"/>
        <v>-0.30000000000000004</v>
      </c>
      <c r="AO32" s="2">
        <f t="shared" si="26"/>
        <v>0</v>
      </c>
      <c r="AP32" s="2">
        <f t="shared" si="27"/>
        <v>0</v>
      </c>
      <c r="AQ32" s="2">
        <f t="shared" si="28"/>
        <v>0.5</v>
      </c>
      <c r="AS32" s="2">
        <f t="shared" si="106"/>
        <v>0</v>
      </c>
      <c r="AT32" s="2">
        <f t="shared" si="107"/>
        <v>0</v>
      </c>
      <c r="AU32" s="2">
        <f t="shared" si="108"/>
        <v>0</v>
      </c>
      <c r="AV32" s="2">
        <f t="shared" si="109"/>
        <v>0.5</v>
      </c>
      <c r="AX32" s="2">
        <f t="shared" si="110"/>
        <v>0.30000000000000004</v>
      </c>
      <c r="AY32" s="2">
        <f t="shared" si="111"/>
        <v>0</v>
      </c>
      <c r="AZ32" s="2">
        <f t="shared" si="112"/>
        <v>0</v>
      </c>
      <c r="BA32" s="2">
        <f t="shared" si="113"/>
        <v>0</v>
      </c>
      <c r="BC32" s="2">
        <f t="shared" si="172"/>
        <v>0.5</v>
      </c>
      <c r="BD32" s="2">
        <f t="shared" si="32"/>
        <v>0</v>
      </c>
      <c r="BE32" s="2">
        <f t="shared" si="33"/>
        <v>0</v>
      </c>
      <c r="BF32" s="2">
        <f t="shared" si="34"/>
        <v>0</v>
      </c>
      <c r="BH32" s="2">
        <f t="shared" si="114"/>
        <v>0</v>
      </c>
      <c r="BI32" s="2">
        <f t="shared" si="115"/>
        <v>0</v>
      </c>
      <c r="BJ32" s="2">
        <f t="shared" si="116"/>
        <v>0</v>
      </c>
      <c r="BK32" s="2">
        <f t="shared" si="117"/>
        <v>0.5</v>
      </c>
      <c r="BM32" s="2">
        <f t="shared" si="118"/>
        <v>0</v>
      </c>
      <c r="BN32" s="2">
        <f t="shared" si="119"/>
        <v>0</v>
      </c>
      <c r="BO32" s="2">
        <f t="shared" si="120"/>
        <v>0</v>
      </c>
      <c r="BP32" s="2">
        <f t="shared" si="121"/>
        <v>0.49925112331502741</v>
      </c>
      <c r="BR32" s="20">
        <f t="shared" si="39"/>
        <v>0</v>
      </c>
      <c r="BS32" s="20">
        <f t="shared" si="40"/>
        <v>0</v>
      </c>
      <c r="BT32" s="20">
        <f t="shared" si="41"/>
        <v>0</v>
      </c>
      <c r="BU32" s="20">
        <f t="shared" si="42"/>
        <v>7.4887668497258808E-4</v>
      </c>
      <c r="BW32" s="2">
        <f t="shared" si="43"/>
        <v>-4.0000000000000036E-2</v>
      </c>
      <c r="BX32" s="2">
        <f t="shared" si="44"/>
        <v>-2.0000000000000129E-2</v>
      </c>
      <c r="BY32" s="2">
        <f t="shared" si="45"/>
        <v>2.0000000000000018E-2</v>
      </c>
      <c r="BZ32" s="2">
        <f t="shared" si="46"/>
        <v>-4.9999999999999933E-2</v>
      </c>
      <c r="CB32" s="2">
        <f t="shared" si="122"/>
        <v>0</v>
      </c>
      <c r="CC32" s="2">
        <f t="shared" si="123"/>
        <v>0</v>
      </c>
      <c r="CD32" s="2">
        <f t="shared" si="124"/>
        <v>0</v>
      </c>
      <c r="CE32" s="2">
        <f t="shared" si="125"/>
        <v>-2.4962556165751337E-2</v>
      </c>
      <c r="CG32" s="2">
        <f t="shared" si="48"/>
        <v>4.0000000000000036E-2</v>
      </c>
      <c r="CH32" s="2">
        <f t="shared" si="49"/>
        <v>0.10000000000000009</v>
      </c>
      <c r="CI32" s="2">
        <f t="shared" si="50"/>
        <v>8.0000000000000071E-2</v>
      </c>
      <c r="CJ32" s="2">
        <f t="shared" si="51"/>
        <v>-3.0000000000000027E-2</v>
      </c>
      <c r="CL32" s="2">
        <f t="shared" si="126"/>
        <v>0</v>
      </c>
      <c r="CM32" s="2">
        <f t="shared" si="127"/>
        <v>0</v>
      </c>
      <c r="CN32" s="2">
        <f t="shared" si="128"/>
        <v>0</v>
      </c>
      <c r="CO32" s="2">
        <f t="shared" si="129"/>
        <v>0.48427358961557659</v>
      </c>
      <c r="CQ32" s="2">
        <f t="shared" si="130"/>
        <v>0</v>
      </c>
      <c r="CR32" s="2">
        <f t="shared" si="131"/>
        <v>0</v>
      </c>
      <c r="CS32" s="2">
        <f t="shared" si="132"/>
        <v>0</v>
      </c>
      <c r="CT32" s="2">
        <f t="shared" si="133"/>
        <v>0.50923614578132792</v>
      </c>
      <c r="CW32" s="2">
        <f t="shared" si="54"/>
        <v>0.5</v>
      </c>
      <c r="CX32" s="2">
        <f t="shared" si="55"/>
        <v>0</v>
      </c>
      <c r="CY32" s="2">
        <f t="shared" si="56"/>
        <v>0</v>
      </c>
      <c r="CZ32" s="2">
        <f t="shared" si="57"/>
        <v>0</v>
      </c>
      <c r="DB32" s="2">
        <f t="shared" si="58"/>
        <v>4.0000000000000036E-2</v>
      </c>
      <c r="DC32" s="2">
        <f t="shared" si="59"/>
        <v>0.10000000000000009</v>
      </c>
      <c r="DD32" s="2">
        <f t="shared" si="60"/>
        <v>8.0000000000000071E-2</v>
      </c>
      <c r="DE32" s="2">
        <f t="shared" si="61"/>
        <v>-3.0000000000000027E-2</v>
      </c>
      <c r="DG32" s="2">
        <f t="shared" si="134"/>
        <v>0.52</v>
      </c>
      <c r="DH32" s="2">
        <f t="shared" si="135"/>
        <v>0</v>
      </c>
      <c r="DI32" s="2">
        <f t="shared" si="136"/>
        <v>0</v>
      </c>
      <c r="DJ32" s="2">
        <f t="shared" si="137"/>
        <v>0</v>
      </c>
      <c r="DM32" s="2">
        <f t="shared" si="63"/>
        <v>0.30000000000000004</v>
      </c>
      <c r="DN32" s="2">
        <f t="shared" si="64"/>
        <v>0</v>
      </c>
      <c r="DO32" s="2">
        <f t="shared" si="65"/>
        <v>0</v>
      </c>
      <c r="DP32" s="2">
        <f t="shared" si="66"/>
        <v>0</v>
      </c>
      <c r="DR32" s="2">
        <f t="shared" si="138"/>
        <v>-4.0000000000000036E-2</v>
      </c>
      <c r="DS32" s="2">
        <f t="shared" si="139"/>
        <v>-2.0000000000000129E-2</v>
      </c>
      <c r="DT32" s="2">
        <f t="shared" si="140"/>
        <v>2.0000000000000018E-2</v>
      </c>
      <c r="DU32" s="2">
        <f t="shared" si="141"/>
        <v>-4.9999999999999933E-2</v>
      </c>
      <c r="DW32" s="12">
        <f t="shared" si="142"/>
        <v>0.28800000000000003</v>
      </c>
      <c r="DX32" s="12">
        <f t="shared" si="143"/>
        <v>0</v>
      </c>
      <c r="DY32" s="12">
        <f t="shared" si="144"/>
        <v>0</v>
      </c>
      <c r="DZ32" s="12">
        <f t="shared" si="145"/>
        <v>0</v>
      </c>
      <c r="EB32" s="2">
        <f t="shared" si="146"/>
        <v>0.28728179551122202</v>
      </c>
      <c r="EC32" s="2">
        <f t="shared" si="147"/>
        <v>0</v>
      </c>
      <c r="ED32" s="2">
        <f t="shared" si="148"/>
        <v>0</v>
      </c>
      <c r="EE32" s="2">
        <f t="shared" si="149"/>
        <v>0</v>
      </c>
      <c r="EG32" s="2">
        <f t="shared" si="173"/>
        <v>7.1820448877801812E-4</v>
      </c>
      <c r="EH32" s="2">
        <f t="shared" si="71"/>
        <v>0</v>
      </c>
      <c r="EI32" s="2">
        <f t="shared" si="72"/>
        <v>0</v>
      </c>
      <c r="EJ32" s="2">
        <f t="shared" si="73"/>
        <v>0</v>
      </c>
      <c r="EL32" s="2">
        <f t="shared" si="150"/>
        <v>7.1820448877801812E-4</v>
      </c>
      <c r="EN32" s="2">
        <f t="shared" si="151"/>
        <v>0</v>
      </c>
      <c r="EO32" s="2">
        <f t="shared" si="152"/>
        <v>0</v>
      </c>
      <c r="EP32" s="2">
        <f t="shared" si="153"/>
        <v>0</v>
      </c>
      <c r="EQ32" s="2">
        <f t="shared" si="154"/>
        <v>0.50923614578132792</v>
      </c>
      <c r="ER32" s="2"/>
      <c r="ES32" s="2">
        <f t="shared" si="155"/>
        <v>0.52</v>
      </c>
      <c r="ET32" s="2">
        <f t="shared" si="156"/>
        <v>0</v>
      </c>
      <c r="EU32" s="2">
        <f t="shared" si="157"/>
        <v>0</v>
      </c>
      <c r="EV32" s="2">
        <f t="shared" si="158"/>
        <v>0</v>
      </c>
      <c r="EX32" s="2">
        <f t="shared" si="74"/>
        <v>0.52</v>
      </c>
      <c r="EY32" s="2">
        <f t="shared" si="75"/>
        <v>0</v>
      </c>
      <c r="EZ32" s="2">
        <f t="shared" si="76"/>
        <v>0</v>
      </c>
      <c r="FA32" s="2">
        <f t="shared" si="77"/>
        <v>0.50923614578132792</v>
      </c>
      <c r="FC32" s="2">
        <f t="shared" si="159"/>
        <v>1.0292361457813279</v>
      </c>
      <c r="FD32" s="2">
        <f t="shared" si="78"/>
        <v>0</v>
      </c>
      <c r="FE32" s="2">
        <f t="shared" si="160"/>
        <v>-7.1820448877801812E-4</v>
      </c>
      <c r="FF32" s="2">
        <f t="shared" si="161"/>
        <v>1.02851794129255</v>
      </c>
      <c r="FG32" s="2"/>
      <c r="FH32" s="2">
        <f t="shared" si="162"/>
        <v>0.50558184658063443</v>
      </c>
      <c r="FI32" s="2">
        <f t="shared" si="163"/>
        <v>0</v>
      </c>
      <c r="FJ32" s="2">
        <f t="shared" si="164"/>
        <v>0</v>
      </c>
      <c r="FK32" s="2">
        <f t="shared" si="165"/>
        <v>0.49511644409563255</v>
      </c>
      <c r="FL32" s="2"/>
      <c r="FM32" s="2">
        <f t="shared" si="79"/>
        <v>1</v>
      </c>
      <c r="FN32" s="2">
        <f t="shared" si="166"/>
        <v>2.8517941292550031E-2</v>
      </c>
      <c r="FO32" s="40">
        <f t="shared" si="80"/>
        <v>1.9895249990654031</v>
      </c>
      <c r="FP32" s="2"/>
      <c r="FQ32" s="2">
        <f t="shared" si="81"/>
        <v>0.5</v>
      </c>
      <c r="FR32" s="2">
        <f t="shared" si="82"/>
        <v>0</v>
      </c>
      <c r="FS32" s="2">
        <f t="shared" si="83"/>
        <v>0</v>
      </c>
      <c r="FT32" s="2">
        <f t="shared" si="84"/>
        <v>0.5</v>
      </c>
      <c r="FU32" s="2"/>
      <c r="FV32" s="3">
        <f t="shared" si="85"/>
        <v>4.0000000000000036E-2</v>
      </c>
      <c r="FW32" s="3">
        <f t="shared" si="86"/>
        <v>0</v>
      </c>
      <c r="FX32" s="3">
        <f t="shared" si="87"/>
        <v>0</v>
      </c>
      <c r="FY32" s="3">
        <f t="shared" si="88"/>
        <v>1.847229156265584E-2</v>
      </c>
      <c r="FZ32" s="2"/>
      <c r="GA32" s="39">
        <f t="shared" si="167"/>
        <v>1.3542542384902696</v>
      </c>
      <c r="GB32" s="39">
        <f t="shared" si="168"/>
        <v>1.2336662932234548</v>
      </c>
      <c r="GC32" s="39">
        <f t="shared" si="169"/>
        <v>1.1623449946102278</v>
      </c>
      <c r="GD32" s="39">
        <f t="shared" si="170"/>
        <v>2.1512395944265275</v>
      </c>
    </row>
    <row r="33" spans="1:194" x14ac:dyDescent="0.25">
      <c r="A33" s="1">
        <f>'BTEvent-Driven Loop'!A32</f>
        <v>29</v>
      </c>
      <c r="C33" s="1">
        <f>'BTEvent-Driven Loop'!C32</f>
        <v>0</v>
      </c>
      <c r="D33" s="1">
        <f>'BTEvent-Driven Loop'!D32</f>
        <v>1</v>
      </c>
      <c r="E33" s="1">
        <f>'BTEvent-Driven Loop'!E32</f>
        <v>1</v>
      </c>
      <c r="F33" s="1">
        <f>'BTEvent-Driven Loop'!F32</f>
        <v>0</v>
      </c>
      <c r="H33" s="1">
        <f>'BTEvent-Driven Loop'!H32</f>
        <v>235.99965749196949</v>
      </c>
      <c r="I33" s="1">
        <f>'BTEvent-Driven Loop'!I32</f>
        <v>2784.0092446909152</v>
      </c>
      <c r="J33" s="1">
        <f>'BTEvent-Driven Loop'!J32</f>
        <v>6536.3996463049316</v>
      </c>
      <c r="K33" s="1">
        <f>'BTEvent-Driven Loop'!K32</f>
        <v>56302.486207525035</v>
      </c>
      <c r="L33" s="1"/>
      <c r="M33" s="1">
        <f>'BTEvent-Driven Loop'!M32</f>
        <v>264.89757473588412</v>
      </c>
      <c r="N33" s="1">
        <f>'BTEvent-Driven Loop'!N32</f>
        <v>2699.64532818513</v>
      </c>
      <c r="O33" s="1">
        <f>'BTEvent-Driven Loop'!O32</f>
        <v>6664.5643452520872</v>
      </c>
      <c r="P33" s="1">
        <f>'BTEvent-Driven Loop'!P32</f>
        <v>50109.212724697281</v>
      </c>
      <c r="R33" s="2">
        <f t="shared" si="90"/>
        <v>0.10000000000000009</v>
      </c>
      <c r="S33" s="2">
        <f t="shared" si="91"/>
        <v>-3.9999999999999925E-2</v>
      </c>
      <c r="T33" s="2">
        <f t="shared" si="92"/>
        <v>4.0000000000000036E-2</v>
      </c>
      <c r="U33" s="2">
        <f t="shared" si="93"/>
        <v>-0.10999999999999999</v>
      </c>
      <c r="W33" s="2">
        <f t="shared" si="94"/>
        <v>-2.0000000000000018E-2</v>
      </c>
      <c r="X33" s="2">
        <f t="shared" si="95"/>
        <v>-1.0000000000000009E-2</v>
      </c>
      <c r="Y33" s="2">
        <f t="shared" si="96"/>
        <v>2.0000000000000018E-2</v>
      </c>
      <c r="Z33" s="2">
        <f t="shared" si="97"/>
        <v>0</v>
      </c>
      <c r="AB33" s="1">
        <f t="shared" si="98"/>
        <v>2</v>
      </c>
      <c r="AC33" s="2">
        <v>1</v>
      </c>
      <c r="AD33" s="3">
        <f t="shared" si="99"/>
        <v>0.5</v>
      </c>
      <c r="AF33" s="2">
        <f t="shared" si="100"/>
        <v>0</v>
      </c>
      <c r="AG33" s="2">
        <f t="shared" si="101"/>
        <v>0.5</v>
      </c>
      <c r="AH33" s="2">
        <f t="shared" si="102"/>
        <v>0.5</v>
      </c>
      <c r="AI33" s="2">
        <f t="shared" si="103"/>
        <v>0</v>
      </c>
      <c r="AK33" s="2">
        <f t="shared" si="104"/>
        <v>1</v>
      </c>
      <c r="AL33" s="2">
        <f t="shared" si="105"/>
        <v>0</v>
      </c>
      <c r="AN33" s="2">
        <f t="shared" si="171"/>
        <v>-0.5</v>
      </c>
      <c r="AO33" s="2">
        <f t="shared" si="26"/>
        <v>0.5</v>
      </c>
      <c r="AP33" s="2">
        <f t="shared" si="27"/>
        <v>0.5</v>
      </c>
      <c r="AQ33" s="2">
        <f t="shared" si="28"/>
        <v>-0.5</v>
      </c>
      <c r="AS33" s="2">
        <f t="shared" si="106"/>
        <v>0</v>
      </c>
      <c r="AT33" s="2">
        <f t="shared" si="107"/>
        <v>0.5</v>
      </c>
      <c r="AU33" s="2">
        <f t="shared" si="108"/>
        <v>0.5</v>
      </c>
      <c r="AV33" s="2">
        <f t="shared" si="109"/>
        <v>0</v>
      </c>
      <c r="AX33" s="2">
        <f t="shared" si="110"/>
        <v>0.5</v>
      </c>
      <c r="AY33" s="2">
        <f t="shared" si="111"/>
        <v>0</v>
      </c>
      <c r="AZ33" s="2">
        <f t="shared" si="112"/>
        <v>0</v>
      </c>
      <c r="BA33" s="2">
        <f t="shared" si="113"/>
        <v>0.5</v>
      </c>
      <c r="BC33" s="2">
        <f t="shared" si="172"/>
        <v>0</v>
      </c>
      <c r="BD33" s="2">
        <f t="shared" si="32"/>
        <v>0</v>
      </c>
      <c r="BE33" s="2">
        <f t="shared" si="33"/>
        <v>0</v>
      </c>
      <c r="BF33" s="2">
        <f t="shared" si="34"/>
        <v>0</v>
      </c>
      <c r="BH33" s="2">
        <f t="shared" si="114"/>
        <v>0</v>
      </c>
      <c r="BI33" s="2">
        <f t="shared" si="115"/>
        <v>0.5</v>
      </c>
      <c r="BJ33" s="2">
        <f t="shared" si="116"/>
        <v>0.5</v>
      </c>
      <c r="BK33" s="2">
        <f t="shared" si="117"/>
        <v>0</v>
      </c>
      <c r="BM33" s="2">
        <f t="shared" si="118"/>
        <v>0</v>
      </c>
      <c r="BN33" s="2">
        <f t="shared" si="119"/>
        <v>0.49925112331502741</v>
      </c>
      <c r="BO33" s="2">
        <f t="shared" si="120"/>
        <v>0.49925112331502741</v>
      </c>
      <c r="BP33" s="2">
        <f t="shared" si="121"/>
        <v>0</v>
      </c>
      <c r="BR33" s="20">
        <f t="shared" si="39"/>
        <v>0</v>
      </c>
      <c r="BS33" s="20">
        <f t="shared" si="40"/>
        <v>7.4887668497258808E-4</v>
      </c>
      <c r="BT33" s="20">
        <f t="shared" si="41"/>
        <v>7.4887668497258808E-4</v>
      </c>
      <c r="BU33" s="20">
        <f t="shared" si="42"/>
        <v>0</v>
      </c>
      <c r="BW33" s="2">
        <f t="shared" si="43"/>
        <v>-2.0000000000000018E-2</v>
      </c>
      <c r="BX33" s="2">
        <f t="shared" si="44"/>
        <v>-1.0000000000000009E-2</v>
      </c>
      <c r="BY33" s="2">
        <f t="shared" si="45"/>
        <v>2.0000000000000018E-2</v>
      </c>
      <c r="BZ33" s="2">
        <f t="shared" si="46"/>
        <v>0</v>
      </c>
      <c r="CB33" s="2">
        <f t="shared" si="122"/>
        <v>0</v>
      </c>
      <c r="CC33" s="2">
        <f t="shared" si="123"/>
        <v>-4.9925112331502784E-3</v>
      </c>
      <c r="CD33" s="2">
        <f t="shared" si="124"/>
        <v>9.9850224663005568E-3</v>
      </c>
      <c r="CE33" s="2">
        <f t="shared" si="125"/>
        <v>0</v>
      </c>
      <c r="CG33" s="2">
        <f t="shared" si="48"/>
        <v>0.10000000000000009</v>
      </c>
      <c r="CH33" s="2">
        <f t="shared" si="49"/>
        <v>-3.9999999999999925E-2</v>
      </c>
      <c r="CI33" s="2">
        <f t="shared" si="50"/>
        <v>4.0000000000000036E-2</v>
      </c>
      <c r="CJ33" s="2">
        <f t="shared" si="51"/>
        <v>-0.10999999999999999</v>
      </c>
      <c r="CL33" s="2">
        <f t="shared" si="126"/>
        <v>0</v>
      </c>
      <c r="CM33" s="2">
        <f t="shared" si="127"/>
        <v>0.47928107838242634</v>
      </c>
      <c r="CN33" s="2">
        <f t="shared" si="128"/>
        <v>0.51922116824762854</v>
      </c>
      <c r="CO33" s="2">
        <f t="shared" si="129"/>
        <v>0</v>
      </c>
      <c r="CQ33" s="2">
        <f t="shared" si="130"/>
        <v>0</v>
      </c>
      <c r="CR33" s="2">
        <f t="shared" si="131"/>
        <v>0.48427358961557659</v>
      </c>
      <c r="CS33" s="2">
        <f t="shared" si="132"/>
        <v>0.50923614578132803</v>
      </c>
      <c r="CT33" s="2">
        <f t="shared" si="133"/>
        <v>0</v>
      </c>
      <c r="CW33" s="2">
        <f t="shared" si="54"/>
        <v>0</v>
      </c>
      <c r="CX33" s="2">
        <f t="shared" si="55"/>
        <v>0</v>
      </c>
      <c r="CY33" s="2">
        <f t="shared" si="56"/>
        <v>0</v>
      </c>
      <c r="CZ33" s="2">
        <f t="shared" si="57"/>
        <v>0</v>
      </c>
      <c r="DB33" s="2">
        <f t="shared" si="58"/>
        <v>0.10000000000000009</v>
      </c>
      <c r="DC33" s="2">
        <f t="shared" si="59"/>
        <v>-3.9999999999999925E-2</v>
      </c>
      <c r="DD33" s="2">
        <f t="shared" si="60"/>
        <v>4.0000000000000036E-2</v>
      </c>
      <c r="DE33" s="2">
        <f t="shared" si="61"/>
        <v>-0.10999999999999999</v>
      </c>
      <c r="DG33" s="2">
        <f t="shared" si="134"/>
        <v>0</v>
      </c>
      <c r="DH33" s="2">
        <f t="shared" si="135"/>
        <v>0</v>
      </c>
      <c r="DI33" s="2">
        <f t="shared" si="136"/>
        <v>0</v>
      </c>
      <c r="DJ33" s="2">
        <f t="shared" si="137"/>
        <v>0</v>
      </c>
      <c r="DM33" s="2">
        <f t="shared" si="63"/>
        <v>0.5</v>
      </c>
      <c r="DN33" s="2">
        <f t="shared" si="64"/>
        <v>0</v>
      </c>
      <c r="DO33" s="2">
        <f t="shared" si="65"/>
        <v>0</v>
      </c>
      <c r="DP33" s="2">
        <f t="shared" si="66"/>
        <v>0.5</v>
      </c>
      <c r="DR33" s="2">
        <f t="shared" si="138"/>
        <v>-2.0000000000000018E-2</v>
      </c>
      <c r="DS33" s="2">
        <f t="shared" si="139"/>
        <v>-1.0000000000000009E-2</v>
      </c>
      <c r="DT33" s="2">
        <f t="shared" si="140"/>
        <v>2.0000000000000018E-2</v>
      </c>
      <c r="DU33" s="2">
        <f t="shared" si="141"/>
        <v>0</v>
      </c>
      <c r="DW33" s="12">
        <f t="shared" si="142"/>
        <v>0.49</v>
      </c>
      <c r="DX33" s="12">
        <f t="shared" si="143"/>
        <v>0</v>
      </c>
      <c r="DY33" s="12">
        <f t="shared" si="144"/>
        <v>0</v>
      </c>
      <c r="DZ33" s="12">
        <f t="shared" si="145"/>
        <v>0.5</v>
      </c>
      <c r="EB33" s="2">
        <f t="shared" si="146"/>
        <v>0.48877805486284293</v>
      </c>
      <c r="EC33" s="2">
        <f t="shared" si="147"/>
        <v>0</v>
      </c>
      <c r="ED33" s="2">
        <f t="shared" si="148"/>
        <v>0</v>
      </c>
      <c r="EE33" s="2">
        <f t="shared" si="149"/>
        <v>0.49875311720698257</v>
      </c>
      <c r="EG33" s="2">
        <f t="shared" si="173"/>
        <v>1.2219451371570655E-3</v>
      </c>
      <c r="EH33" s="2">
        <f t="shared" si="71"/>
        <v>0</v>
      </c>
      <c r="EI33" s="2">
        <f t="shared" si="72"/>
        <v>0</v>
      </c>
      <c r="EJ33" s="2">
        <f t="shared" si="73"/>
        <v>1.2468827930174342E-3</v>
      </c>
      <c r="EL33" s="2">
        <f t="shared" si="150"/>
        <v>2.4688279301744998E-3</v>
      </c>
      <c r="EN33" s="2">
        <f t="shared" si="151"/>
        <v>0</v>
      </c>
      <c r="EO33" s="2">
        <f t="shared" si="152"/>
        <v>0.48427358961557659</v>
      </c>
      <c r="EP33" s="2">
        <f t="shared" si="153"/>
        <v>0.50923614578132803</v>
      </c>
      <c r="EQ33" s="2">
        <f t="shared" si="154"/>
        <v>0</v>
      </c>
      <c r="ER33" s="2"/>
      <c r="ES33" s="2">
        <f t="shared" si="155"/>
        <v>0</v>
      </c>
      <c r="ET33" s="2">
        <f t="shared" si="156"/>
        <v>0</v>
      </c>
      <c r="EU33" s="2">
        <f t="shared" si="157"/>
        <v>0</v>
      </c>
      <c r="EV33" s="2">
        <f t="shared" si="158"/>
        <v>0</v>
      </c>
      <c r="EX33" s="2">
        <f t="shared" si="74"/>
        <v>0</v>
      </c>
      <c r="EY33" s="2">
        <f t="shared" si="75"/>
        <v>0.48427358961557659</v>
      </c>
      <c r="EZ33" s="2">
        <f t="shared" si="76"/>
        <v>0.50923614578132803</v>
      </c>
      <c r="FA33" s="2">
        <f t="shared" si="77"/>
        <v>0</v>
      </c>
      <c r="FC33" s="2">
        <f t="shared" si="159"/>
        <v>0.99350973539690468</v>
      </c>
      <c r="FD33" s="2">
        <f t="shared" si="78"/>
        <v>0</v>
      </c>
      <c r="FE33" s="2">
        <f t="shared" si="160"/>
        <v>-2.4688279301744998E-3</v>
      </c>
      <c r="FF33" s="2">
        <f t="shared" si="161"/>
        <v>0.99104090746673013</v>
      </c>
      <c r="FG33" s="2"/>
      <c r="FH33" s="2">
        <f t="shared" si="162"/>
        <v>0</v>
      </c>
      <c r="FI33" s="2">
        <f t="shared" si="163"/>
        <v>0.48865146329172487</v>
      </c>
      <c r="FJ33" s="2">
        <f t="shared" si="164"/>
        <v>0.51383968304903038</v>
      </c>
      <c r="FK33" s="2">
        <f t="shared" si="165"/>
        <v>0</v>
      </c>
      <c r="FL33" s="2"/>
      <c r="FM33" s="2">
        <f t="shared" si="79"/>
        <v>1</v>
      </c>
      <c r="FN33" s="2">
        <f t="shared" si="166"/>
        <v>-8.9590925332698745E-3</v>
      </c>
      <c r="FO33" s="40">
        <f t="shared" si="80"/>
        <v>1.9717006605015226</v>
      </c>
      <c r="FP33" s="2"/>
      <c r="FQ33" s="2">
        <f t="shared" si="81"/>
        <v>0</v>
      </c>
      <c r="FR33" s="2">
        <f t="shared" si="82"/>
        <v>0.5</v>
      </c>
      <c r="FS33" s="2">
        <f t="shared" si="83"/>
        <v>0.5</v>
      </c>
      <c r="FT33" s="2">
        <f t="shared" si="84"/>
        <v>0</v>
      </c>
      <c r="FU33" s="2"/>
      <c r="FV33" s="3">
        <f t="shared" si="85"/>
        <v>0</v>
      </c>
      <c r="FW33" s="3">
        <f t="shared" si="86"/>
        <v>-3.1452820768846812E-2</v>
      </c>
      <c r="FX33" s="3">
        <f t="shared" si="87"/>
        <v>1.8472291562656062E-2</v>
      </c>
      <c r="FY33" s="3">
        <f t="shared" si="88"/>
        <v>0</v>
      </c>
      <c r="FZ33" s="2"/>
      <c r="GA33" s="39">
        <f t="shared" si="167"/>
        <v>1.3542542384902696</v>
      </c>
      <c r="GB33" s="39">
        <f t="shared" si="168"/>
        <v>1.1948640084141298</v>
      </c>
      <c r="GC33" s="39">
        <f t="shared" si="169"/>
        <v>1.1838161702470618</v>
      </c>
      <c r="GD33" s="39">
        <f t="shared" si="170"/>
        <v>2.1512395944265275</v>
      </c>
    </row>
    <row r="34" spans="1:194" x14ac:dyDescent="0.25">
      <c r="A34" s="1">
        <f>'BTEvent-Driven Loop'!A33</f>
        <v>30</v>
      </c>
      <c r="C34" s="1">
        <f ca="1">'BTEvent-Driven Loop'!C33</f>
        <v>1</v>
      </c>
      <c r="D34" s="1">
        <f ca="1">'BTEvent-Driven Loop'!D33</f>
        <v>1</v>
      </c>
      <c r="E34" s="1">
        <f ca="1">'BTEvent-Driven Loop'!E33</f>
        <v>1</v>
      </c>
      <c r="F34" s="1">
        <f ca="1">'BTEvent-Driven Loop'!F33</f>
        <v>1</v>
      </c>
      <c r="H34" s="1">
        <f>'BTEvent-Driven Loop'!H33</f>
        <v>272.84450197796065</v>
      </c>
      <c r="I34" s="1">
        <f>'BTEvent-Driven Loop'!I33</f>
        <v>2834.6275945943867</v>
      </c>
      <c r="J34" s="1">
        <f>'BTEvent-Driven Loop'!J33</f>
        <v>6664.5643452520872</v>
      </c>
      <c r="K34" s="1">
        <f>'BTEvent-Driven Loop'!K33</f>
        <v>50610.304851944253</v>
      </c>
      <c r="L34" s="1"/>
      <c r="M34" s="1">
        <f>'BTEvent-Driven Loop'!M33</f>
        <v>341.71787140929052</v>
      </c>
      <c r="N34" s="1">
        <f>'BTEvent-Driven Loop'!N33</f>
        <v>3158.5850339766021</v>
      </c>
      <c r="O34" s="1">
        <f>'BTEvent-Driven Loop'!O33</f>
        <v>5664.8796934642742</v>
      </c>
      <c r="P34" s="1">
        <f>'BTEvent-Driven Loop'!P33</f>
        <v>47102.659961215439</v>
      </c>
      <c r="R34" s="2">
        <f t="shared" si="90"/>
        <v>0.29000000000000004</v>
      </c>
      <c r="S34" s="2">
        <f t="shared" si="91"/>
        <v>0.16999999999999993</v>
      </c>
      <c r="T34" s="2">
        <f t="shared" si="92"/>
        <v>-0.15000000000000002</v>
      </c>
      <c r="U34" s="2">
        <f t="shared" si="93"/>
        <v>-6.0000000000000164E-2</v>
      </c>
      <c r="W34" s="2">
        <f t="shared" si="94"/>
        <v>3.0000000000000027E-2</v>
      </c>
      <c r="X34" s="2">
        <f t="shared" si="95"/>
        <v>5.0000000000000044E-2</v>
      </c>
      <c r="Y34" s="2">
        <f t="shared" si="96"/>
        <v>0</v>
      </c>
      <c r="Z34" s="2">
        <f t="shared" si="97"/>
        <v>1.0000000000000009E-2</v>
      </c>
      <c r="AB34" s="1">
        <f t="shared" ca="1" si="98"/>
        <v>4</v>
      </c>
      <c r="AC34" s="2">
        <v>1</v>
      </c>
      <c r="AD34" s="3">
        <f t="shared" ca="1" si="99"/>
        <v>0.25</v>
      </c>
      <c r="AF34" s="2">
        <f t="shared" ca="1" si="100"/>
        <v>0.25</v>
      </c>
      <c r="AG34" s="2">
        <f t="shared" ca="1" si="101"/>
        <v>0.25</v>
      </c>
      <c r="AH34" s="2">
        <f t="shared" ca="1" si="102"/>
        <v>0.25</v>
      </c>
      <c r="AI34" s="2">
        <f t="shared" ca="1" si="103"/>
        <v>0.25</v>
      </c>
      <c r="AK34" s="2">
        <f t="shared" ca="1" si="104"/>
        <v>1</v>
      </c>
      <c r="AL34" s="2">
        <f t="shared" ca="1" si="105"/>
        <v>0</v>
      </c>
      <c r="AN34" s="2">
        <f t="shared" ca="1" si="171"/>
        <v>0.25</v>
      </c>
      <c r="AO34" s="2">
        <f t="shared" ca="1" si="26"/>
        <v>-0.25</v>
      </c>
      <c r="AP34" s="2">
        <f t="shared" ca="1" si="27"/>
        <v>-0.25</v>
      </c>
      <c r="AQ34" s="2">
        <f t="shared" ca="1" si="28"/>
        <v>0.25</v>
      </c>
      <c r="AS34" s="2">
        <f t="shared" ca="1" si="106"/>
        <v>0.25</v>
      </c>
      <c r="AT34" s="2">
        <f t="shared" ca="1" si="107"/>
        <v>0</v>
      </c>
      <c r="AU34" s="2">
        <f t="shared" ca="1" si="108"/>
        <v>0</v>
      </c>
      <c r="AV34" s="2">
        <f t="shared" ca="1" si="109"/>
        <v>0.25</v>
      </c>
      <c r="AX34" s="2">
        <f t="shared" ca="1" si="110"/>
        <v>0</v>
      </c>
      <c r="AY34" s="2">
        <f t="shared" ca="1" si="111"/>
        <v>0.25</v>
      </c>
      <c r="AZ34" s="2">
        <f t="shared" ca="1" si="112"/>
        <v>0.25</v>
      </c>
      <c r="BA34" s="2">
        <f t="shared" ca="1" si="113"/>
        <v>0</v>
      </c>
      <c r="BC34" s="2">
        <f t="shared" ca="1" si="172"/>
        <v>0</v>
      </c>
      <c r="BD34" s="2">
        <f t="shared" ca="1" si="32"/>
        <v>0.25</v>
      </c>
      <c r="BE34" s="2">
        <f t="shared" ca="1" si="33"/>
        <v>0.25</v>
      </c>
      <c r="BF34" s="2">
        <f t="shared" ca="1" si="34"/>
        <v>0</v>
      </c>
      <c r="BH34" s="2">
        <f t="shared" ca="1" si="114"/>
        <v>0.25</v>
      </c>
      <c r="BI34" s="2">
        <f t="shared" ca="1" si="115"/>
        <v>0</v>
      </c>
      <c r="BJ34" s="2">
        <f t="shared" ca="1" si="116"/>
        <v>0</v>
      </c>
      <c r="BK34" s="2">
        <f t="shared" ca="1" si="117"/>
        <v>0.25</v>
      </c>
      <c r="BM34" s="2">
        <f t="shared" ca="1" si="118"/>
        <v>0.24962556165751371</v>
      </c>
      <c r="BN34" s="2">
        <f t="shared" ca="1" si="119"/>
        <v>0</v>
      </c>
      <c r="BO34" s="2">
        <f t="shared" ca="1" si="120"/>
        <v>0</v>
      </c>
      <c r="BP34" s="2">
        <f t="shared" ca="1" si="121"/>
        <v>0.24962556165751371</v>
      </c>
      <c r="BR34" s="20">
        <f t="shared" ca="1" si="39"/>
        <v>3.7443834248629404E-4</v>
      </c>
      <c r="BS34" s="20">
        <f t="shared" ca="1" si="40"/>
        <v>0</v>
      </c>
      <c r="BT34" s="20">
        <f t="shared" ca="1" si="41"/>
        <v>0</v>
      </c>
      <c r="BU34" s="20">
        <f t="shared" ca="1" si="42"/>
        <v>3.7443834248629404E-4</v>
      </c>
      <c r="BW34" s="2">
        <f t="shared" si="43"/>
        <v>3.0000000000000027E-2</v>
      </c>
      <c r="BX34" s="2">
        <f t="shared" si="44"/>
        <v>5.0000000000000044E-2</v>
      </c>
      <c r="BY34" s="2">
        <f t="shared" si="45"/>
        <v>0</v>
      </c>
      <c r="BZ34" s="2">
        <f t="shared" si="46"/>
        <v>1.0000000000000009E-2</v>
      </c>
      <c r="CB34" s="2">
        <f t="shared" ca="1" si="122"/>
        <v>7.4887668497254176E-3</v>
      </c>
      <c r="CC34" s="2">
        <f t="shared" ca="1" si="123"/>
        <v>0</v>
      </c>
      <c r="CD34" s="2">
        <f t="shared" ca="1" si="124"/>
        <v>0</v>
      </c>
      <c r="CE34" s="2">
        <f t="shared" ca="1" si="125"/>
        <v>2.4962556165751392E-3</v>
      </c>
      <c r="CG34" s="2">
        <f t="shared" si="48"/>
        <v>0.29000000000000004</v>
      </c>
      <c r="CH34" s="2">
        <f t="shared" si="49"/>
        <v>0.16999999999999993</v>
      </c>
      <c r="CI34" s="2">
        <f t="shared" si="50"/>
        <v>-0.15000000000000002</v>
      </c>
      <c r="CJ34" s="2">
        <f t="shared" si="51"/>
        <v>-6.0000000000000164E-2</v>
      </c>
      <c r="CL34" s="2">
        <f t="shared" ca="1" si="126"/>
        <v>0.32201697453819267</v>
      </c>
      <c r="CM34" s="2">
        <f t="shared" ca="1" si="127"/>
        <v>0</v>
      </c>
      <c r="CN34" s="2">
        <f t="shared" ca="1" si="128"/>
        <v>0</v>
      </c>
      <c r="CO34" s="2">
        <f t="shared" ca="1" si="129"/>
        <v>0.23464802795806283</v>
      </c>
      <c r="CQ34" s="2">
        <f t="shared" ca="1" si="130"/>
        <v>0.31452820768846723</v>
      </c>
      <c r="CR34" s="2">
        <f t="shared" ca="1" si="131"/>
        <v>0</v>
      </c>
      <c r="CS34" s="2">
        <f t="shared" ca="1" si="132"/>
        <v>0</v>
      </c>
      <c r="CT34" s="2">
        <f t="shared" ca="1" si="133"/>
        <v>0.23215177234148771</v>
      </c>
      <c r="CW34" s="2">
        <f t="shared" ca="1" si="54"/>
        <v>0</v>
      </c>
      <c r="CX34" s="2">
        <f t="shared" ca="1" si="55"/>
        <v>0.25</v>
      </c>
      <c r="CY34" s="2">
        <f t="shared" ca="1" si="56"/>
        <v>0.25</v>
      </c>
      <c r="CZ34" s="2">
        <f t="shared" ca="1" si="57"/>
        <v>0</v>
      </c>
      <c r="DB34" s="2">
        <f t="shared" si="58"/>
        <v>0.29000000000000004</v>
      </c>
      <c r="DC34" s="2">
        <f t="shared" si="59"/>
        <v>0.16999999999999993</v>
      </c>
      <c r="DD34" s="2">
        <f t="shared" si="60"/>
        <v>-0.15000000000000002</v>
      </c>
      <c r="DE34" s="2">
        <f t="shared" si="61"/>
        <v>-6.0000000000000164E-2</v>
      </c>
      <c r="DG34" s="2">
        <f t="shared" ca="1" si="134"/>
        <v>0</v>
      </c>
      <c r="DH34" s="2">
        <f t="shared" ca="1" si="135"/>
        <v>0.29249999999999998</v>
      </c>
      <c r="DI34" s="2">
        <f t="shared" ca="1" si="136"/>
        <v>0.21249999999999999</v>
      </c>
      <c r="DJ34" s="2">
        <f t="shared" ca="1" si="137"/>
        <v>0</v>
      </c>
      <c r="DM34" s="2">
        <f t="shared" ca="1" si="63"/>
        <v>0</v>
      </c>
      <c r="DN34" s="2">
        <f t="shared" ca="1" si="64"/>
        <v>0.25</v>
      </c>
      <c r="DO34" s="2">
        <f t="shared" ca="1" si="65"/>
        <v>0.25</v>
      </c>
      <c r="DP34" s="2">
        <f t="shared" ca="1" si="66"/>
        <v>0</v>
      </c>
      <c r="DR34" s="2">
        <f t="shared" si="138"/>
        <v>3.0000000000000027E-2</v>
      </c>
      <c r="DS34" s="2">
        <f t="shared" si="139"/>
        <v>5.0000000000000044E-2</v>
      </c>
      <c r="DT34" s="2">
        <f t="shared" si="140"/>
        <v>0</v>
      </c>
      <c r="DU34" s="2">
        <f t="shared" si="141"/>
        <v>1.0000000000000009E-2</v>
      </c>
      <c r="DW34" s="12">
        <f t="shared" ca="1" si="142"/>
        <v>0</v>
      </c>
      <c r="DX34" s="12">
        <f t="shared" ca="1" si="143"/>
        <v>0.26250000000000001</v>
      </c>
      <c r="DY34" s="12">
        <f t="shared" ca="1" si="144"/>
        <v>0.25</v>
      </c>
      <c r="DZ34" s="12">
        <f t="shared" ca="1" si="145"/>
        <v>0</v>
      </c>
      <c r="EB34" s="2">
        <f t="shared" ca="1" si="146"/>
        <v>0</v>
      </c>
      <c r="EC34" s="2">
        <f t="shared" ca="1" si="147"/>
        <v>0.26184538653366585</v>
      </c>
      <c r="ED34" s="2">
        <f t="shared" ca="1" si="148"/>
        <v>0.24937655860349128</v>
      </c>
      <c r="EE34" s="2">
        <f t="shared" ca="1" si="149"/>
        <v>0</v>
      </c>
      <c r="EG34" s="2">
        <f t="shared" ca="1" si="173"/>
        <v>0</v>
      </c>
      <c r="EH34" s="2">
        <f t="shared" ca="1" si="71"/>
        <v>6.5461346633416406E-4</v>
      </c>
      <c r="EI34" s="2">
        <f t="shared" ca="1" si="72"/>
        <v>6.2344139650871711E-4</v>
      </c>
      <c r="EJ34" s="2">
        <f t="shared" ca="1" si="73"/>
        <v>0</v>
      </c>
      <c r="EL34" s="2">
        <f t="shared" ca="1" si="150"/>
        <v>1.2780548628428812E-3</v>
      </c>
      <c r="EN34" s="2">
        <f t="shared" ca="1" si="151"/>
        <v>0.31452820768846723</v>
      </c>
      <c r="EO34" s="2">
        <f t="shared" ca="1" si="152"/>
        <v>0</v>
      </c>
      <c r="EP34" s="2">
        <f t="shared" ca="1" si="153"/>
        <v>0</v>
      </c>
      <c r="EQ34" s="2">
        <f t="shared" ca="1" si="154"/>
        <v>0.23215177234148771</v>
      </c>
      <c r="ER34" s="2"/>
      <c r="ES34" s="2">
        <f t="shared" ca="1" si="155"/>
        <v>0</v>
      </c>
      <c r="ET34" s="2">
        <f t="shared" ca="1" si="156"/>
        <v>0.29249999999999998</v>
      </c>
      <c r="EU34" s="2">
        <f t="shared" ca="1" si="157"/>
        <v>0.21249999999999999</v>
      </c>
      <c r="EV34" s="2">
        <f t="shared" ca="1" si="158"/>
        <v>0</v>
      </c>
      <c r="EX34" s="2">
        <f t="shared" ca="1" si="74"/>
        <v>0.31452820768846723</v>
      </c>
      <c r="EY34" s="2">
        <f t="shared" ca="1" si="75"/>
        <v>0.29249999999999998</v>
      </c>
      <c r="EZ34" s="2">
        <f t="shared" ca="1" si="76"/>
        <v>0.21249999999999999</v>
      </c>
      <c r="FA34" s="2">
        <f t="shared" ca="1" si="77"/>
        <v>0.23215177234148771</v>
      </c>
      <c r="FC34" s="2">
        <f t="shared" ca="1" si="159"/>
        <v>1.051679980029955</v>
      </c>
      <c r="FD34" s="2">
        <f t="shared" ca="1" si="78"/>
        <v>0</v>
      </c>
      <c r="FE34" s="2">
        <f t="shared" ca="1" si="160"/>
        <v>-1.2780548628428812E-3</v>
      </c>
      <c r="FF34" s="2">
        <f t="shared" ca="1" si="161"/>
        <v>1.0504019251671122</v>
      </c>
      <c r="FG34" s="2"/>
      <c r="FH34" s="2">
        <f t="shared" ca="1" si="162"/>
        <v>0.29943605409750923</v>
      </c>
      <c r="FI34" s="2">
        <f t="shared" ca="1" si="163"/>
        <v>0.2784648361658944</v>
      </c>
      <c r="FJ34" s="2">
        <f t="shared" ca="1" si="164"/>
        <v>0.20230351345385492</v>
      </c>
      <c r="FK34" s="2">
        <f t="shared" ca="1" si="165"/>
        <v>0.22101232564339965</v>
      </c>
      <c r="FL34" s="2"/>
      <c r="FM34" s="2">
        <f t="shared" si="79"/>
        <v>1</v>
      </c>
      <c r="FN34" s="2">
        <f t="shared" ca="1" si="166"/>
        <v>5.0401925167112172E-2</v>
      </c>
      <c r="FO34" s="40">
        <f ca="1">FO33*(1+FN34)</f>
        <v>2.0710781696440659</v>
      </c>
      <c r="FP34" s="2"/>
      <c r="FQ34" s="2">
        <f t="shared" ca="1" si="81"/>
        <v>0.25</v>
      </c>
      <c r="FR34" s="2">
        <f t="shared" ca="1" si="82"/>
        <v>0.25</v>
      </c>
      <c r="FS34" s="2">
        <f t="shared" ca="1" si="83"/>
        <v>0.25</v>
      </c>
      <c r="FT34" s="2">
        <f t="shared" ca="1" si="84"/>
        <v>0.25</v>
      </c>
      <c r="FU34" s="2"/>
      <c r="FV34" s="3">
        <f t="shared" ca="1" si="85"/>
        <v>0.25811283075386893</v>
      </c>
      <c r="FW34" s="3">
        <f t="shared" ca="1" si="86"/>
        <v>0.16999999999999993</v>
      </c>
      <c r="FX34" s="3">
        <f t="shared" ca="1" si="87"/>
        <v>-0.15000000000000002</v>
      </c>
      <c r="FY34" s="3">
        <f t="shared" ca="1" si="88"/>
        <v>-7.1392910634049178E-2</v>
      </c>
      <c r="FZ34" s="2"/>
      <c r="GA34" s="39">
        <f t="shared" ca="1" si="167"/>
        <v>1.7038046335474182</v>
      </c>
      <c r="GB34" s="39">
        <f t="shared" ca="1" si="168"/>
        <v>1.3979908898445317</v>
      </c>
      <c r="GC34" s="39">
        <f t="shared" ca="1" si="169"/>
        <v>1.0062437447100026</v>
      </c>
      <c r="GD34" s="39">
        <f t="shared" ca="1" si="170"/>
        <v>1.9976563383092061</v>
      </c>
    </row>
    <row r="35" spans="1:194" x14ac:dyDescent="0.25">
      <c r="A35" s="1"/>
      <c r="H35" s="1"/>
      <c r="I35" s="1"/>
      <c r="J35" s="1"/>
      <c r="K35" s="1"/>
      <c r="M35" s="1"/>
      <c r="N35" s="1"/>
      <c r="O35" s="1"/>
      <c r="P35" s="1"/>
      <c r="CS35" t="s">
        <v>97</v>
      </c>
    </row>
    <row r="36" spans="1:194" x14ac:dyDescent="0.25">
      <c r="A36" s="31" t="s">
        <v>9</v>
      </c>
      <c r="B36" s="31" t="s">
        <v>9</v>
      </c>
      <c r="C36" s="31" t="s">
        <v>9</v>
      </c>
      <c r="D36" s="31" t="s">
        <v>9</v>
      </c>
      <c r="E36" s="31" t="s">
        <v>9</v>
      </c>
      <c r="F36" s="31" t="s">
        <v>9</v>
      </c>
      <c r="G36" s="31" t="s">
        <v>9</v>
      </c>
      <c r="H36" s="31" t="s">
        <v>9</v>
      </c>
      <c r="I36" s="31" t="s">
        <v>9</v>
      </c>
      <c r="J36" s="31" t="s">
        <v>9</v>
      </c>
      <c r="K36" s="31" t="s">
        <v>9</v>
      </c>
      <c r="L36" s="31" t="s">
        <v>9</v>
      </c>
      <c r="M36" s="31" t="s">
        <v>9</v>
      </c>
      <c r="N36" s="31" t="s">
        <v>9</v>
      </c>
      <c r="O36" s="31" t="s">
        <v>9</v>
      </c>
      <c r="P36" s="31" t="s">
        <v>9</v>
      </c>
      <c r="Q36" s="31" t="s">
        <v>9</v>
      </c>
      <c r="R36" s="31" t="s">
        <v>9</v>
      </c>
      <c r="S36" s="31" t="s">
        <v>9</v>
      </c>
      <c r="T36" s="31" t="s">
        <v>9</v>
      </c>
      <c r="U36" s="31" t="s">
        <v>9</v>
      </c>
      <c r="V36" s="31" t="s">
        <v>9</v>
      </c>
      <c r="W36" s="31" t="s">
        <v>9</v>
      </c>
      <c r="X36" s="31" t="s">
        <v>9</v>
      </c>
      <c r="Y36" s="31" t="s">
        <v>9</v>
      </c>
      <c r="Z36" s="31" t="s">
        <v>9</v>
      </c>
      <c r="AA36" s="31" t="s">
        <v>9</v>
      </c>
      <c r="AB36" s="31" t="s">
        <v>9</v>
      </c>
      <c r="AC36" s="31" t="s">
        <v>9</v>
      </c>
      <c r="AD36" s="31" t="s">
        <v>9</v>
      </c>
      <c r="AE36" s="31" t="s">
        <v>9</v>
      </c>
      <c r="AF36" s="31" t="s">
        <v>9</v>
      </c>
      <c r="AG36" s="31" t="s">
        <v>9</v>
      </c>
      <c r="AH36" s="31" t="s">
        <v>9</v>
      </c>
      <c r="AI36" s="31" t="s">
        <v>9</v>
      </c>
      <c r="AJ36" s="31" t="s">
        <v>9</v>
      </c>
      <c r="AK36" s="31" t="s">
        <v>9</v>
      </c>
      <c r="AL36" s="31" t="s">
        <v>9</v>
      </c>
      <c r="AM36" s="31" t="s">
        <v>9</v>
      </c>
      <c r="AN36" s="31" t="s">
        <v>9</v>
      </c>
      <c r="AO36" s="31" t="s">
        <v>9</v>
      </c>
      <c r="AP36" s="31" t="s">
        <v>9</v>
      </c>
      <c r="AQ36" s="31" t="s">
        <v>9</v>
      </c>
      <c r="AR36" s="31" t="s">
        <v>9</v>
      </c>
      <c r="AS36" s="31" t="s">
        <v>9</v>
      </c>
      <c r="AT36" s="31" t="s">
        <v>9</v>
      </c>
      <c r="AU36" s="31" t="s">
        <v>9</v>
      </c>
      <c r="AV36" s="31" t="s">
        <v>9</v>
      </c>
      <c r="AW36" s="31" t="s">
        <v>9</v>
      </c>
      <c r="AX36" s="31" t="s">
        <v>9</v>
      </c>
      <c r="AY36" s="31" t="s">
        <v>9</v>
      </c>
      <c r="AZ36" s="31" t="s">
        <v>9</v>
      </c>
      <c r="BA36" s="31" t="s">
        <v>9</v>
      </c>
      <c r="BB36" s="31" t="s">
        <v>9</v>
      </c>
      <c r="BC36" s="31" t="s">
        <v>9</v>
      </c>
      <c r="BD36" s="31" t="s">
        <v>9</v>
      </c>
      <c r="BE36" s="31" t="s">
        <v>9</v>
      </c>
      <c r="BF36" s="31" t="s">
        <v>9</v>
      </c>
      <c r="BG36" s="31" t="s">
        <v>9</v>
      </c>
      <c r="BH36" s="31" t="s">
        <v>9</v>
      </c>
      <c r="BI36" s="31" t="s">
        <v>9</v>
      </c>
      <c r="BJ36" s="31" t="s">
        <v>9</v>
      </c>
      <c r="BK36" s="31" t="s">
        <v>9</v>
      </c>
      <c r="BL36" s="31" t="s">
        <v>9</v>
      </c>
      <c r="BM36" s="31" t="s">
        <v>9</v>
      </c>
      <c r="BN36" s="31" t="s">
        <v>9</v>
      </c>
      <c r="BO36" s="31" t="s">
        <v>9</v>
      </c>
      <c r="BP36" s="31" t="s">
        <v>9</v>
      </c>
      <c r="BQ36" s="31" t="s">
        <v>9</v>
      </c>
      <c r="BR36" s="31" t="s">
        <v>9</v>
      </c>
      <c r="BS36" s="31" t="s">
        <v>9</v>
      </c>
      <c r="BT36" s="31" t="s">
        <v>9</v>
      </c>
      <c r="BU36" s="31" t="s">
        <v>9</v>
      </c>
      <c r="BV36" s="31" t="s">
        <v>9</v>
      </c>
      <c r="BW36" s="31" t="s">
        <v>9</v>
      </c>
      <c r="BX36" s="31" t="s">
        <v>9</v>
      </c>
      <c r="BY36" s="31" t="s">
        <v>9</v>
      </c>
      <c r="BZ36" s="31" t="s">
        <v>9</v>
      </c>
      <c r="CA36" s="31" t="s">
        <v>9</v>
      </c>
      <c r="CB36" s="31" t="s">
        <v>9</v>
      </c>
      <c r="CC36" s="31" t="s">
        <v>9</v>
      </c>
      <c r="CD36" s="31" t="s">
        <v>9</v>
      </c>
      <c r="CE36" s="31" t="s">
        <v>9</v>
      </c>
      <c r="CF36" s="31" t="s">
        <v>9</v>
      </c>
      <c r="CG36" s="31" t="s">
        <v>9</v>
      </c>
      <c r="CH36" s="31" t="s">
        <v>9</v>
      </c>
      <c r="CI36" s="31" t="s">
        <v>9</v>
      </c>
      <c r="CJ36" s="31" t="s">
        <v>9</v>
      </c>
      <c r="CK36" s="31" t="s">
        <v>9</v>
      </c>
      <c r="CL36" s="31" t="s">
        <v>9</v>
      </c>
      <c r="CM36" s="31" t="s">
        <v>9</v>
      </c>
      <c r="CN36" s="31" t="s">
        <v>9</v>
      </c>
      <c r="CO36" s="31" t="s">
        <v>9</v>
      </c>
      <c r="CP36" s="31" t="s">
        <v>9</v>
      </c>
      <c r="CQ36" s="31" t="s">
        <v>9</v>
      </c>
      <c r="CR36" s="31" t="s">
        <v>9</v>
      </c>
      <c r="CS36" s="31" t="s">
        <v>9</v>
      </c>
      <c r="CT36" s="31" t="s">
        <v>9</v>
      </c>
      <c r="CU36" s="31" t="s">
        <v>9</v>
      </c>
      <c r="CV36" s="31" t="s">
        <v>9</v>
      </c>
      <c r="CW36" s="31" t="s">
        <v>9</v>
      </c>
      <c r="CX36" s="31" t="s">
        <v>9</v>
      </c>
      <c r="CY36" s="31" t="s">
        <v>9</v>
      </c>
      <c r="CZ36" s="31" t="s">
        <v>9</v>
      </c>
      <c r="DA36" s="31" t="s">
        <v>9</v>
      </c>
      <c r="DB36" s="31" t="s">
        <v>9</v>
      </c>
      <c r="DC36" s="31" t="s">
        <v>9</v>
      </c>
      <c r="DD36" s="31" t="s">
        <v>9</v>
      </c>
      <c r="DE36" s="31" t="s">
        <v>9</v>
      </c>
      <c r="DF36" s="31" t="s">
        <v>9</v>
      </c>
      <c r="DG36" s="31" t="s">
        <v>9</v>
      </c>
      <c r="DH36" s="31" t="s">
        <v>9</v>
      </c>
      <c r="DI36" s="31" t="s">
        <v>9</v>
      </c>
      <c r="DJ36" s="31" t="s">
        <v>9</v>
      </c>
      <c r="DK36" s="31" t="s">
        <v>9</v>
      </c>
      <c r="DL36" s="31" t="s">
        <v>9</v>
      </c>
      <c r="DM36" s="31" t="s">
        <v>9</v>
      </c>
      <c r="DN36" s="31" t="s">
        <v>9</v>
      </c>
      <c r="DO36" s="31" t="s">
        <v>9</v>
      </c>
      <c r="DP36" s="31" t="s">
        <v>9</v>
      </c>
      <c r="DQ36" s="31" t="s">
        <v>9</v>
      </c>
      <c r="DR36" s="31" t="s">
        <v>9</v>
      </c>
      <c r="DS36" s="31" t="s">
        <v>9</v>
      </c>
      <c r="DT36" s="31" t="s">
        <v>9</v>
      </c>
      <c r="DU36" s="31" t="s">
        <v>9</v>
      </c>
      <c r="DV36" s="31" t="s">
        <v>9</v>
      </c>
      <c r="DW36" s="31" t="s">
        <v>9</v>
      </c>
      <c r="DX36" s="31" t="s">
        <v>9</v>
      </c>
      <c r="DY36" s="31" t="s">
        <v>9</v>
      </c>
      <c r="DZ36" s="31" t="s">
        <v>9</v>
      </c>
      <c r="EA36" s="31" t="s">
        <v>9</v>
      </c>
      <c r="EB36" s="31" t="s">
        <v>9</v>
      </c>
      <c r="EC36" s="31" t="s">
        <v>9</v>
      </c>
      <c r="ED36" s="31" t="s">
        <v>9</v>
      </c>
      <c r="EE36" s="31" t="s">
        <v>9</v>
      </c>
      <c r="EF36" s="31" t="s">
        <v>9</v>
      </c>
      <c r="EG36" s="31" t="s">
        <v>9</v>
      </c>
      <c r="EH36" s="31" t="s">
        <v>9</v>
      </c>
      <c r="EI36" s="31" t="s">
        <v>9</v>
      </c>
      <c r="EJ36" s="31" t="s">
        <v>9</v>
      </c>
      <c r="EK36" s="31" t="s">
        <v>9</v>
      </c>
      <c r="EL36" s="31" t="s">
        <v>9</v>
      </c>
      <c r="EM36" s="31" t="s">
        <v>9</v>
      </c>
      <c r="EN36" s="31" t="s">
        <v>9</v>
      </c>
      <c r="EO36" s="31" t="s">
        <v>9</v>
      </c>
      <c r="EP36" s="31" t="s">
        <v>9</v>
      </c>
      <c r="EQ36" s="31" t="s">
        <v>9</v>
      </c>
      <c r="ER36" s="31" t="s">
        <v>9</v>
      </c>
      <c r="ES36" s="31" t="s">
        <v>9</v>
      </c>
      <c r="ET36" s="31" t="s">
        <v>9</v>
      </c>
      <c r="EU36" s="31" t="s">
        <v>9</v>
      </c>
      <c r="EV36" s="31" t="s">
        <v>9</v>
      </c>
      <c r="EW36" s="31" t="s">
        <v>9</v>
      </c>
      <c r="EX36" s="31" t="s">
        <v>9</v>
      </c>
      <c r="EY36" s="31" t="s">
        <v>9</v>
      </c>
      <c r="EZ36" s="31" t="s">
        <v>9</v>
      </c>
      <c r="FA36" s="31" t="s">
        <v>9</v>
      </c>
      <c r="FB36" s="31" t="s">
        <v>9</v>
      </c>
      <c r="FC36" s="31" t="s">
        <v>9</v>
      </c>
      <c r="FD36" s="31" t="s">
        <v>9</v>
      </c>
      <c r="FE36" s="31" t="s">
        <v>9</v>
      </c>
      <c r="FF36" s="31" t="s">
        <v>9</v>
      </c>
      <c r="FG36" s="31" t="s">
        <v>9</v>
      </c>
      <c r="FH36" s="31" t="s">
        <v>9</v>
      </c>
      <c r="FI36" s="31" t="s">
        <v>9</v>
      </c>
      <c r="FJ36" s="31" t="s">
        <v>9</v>
      </c>
      <c r="FK36" s="31" t="s">
        <v>9</v>
      </c>
      <c r="FL36" s="31" t="s">
        <v>9</v>
      </c>
      <c r="FM36" s="31" t="s">
        <v>9</v>
      </c>
      <c r="FN36" s="31" t="s">
        <v>9</v>
      </c>
      <c r="FO36" s="31" t="s">
        <v>9</v>
      </c>
      <c r="FP36" s="31" t="s">
        <v>9</v>
      </c>
      <c r="FQ36" s="31" t="s">
        <v>9</v>
      </c>
      <c r="FR36" s="31" t="s">
        <v>9</v>
      </c>
      <c r="FS36" s="31" t="s">
        <v>9</v>
      </c>
      <c r="FT36" s="31" t="s">
        <v>9</v>
      </c>
      <c r="FU36" s="31" t="s">
        <v>9</v>
      </c>
      <c r="FV36" s="31" t="s">
        <v>9</v>
      </c>
      <c r="FW36" s="31" t="s">
        <v>9</v>
      </c>
      <c r="FX36" s="31" t="s">
        <v>9</v>
      </c>
      <c r="FY36" s="31" t="s">
        <v>9</v>
      </c>
      <c r="FZ36" s="31" t="s">
        <v>9</v>
      </c>
      <c r="GA36" s="31" t="s">
        <v>9</v>
      </c>
      <c r="GB36" s="31" t="s">
        <v>9</v>
      </c>
      <c r="GC36" s="31" t="s">
        <v>9</v>
      </c>
      <c r="GD36" s="31" t="s">
        <v>9</v>
      </c>
      <c r="GE36" s="31" t="s">
        <v>9</v>
      </c>
      <c r="GF36" s="31" t="s">
        <v>9</v>
      </c>
      <c r="GG36" s="31" t="s">
        <v>9</v>
      </c>
      <c r="GH36" s="31" t="s">
        <v>9</v>
      </c>
      <c r="GI36" s="31" t="s">
        <v>9</v>
      </c>
      <c r="GJ36" s="31" t="s">
        <v>9</v>
      </c>
      <c r="GK36" s="31" t="s">
        <v>9</v>
      </c>
      <c r="GL36" s="3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C1FF-A7BB-4D87-AEC8-7607BAA2D04E}">
  <dimension ref="B2:O35"/>
  <sheetViews>
    <sheetView workbookViewId="0">
      <selection activeCell="O29" sqref="O29"/>
    </sheetView>
  </sheetViews>
  <sheetFormatPr defaultRowHeight="15" x14ac:dyDescent="0.25"/>
  <cols>
    <col min="2" max="2" width="16.7109375" bestFit="1" customWidth="1"/>
    <col min="3" max="3" width="9.5703125" bestFit="1" customWidth="1"/>
    <col min="4" max="4" width="12.28515625" bestFit="1" customWidth="1"/>
    <col min="5" max="5" width="13.85546875" bestFit="1" customWidth="1"/>
    <col min="8" max="8" width="14.5703125" bestFit="1" customWidth="1"/>
    <col min="9" max="9" width="16.42578125" bestFit="1" customWidth="1"/>
    <col min="10" max="10" width="11.85546875" bestFit="1" customWidth="1"/>
    <col min="11" max="11" width="12.140625" bestFit="1" customWidth="1"/>
    <col min="15" max="15" width="10.140625" bestFit="1" customWidth="1"/>
  </cols>
  <sheetData>
    <row r="2" spans="2:15" x14ac:dyDescent="0.25">
      <c r="B2" s="5" t="s">
        <v>138</v>
      </c>
      <c r="C2" s="5"/>
      <c r="D2" s="5"/>
      <c r="E2" s="5"/>
      <c r="H2" t="s">
        <v>139</v>
      </c>
    </row>
    <row r="3" spans="2:15" x14ac:dyDescent="0.25">
      <c r="B3" s="5" t="str">
        <f>'BT_Event-Driven Loop V2'!FL2</f>
        <v>eodTotalInvested</v>
      </c>
      <c r="C3" s="5">
        <f>'BT_Event-Driven Loop V2'!FM2</f>
        <v>0</v>
      </c>
      <c r="D3" s="5">
        <f>'BT_Event-Driven Loop V2'!FN2</f>
        <v>0</v>
      </c>
      <c r="E3" s="5">
        <f>'BT_Event-Driven Loop V2'!FO2</f>
        <v>0</v>
      </c>
      <c r="K3" s="5"/>
    </row>
    <row r="4" spans="2:15" ht="17.25" x14ac:dyDescent="0.4">
      <c r="B4" s="13"/>
      <c r="C4" s="13"/>
      <c r="D4" s="13" t="str">
        <f>'BT_Event-Driven Loop V2'!FN3</f>
        <v>totalSellCost</v>
      </c>
      <c r="E4" s="13" t="str">
        <f>'BT_Event-Driven Loop V2'!FO3</f>
        <v>eodTotalAsset</v>
      </c>
      <c r="H4" s="13" t="str">
        <f>'BT vectorized v2'!FM3</f>
        <v>bodAssetValue</v>
      </c>
      <c r="I4" s="13" t="str">
        <f>'BT vectorized v2'!FN3</f>
        <v>netDailyAssetRet</v>
      </c>
      <c r="J4" s="13" t="str">
        <f>'BT vectorized v2'!FO3</f>
        <v>equityCurve</v>
      </c>
      <c r="K4" s="5"/>
      <c r="N4" t="s">
        <v>140</v>
      </c>
    </row>
    <row r="5" spans="2:15" x14ac:dyDescent="0.25">
      <c r="D5">
        <f>'BT_Event-Driven Loop V2'!FN4</f>
        <v>0</v>
      </c>
      <c r="E5">
        <f>'BT_Event-Driven Loop V2'!FO4</f>
        <v>10000</v>
      </c>
      <c r="H5">
        <f>'BT vectorized v2'!FM4</f>
        <v>0</v>
      </c>
      <c r="I5">
        <f>'BT vectorized v2'!FN4</f>
        <v>0</v>
      </c>
      <c r="J5" s="40">
        <f>'BT vectorized v2'!FO4</f>
        <v>1</v>
      </c>
      <c r="K5" s="21"/>
    </row>
    <row r="6" spans="2:15" x14ac:dyDescent="0.25">
      <c r="B6" s="1"/>
      <c r="C6" s="1"/>
      <c r="D6" s="1">
        <f>'BT_Event-Driven Loop V2'!FN5</f>
        <v>0</v>
      </c>
      <c r="E6" s="1">
        <f>'BT_Event-Driven Loop V2'!FO5</f>
        <v>10946.580129805292</v>
      </c>
      <c r="H6" s="2">
        <f>'BT vectorized v2'!FM5</f>
        <v>1</v>
      </c>
      <c r="I6" s="2">
        <f>'BT vectorized v2'!FN5</f>
        <v>9.4658012980529227E-2</v>
      </c>
      <c r="J6" s="40">
        <f>'BT vectorized v2'!FO5</f>
        <v>1.0946580129805292</v>
      </c>
      <c r="K6" s="98">
        <f>E6</f>
        <v>10946.580129805292</v>
      </c>
      <c r="N6" s="2">
        <f>K6/E6</f>
        <v>1</v>
      </c>
      <c r="O6" s="2"/>
    </row>
    <row r="7" spans="2:15" x14ac:dyDescent="0.25">
      <c r="B7" s="1"/>
      <c r="C7" s="1"/>
      <c r="D7" s="1">
        <f>'BT_Event-Driven Loop V2'!FN6</f>
        <v>-0.46266759461803986</v>
      </c>
      <c r="E7" s="1">
        <f>'BT_Event-Driven Loop V2'!FO6</f>
        <v>13573.296693363944</v>
      </c>
      <c r="F7" s="2">
        <f>E7/E6-1</f>
        <v>0.23995773405126242</v>
      </c>
      <c r="H7" s="2">
        <f>'BT vectorized v2'!FM6</f>
        <v>1</v>
      </c>
      <c r="I7" s="2">
        <f>'BT vectorized v2'!FN6</f>
        <v>0.24</v>
      </c>
      <c r="J7" s="40">
        <f>'BT vectorized v2'!FO6</f>
        <v>1.3573759360958562</v>
      </c>
      <c r="K7" s="98">
        <f>J7/J6*K6</f>
        <v>13573.759360958562</v>
      </c>
      <c r="L7" s="2">
        <f>K7/K6-1</f>
        <v>0.24</v>
      </c>
      <c r="N7" s="2">
        <f t="shared" ref="N7:O35" si="0">K7/E7</f>
        <v>1.0000340866043873</v>
      </c>
      <c r="O7" s="2">
        <f t="shared" si="0"/>
        <v>1.0001761391392725</v>
      </c>
    </row>
    <row r="8" spans="2:15" x14ac:dyDescent="0.25">
      <c r="B8" s="1"/>
      <c r="C8" s="1"/>
      <c r="D8" s="1">
        <f>'BT_Event-Driven Loop V2'!FN7</f>
        <v>-16.59404182234357</v>
      </c>
      <c r="E8" s="1">
        <f>'BT_Event-Driven Loop V2'!FO7</f>
        <v>15125.277903631097</v>
      </c>
      <c r="F8" s="2">
        <f t="shared" ref="F8:F35" si="1">E8/E7-1</f>
        <v>0.11434077109844099</v>
      </c>
      <c r="H8" s="2">
        <f>'BT vectorized v2'!FM7</f>
        <v>1</v>
      </c>
      <c r="I8" s="2">
        <f>'BT vectorized v2'!FN7</f>
        <v>0.1144344771288619</v>
      </c>
      <c r="J8" s="40">
        <f>'BT vectorized v2'!FO7</f>
        <v>1.5127065416102849</v>
      </c>
      <c r="K8" s="98">
        <f t="shared" ref="K8:K35" si="2">J8/J7*K7</f>
        <v>15127.065416102849</v>
      </c>
      <c r="L8" s="2">
        <f t="shared" ref="L8:L35" si="3">K8/K7-1</f>
        <v>0.1144344771288619</v>
      </c>
      <c r="N8" s="2">
        <f t="shared" si="0"/>
        <v>1.0001181804713368</v>
      </c>
      <c r="O8" s="2">
        <f t="shared" si="0"/>
        <v>1.0008195329585476</v>
      </c>
    </row>
    <row r="9" spans="2:15" x14ac:dyDescent="0.25">
      <c r="B9" s="1"/>
      <c r="C9" s="1"/>
      <c r="D9" s="1">
        <f>'BT_Event-Driven Loop V2'!FN8</f>
        <v>-25.783309086604277</v>
      </c>
      <c r="E9" s="1">
        <f>'BT_Event-Driven Loop V2'!FO8</f>
        <v>14433.026891403124</v>
      </c>
      <c r="F9" s="2">
        <f t="shared" si="1"/>
        <v>-4.5767821036979739E-2</v>
      </c>
      <c r="H9" s="2">
        <f>'BT vectorized v2'!FM8</f>
        <v>1</v>
      </c>
      <c r="I9" s="2">
        <f>'BT vectorized v2'!FN8</f>
        <v>-4.5718035581706395E-2</v>
      </c>
      <c r="J9" s="40">
        <f>'BT vectorized v2'!FO8</f>
        <v>1.4435485701162658</v>
      </c>
      <c r="K9" s="98">
        <f t="shared" si="2"/>
        <v>14435.485701162657</v>
      </c>
      <c r="L9" s="2">
        <f t="shared" si="3"/>
        <v>-4.5718035581706506E-2</v>
      </c>
      <c r="N9" s="2">
        <f t="shared" si="0"/>
        <v>1.0001703599513834</v>
      </c>
      <c r="O9" s="2">
        <f t="shared" si="0"/>
        <v>0.9989122170523913</v>
      </c>
    </row>
    <row r="10" spans="2:15" x14ac:dyDescent="0.25">
      <c r="B10" s="1"/>
      <c r="C10" s="1"/>
      <c r="D10" s="1">
        <f>'BT_Event-Driven Loop V2'!FN9</f>
        <v>-10.832315235121314</v>
      </c>
      <c r="E10" s="1">
        <f>'BT_Event-Driven Loop V2'!FO9</f>
        <v>16214.54161010091</v>
      </c>
      <c r="F10" s="2">
        <f t="shared" si="1"/>
        <v>0.12343320164940086</v>
      </c>
      <c r="H10" s="2">
        <f>'BT vectorized v2'!FM9</f>
        <v>1</v>
      </c>
      <c r="I10" s="2">
        <f>'BT vectorized v2'!FN9</f>
        <v>0.12341315084729509</v>
      </c>
      <c r="J10" s="40">
        <f>'BT vectorized v2'!FO9</f>
        <v>1.6217014475554217</v>
      </c>
      <c r="K10" s="98">
        <f t="shared" si="2"/>
        <v>16217.014475554215</v>
      </c>
      <c r="L10" s="2">
        <f t="shared" si="3"/>
        <v>0.12341315084729509</v>
      </c>
      <c r="N10" s="2">
        <f t="shared" si="0"/>
        <v>1.0001525091188372</v>
      </c>
      <c r="O10" s="2">
        <f t="shared" si="0"/>
        <v>0.99983755746559411</v>
      </c>
    </row>
    <row r="11" spans="2:15" x14ac:dyDescent="0.25">
      <c r="B11" s="1"/>
      <c r="C11" s="1"/>
      <c r="D11" s="1">
        <f>'BT_Event-Driven Loop V2'!FN10</f>
        <v>-41.024094089306345</v>
      </c>
      <c r="E11" s="1">
        <f>'BT_Event-Driven Loop V2'!FO10</f>
        <v>17708.353806213869</v>
      </c>
      <c r="F11" s="2">
        <f t="shared" si="1"/>
        <v>9.2127932570254201E-2</v>
      </c>
      <c r="H11" s="2">
        <f>'BT vectorized v2'!FM10</f>
        <v>1</v>
      </c>
      <c r="I11" s="2">
        <f>'BT vectorized v2'!FN10</f>
        <v>9.2126840910703667E-2</v>
      </c>
      <c r="J11" s="40">
        <f>'BT vectorized v2'!FO10</f>
        <v>1.7711036788190178</v>
      </c>
      <c r="K11" s="98">
        <f t="shared" si="2"/>
        <v>17711.036788190177</v>
      </c>
      <c r="L11" s="2">
        <f t="shared" si="3"/>
        <v>9.2126840910703667E-2</v>
      </c>
      <c r="N11" s="2">
        <f t="shared" si="0"/>
        <v>1.0001515093952644</v>
      </c>
      <c r="O11" s="2">
        <f t="shared" si="0"/>
        <v>0.99998815061273949</v>
      </c>
    </row>
    <row r="12" spans="2:15" x14ac:dyDescent="0.25">
      <c r="B12" s="1"/>
      <c r="C12" s="1"/>
      <c r="D12" s="1">
        <f>'BT_Event-Driven Loop V2'!FN11</f>
        <v>-35.813977263091147</v>
      </c>
      <c r="E12" s="1">
        <f>'BT_Event-Driven Loop V2'!FO11</f>
        <v>19207.322764926183</v>
      </c>
      <c r="F12" s="2">
        <f t="shared" si="1"/>
        <v>8.4647560982564318E-2</v>
      </c>
      <c r="H12" s="2">
        <f>'BT vectorized v2'!FM11</f>
        <v>1</v>
      </c>
      <c r="I12" s="2">
        <f>'BT vectorized v2'!FN11</f>
        <v>8.4694932663349043E-2</v>
      </c>
      <c r="J12" s="40">
        <f>'BT vectorized v2'!FO11</f>
        <v>1.9211071856364041</v>
      </c>
      <c r="K12" s="98">
        <f t="shared" si="2"/>
        <v>19211.07185636404</v>
      </c>
      <c r="L12" s="2">
        <f t="shared" si="3"/>
        <v>8.4694932663349043E-2</v>
      </c>
      <c r="N12" s="2">
        <f t="shared" si="0"/>
        <v>1.0001951907344788</v>
      </c>
      <c r="O12" s="2">
        <f t="shared" si="0"/>
        <v>1.0005596343265517</v>
      </c>
    </row>
    <row r="13" spans="2:15" x14ac:dyDescent="0.25">
      <c r="B13" s="1"/>
      <c r="C13" s="1"/>
      <c r="D13" s="1">
        <f>'BT_Event-Driven Loop V2'!FN12</f>
        <v>-23.653380450101395</v>
      </c>
      <c r="E13" s="1">
        <f>'BT_Event-Driven Loop V2'!FO12</f>
        <v>19548.637284842076</v>
      </c>
      <c r="F13" s="2">
        <f t="shared" si="1"/>
        <v>1.7770020532958286E-2</v>
      </c>
      <c r="H13" s="2">
        <f>'BT vectorized v2'!FM12</f>
        <v>1</v>
      </c>
      <c r="I13" s="2">
        <f>'BT vectorized v2'!FN12</f>
        <v>1.7814465334417218E-2</v>
      </c>
      <c r="J13" s="40">
        <f>'BT vectorized v2'!FO12</f>
        <v>1.9553306829986237</v>
      </c>
      <c r="K13" s="98">
        <f t="shared" si="2"/>
        <v>19553.306829986235</v>
      </c>
      <c r="L13" s="2">
        <f t="shared" si="3"/>
        <v>1.7814465334417218E-2</v>
      </c>
      <c r="N13" s="2">
        <f t="shared" si="0"/>
        <v>1.000238868064107</v>
      </c>
      <c r="O13" s="2">
        <f t="shared" si="0"/>
        <v>1.0025011114295843</v>
      </c>
    </row>
    <row r="14" spans="2:15" x14ac:dyDescent="0.25">
      <c r="B14" s="1"/>
      <c r="C14" s="1"/>
      <c r="D14" s="1">
        <f>'BT_Event-Driven Loop V2'!FN13</f>
        <v>-47.637274620707103</v>
      </c>
      <c r="E14" s="1">
        <f>'BT_Event-Driven Loop V2'!FO13</f>
        <v>17603.718388567198</v>
      </c>
      <c r="F14" s="2">
        <f t="shared" si="1"/>
        <v>-9.9491277470422856E-2</v>
      </c>
      <c r="H14" s="2">
        <f>'BT vectorized v2'!FM13</f>
        <v>1</v>
      </c>
      <c r="I14" s="2">
        <f>'BT vectorized v2'!FN13</f>
        <v>-9.9489996094802247E-2</v>
      </c>
      <c r="J14" s="40">
        <f>'BT vectorized v2'!FO13</f>
        <v>1.7607948409830436</v>
      </c>
      <c r="K14" s="98">
        <f t="shared" si="2"/>
        <v>17607.948409830435</v>
      </c>
      <c r="L14" s="2">
        <f t="shared" si="3"/>
        <v>-9.9489996094802247E-2</v>
      </c>
      <c r="N14" s="2">
        <f t="shared" si="0"/>
        <v>1.0002402913503765</v>
      </c>
      <c r="O14" s="2">
        <f t="shared" si="0"/>
        <v>0.9999871207240153</v>
      </c>
    </row>
    <row r="15" spans="2:15" x14ac:dyDescent="0.25">
      <c r="B15" s="1"/>
      <c r="C15" s="1"/>
      <c r="D15" s="1">
        <f>'BT_Event-Driven Loop V2'!FN14</f>
        <v>-20.61697800631373</v>
      </c>
      <c r="E15" s="1">
        <f>'BT_Event-Driven Loop V2'!FO14</f>
        <v>18034.868661800847</v>
      </c>
      <c r="F15" s="2">
        <f t="shared" si="1"/>
        <v>2.4492000139792136E-2</v>
      </c>
      <c r="H15" s="2">
        <f>'BT vectorized v2'!FM14</f>
        <v>1</v>
      </c>
      <c r="I15" s="2">
        <f>'BT vectorized v2'!FN14</f>
        <v>2.4441226771646285E-2</v>
      </c>
      <c r="J15" s="40">
        <f>'BT vectorized v2'!FO14</f>
        <v>1.8038308269898551</v>
      </c>
      <c r="K15" s="98">
        <f t="shared" si="2"/>
        <v>18038.308269898549</v>
      </c>
      <c r="L15" s="2">
        <f t="shared" si="3"/>
        <v>2.4441226771646285E-2</v>
      </c>
      <c r="N15" s="2">
        <f t="shared" si="0"/>
        <v>1.0001907198861386</v>
      </c>
      <c r="O15" s="2">
        <f t="shared" si="0"/>
        <v>0.99792694072121291</v>
      </c>
    </row>
    <row r="16" spans="2:15" x14ac:dyDescent="0.25">
      <c r="B16" s="1"/>
      <c r="C16" s="1"/>
      <c r="D16" s="1">
        <f>'BT_Event-Driven Loop V2'!FN15</f>
        <v>-27.628280422136413</v>
      </c>
      <c r="E16" s="1">
        <f>'BT_Event-Driven Loop V2'!FO15</f>
        <v>19224.346126990164</v>
      </c>
      <c r="F16" s="2">
        <f t="shared" si="1"/>
        <v>6.5954318132003698E-2</v>
      </c>
      <c r="H16" s="2">
        <f>'BT vectorized v2'!FM15</f>
        <v>1</v>
      </c>
      <c r="I16" s="2">
        <f>'BT vectorized v2'!FN15</f>
        <v>6.6250611613751786E-2</v>
      </c>
      <c r="J16" s="40">
        <f>'BT vectorized v2'!FO15</f>
        <v>1.9233357225256726</v>
      </c>
      <c r="K16" s="98">
        <f t="shared" si="2"/>
        <v>19233.357225256725</v>
      </c>
      <c r="L16" s="2">
        <f t="shared" si="3"/>
        <v>6.6250611613751786E-2</v>
      </c>
      <c r="N16" s="2">
        <f t="shared" si="0"/>
        <v>1.0004687336675608</v>
      </c>
      <c r="O16" s="2">
        <f t="shared" si="0"/>
        <v>1.0044924045936625</v>
      </c>
    </row>
    <row r="17" spans="2:15" x14ac:dyDescent="0.25">
      <c r="B17" s="1"/>
      <c r="C17" s="1"/>
      <c r="D17" s="1">
        <f>'BT_Event-Driven Loop V2'!FN16</f>
        <v>-39.014964276937462</v>
      </c>
      <c r="E17" s="1">
        <f>'BT_Event-Driven Loop V2'!FO16</f>
        <v>21747.937461218651</v>
      </c>
      <c r="F17" s="2">
        <f t="shared" si="1"/>
        <v>0.13127059394157881</v>
      </c>
      <c r="H17" s="2">
        <f>'BT vectorized v2'!FM16</f>
        <v>1</v>
      </c>
      <c r="I17" s="2">
        <f>'BT vectorized v2'!FN16</f>
        <v>0.1313050374562843</v>
      </c>
      <c r="J17" s="40">
        <f>'BT vectorized v2'!FO16</f>
        <v>2.1758793916129155</v>
      </c>
      <c r="K17" s="98">
        <f t="shared" si="2"/>
        <v>21758.793916129154</v>
      </c>
      <c r="L17" s="2">
        <f t="shared" si="3"/>
        <v>0.1313050374562843</v>
      </c>
      <c r="N17" s="2">
        <f t="shared" si="0"/>
        <v>1.0004991946905246</v>
      </c>
      <c r="O17" s="2">
        <f t="shared" si="0"/>
        <v>1.000262385608774</v>
      </c>
    </row>
    <row r="18" spans="2:15" x14ac:dyDescent="0.25">
      <c r="B18" s="1"/>
      <c r="C18" s="1"/>
      <c r="D18" s="1">
        <f>'BT_Event-Driven Loop V2'!FN17</f>
        <v>-2.661070273344194</v>
      </c>
      <c r="E18" s="1">
        <f>'BT_Event-Driven Loop V2'!FO17</f>
        <v>20351.899903840102</v>
      </c>
      <c r="F18" s="2">
        <f t="shared" si="1"/>
        <v>-6.4191722082518887E-2</v>
      </c>
      <c r="H18" s="2">
        <f>'BT vectorized v2'!FM17</f>
        <v>1</v>
      </c>
      <c r="I18" s="2">
        <f>'BT vectorized v2'!FN17</f>
        <v>-6.5000000000000058E-2</v>
      </c>
      <c r="J18" s="40">
        <f>'BT vectorized v2'!FO17</f>
        <v>2.0344472311580759</v>
      </c>
      <c r="K18" s="98">
        <f t="shared" si="2"/>
        <v>20344.472311580757</v>
      </c>
      <c r="L18" s="2">
        <f t="shared" si="3"/>
        <v>-6.5000000000000058E-2</v>
      </c>
      <c r="N18" s="2">
        <f t="shared" si="0"/>
        <v>0.99963504182437812</v>
      </c>
      <c r="O18" s="2">
        <f t="shared" si="0"/>
        <v>1.01259162227245</v>
      </c>
    </row>
    <row r="19" spans="2:15" x14ac:dyDescent="0.25">
      <c r="B19" s="1"/>
      <c r="C19" s="1"/>
      <c r="D19" s="1">
        <f>'BT_Event-Driven Loop V2'!FN18</f>
        <v>-26.032443843852889</v>
      </c>
      <c r="E19" s="1">
        <f>'BT_Event-Driven Loop V2'!FO18</f>
        <v>18865.37170682694</v>
      </c>
      <c r="F19" s="2">
        <f t="shared" si="1"/>
        <v>-7.3041249418324572E-2</v>
      </c>
      <c r="H19" s="2">
        <f>'BT vectorized v2'!FM18</f>
        <v>1</v>
      </c>
      <c r="I19" s="2">
        <f>'BT vectorized v2'!FN18</f>
        <v>-7.4619373931621436E-2</v>
      </c>
      <c r="J19" s="40">
        <f>'BT vectorized v2'!FO18</f>
        <v>1.8826380524721396</v>
      </c>
      <c r="K19" s="98">
        <f t="shared" si="2"/>
        <v>18826.380524721393</v>
      </c>
      <c r="L19" s="2">
        <f t="shared" si="3"/>
        <v>-7.4619373931621436E-2</v>
      </c>
      <c r="N19" s="2">
        <f t="shared" si="0"/>
        <v>0.99793318770965767</v>
      </c>
      <c r="O19" s="2">
        <f t="shared" si="0"/>
        <v>1.0216059353565896</v>
      </c>
    </row>
    <row r="20" spans="2:15" x14ac:dyDescent="0.25">
      <c r="B20" s="1"/>
      <c r="C20" s="1"/>
      <c r="D20" s="1">
        <f>'BT_Event-Driven Loop V2'!FN19</f>
        <v>-35.112152023459203</v>
      </c>
      <c r="E20" s="1">
        <f>'BT_Event-Driven Loop V2'!FO19</f>
        <v>19178.746201409871</v>
      </c>
      <c r="F20" s="2">
        <f t="shared" si="1"/>
        <v>1.6611095686470234E-2</v>
      </c>
      <c r="H20" s="2">
        <f>'BT vectorized v2'!FM19</f>
        <v>1</v>
      </c>
      <c r="I20" s="2">
        <f>'BT vectorized v2'!FN19</f>
        <v>1.6577029717269376E-2</v>
      </c>
      <c r="J20" s="40">
        <f>'BT vectorized v2'!FO19</f>
        <v>1.9138465994148324</v>
      </c>
      <c r="K20" s="98">
        <f t="shared" si="2"/>
        <v>19138.465994148322</v>
      </c>
      <c r="L20" s="2">
        <f t="shared" si="3"/>
        <v>1.6577029717269376E-2</v>
      </c>
      <c r="N20" s="2">
        <f t="shared" si="0"/>
        <v>0.99789974762486888</v>
      </c>
      <c r="O20" s="2">
        <f t="shared" si="0"/>
        <v>0.99794920396319164</v>
      </c>
    </row>
    <row r="21" spans="2:15" x14ac:dyDescent="0.25">
      <c r="B21" s="1"/>
      <c r="C21" s="1"/>
      <c r="D21" s="1">
        <f>'BT_Event-Driven Loop V2'!FN20</f>
        <v>-32.788921821480017</v>
      </c>
      <c r="E21" s="1">
        <f>'BT_Event-Driven Loop V2'!FO20</f>
        <v>20916.057569703535</v>
      </c>
      <c r="F21" s="2">
        <f t="shared" si="1"/>
        <v>9.0585242124219256E-2</v>
      </c>
      <c r="H21" s="2">
        <f>'BT vectorized v2'!FM20</f>
        <v>1</v>
      </c>
      <c r="I21" s="2">
        <f>'BT vectorized v2'!FN20</f>
        <v>9.0594974122357508E-2</v>
      </c>
      <c r="J21" s="40">
        <f>'BT vectorized v2'!FO20</f>
        <v>2.0872314825629812</v>
      </c>
      <c r="K21" s="98">
        <f t="shared" si="2"/>
        <v>20872.314825629808</v>
      </c>
      <c r="L21" s="2">
        <f t="shared" si="3"/>
        <v>9.0594974122357508E-2</v>
      </c>
      <c r="N21" s="2">
        <f t="shared" si="0"/>
        <v>0.99790865253033689</v>
      </c>
      <c r="O21" s="2">
        <f t="shared" si="0"/>
        <v>1.0001074346980814</v>
      </c>
    </row>
    <row r="22" spans="2:15" x14ac:dyDescent="0.25">
      <c r="B22" s="1"/>
      <c r="C22" s="1"/>
      <c r="D22" s="1">
        <f>'BT_Event-Driven Loop V2'!FN21</f>
        <v>-17.690941025166637</v>
      </c>
      <c r="E22" s="1">
        <f>'BT_Event-Driven Loop V2'!FO21</f>
        <v>22908.870015641383</v>
      </c>
      <c r="F22" s="2">
        <f t="shared" si="1"/>
        <v>9.5276676271172311E-2</v>
      </c>
      <c r="H22" s="2">
        <f>'BT vectorized v2'!FM21</f>
        <v>1</v>
      </c>
      <c r="I22" s="2">
        <f>'BT vectorized v2'!FN21</f>
        <v>9.5282915194954798E-2</v>
      </c>
      <c r="J22" s="40">
        <f>'BT vectorized v2'!FO21</f>
        <v>2.2861089829082695</v>
      </c>
      <c r="K22" s="98">
        <f t="shared" si="2"/>
        <v>22861.089829082692</v>
      </c>
      <c r="L22" s="2">
        <f t="shared" si="3"/>
        <v>9.5282915194954798E-2</v>
      </c>
      <c r="N22" s="2">
        <f t="shared" si="0"/>
        <v>0.99791433682560204</v>
      </c>
      <c r="O22" s="2">
        <f t="shared" si="0"/>
        <v>1.0000654821728323</v>
      </c>
    </row>
    <row r="23" spans="2:15" x14ac:dyDescent="0.25">
      <c r="B23" s="1"/>
      <c r="C23" s="1"/>
      <c r="D23" s="1">
        <f>'BT_Event-Driven Loop V2'!FN22</f>
        <v>-19.622495904544849</v>
      </c>
      <c r="E23" s="1">
        <f>'BT_Event-Driven Loop V2'!FO22</f>
        <v>24777.691328124245</v>
      </c>
      <c r="F23" s="2">
        <f t="shared" si="1"/>
        <v>8.157632005449833E-2</v>
      </c>
      <c r="H23" s="2">
        <f>'BT vectorized v2'!FM22</f>
        <v>1</v>
      </c>
      <c r="I23" s="2">
        <f>'BT vectorized v2'!FN22</f>
        <v>8.1976191987994662E-2</v>
      </c>
      <c r="J23" s="40">
        <f>'BT vectorized v2'!FO22</f>
        <v>2.4735154917966371</v>
      </c>
      <c r="K23" s="98">
        <f t="shared" si="2"/>
        <v>24735.154917966367</v>
      </c>
      <c r="L23" s="2">
        <f t="shared" si="3"/>
        <v>8.1976191987994662E-2</v>
      </c>
      <c r="N23" s="2">
        <f t="shared" si="0"/>
        <v>0.998283277905331</v>
      </c>
      <c r="O23" s="2">
        <f t="shared" si="0"/>
        <v>1.0049018138257424</v>
      </c>
    </row>
    <row r="24" spans="2:15" x14ac:dyDescent="0.25">
      <c r="B24" s="1"/>
      <c r="C24" s="1"/>
      <c r="D24" s="1">
        <f>'BT_Event-Driven Loop V2'!FN23</f>
        <v>-64.179784203182862</v>
      </c>
      <c r="E24" s="1">
        <f>'BT_Event-Driven Loop V2'!FO23</f>
        <v>24713.511543921064</v>
      </c>
      <c r="F24" s="2">
        <f t="shared" si="1"/>
        <v>-2.5902245432500859E-3</v>
      </c>
      <c r="H24" s="2">
        <f>'BT vectorized v2'!FM23</f>
        <v>1</v>
      </c>
      <c r="I24" s="2">
        <f>'BT vectorized v2'!FN23</f>
        <v>-2.5810473815460755E-3</v>
      </c>
      <c r="J24" s="40">
        <f>'BT vectorized v2'!FO23</f>
        <v>2.4671312311133216</v>
      </c>
      <c r="K24" s="98">
        <f t="shared" si="2"/>
        <v>24671.31231113321</v>
      </c>
      <c r="L24" s="2">
        <f t="shared" si="3"/>
        <v>-2.5810473815461865E-3</v>
      </c>
      <c r="N24" s="2">
        <f t="shared" si="0"/>
        <v>0.998292463104126</v>
      </c>
      <c r="O24" s="2">
        <f t="shared" si="0"/>
        <v>0.99645700148745242</v>
      </c>
    </row>
    <row r="25" spans="2:15" x14ac:dyDescent="0.25">
      <c r="B25" s="1"/>
      <c r="C25" s="1"/>
      <c r="D25" s="1">
        <f>'BT_Event-Driven Loop V2'!FN24</f>
        <v>0</v>
      </c>
      <c r="E25" s="1">
        <f>'BT_Event-Driven Loop V2'!FO24</f>
        <v>21920.13210630562</v>
      </c>
      <c r="F25" s="2">
        <f t="shared" si="1"/>
        <v>-0.11303045431852232</v>
      </c>
      <c r="H25" s="2">
        <f>'BT vectorized v2'!FM24</f>
        <v>1</v>
      </c>
      <c r="I25" s="2">
        <f>'BT vectorized v2'!FN24</f>
        <v>-0.11303045431852243</v>
      </c>
      <c r="J25" s="40">
        <f>'BT vectorized v2'!FO24</f>
        <v>2.1882702671971672</v>
      </c>
      <c r="K25" s="98">
        <f t="shared" si="2"/>
        <v>21882.702671971667</v>
      </c>
      <c r="L25" s="2">
        <f t="shared" si="3"/>
        <v>-0.11303045431852243</v>
      </c>
      <c r="N25" s="2">
        <f t="shared" si="0"/>
        <v>0.99829246310412578</v>
      </c>
      <c r="O25" s="2">
        <f t="shared" si="0"/>
        <v>1.0000000000000009</v>
      </c>
    </row>
    <row r="26" spans="2:15" x14ac:dyDescent="0.25">
      <c r="B26" s="1"/>
      <c r="C26" s="1"/>
      <c r="D26" s="1">
        <f>'BT_Event-Driven Loop V2'!FN25</f>
        <v>-44.454616676801379</v>
      </c>
      <c r="E26" s="1">
        <f>'BT_Event-Driven Loop V2'!FO25</f>
        <v>22724.904774426279</v>
      </c>
      <c r="F26" s="2">
        <f t="shared" si="1"/>
        <v>3.6713860309681046E-2</v>
      </c>
      <c r="H26" s="2">
        <f>'BT vectorized v2'!FM25</f>
        <v>1</v>
      </c>
      <c r="I26" s="2">
        <f>'BT vectorized v2'!FN25</f>
        <v>3.6647124076976567E-2</v>
      </c>
      <c r="J26" s="40">
        <f>'BT vectorized v2'!FO25</f>
        <v>2.2684640791931003</v>
      </c>
      <c r="K26" s="98">
        <f t="shared" si="2"/>
        <v>22684.640791931</v>
      </c>
      <c r="L26" s="2">
        <f t="shared" si="3"/>
        <v>3.6647124076976567E-2</v>
      </c>
      <c r="N26" s="2">
        <f t="shared" si="0"/>
        <v>0.99822820016651559</v>
      </c>
      <c r="O26" s="2">
        <f t="shared" si="0"/>
        <v>0.99818226053753112</v>
      </c>
    </row>
    <row r="27" spans="2:15" x14ac:dyDescent="0.25">
      <c r="B27" s="1"/>
      <c r="C27" s="1"/>
      <c r="D27" s="1">
        <f>'BT_Event-Driven Loop V2'!FN26</f>
        <v>-26.958515490523496</v>
      </c>
      <c r="E27" s="1">
        <f>'BT_Event-Driven Loop V2'!FO26</f>
        <v>20631.715775901052</v>
      </c>
      <c r="F27" s="2">
        <f t="shared" si="1"/>
        <v>-9.2109912860045107E-2</v>
      </c>
      <c r="H27" s="2">
        <f>'BT vectorized v2'!FM26</f>
        <v>1</v>
      </c>
      <c r="I27" s="2">
        <f>'BT vectorized v2'!FN26</f>
        <v>-9.2087371851615862E-2</v>
      </c>
      <c r="J27" s="40">
        <f>'BT vectorized v2'!FO26</f>
        <v>2.0595671840004117</v>
      </c>
      <c r="K27" s="98">
        <f t="shared" si="2"/>
        <v>20595.671840004114</v>
      </c>
      <c r="L27" s="2">
        <f t="shared" si="3"/>
        <v>-9.2087371851615973E-2</v>
      </c>
      <c r="N27" s="2">
        <f t="shared" si="0"/>
        <v>0.9982529840809925</v>
      </c>
      <c r="O27" s="2">
        <f t="shared" si="0"/>
        <v>0.99975528140534253</v>
      </c>
    </row>
    <row r="28" spans="2:15" x14ac:dyDescent="0.25">
      <c r="B28" s="1"/>
      <c r="C28" s="1"/>
      <c r="D28" s="1">
        <f>'BT_Event-Driven Loop V2'!FN27</f>
        <v>-34.885963503524181</v>
      </c>
      <c r="E28" s="1">
        <f>'BT_Event-Driven Loop V2'!FO27</f>
        <v>20637.923422157139</v>
      </c>
      <c r="F28" s="2">
        <f t="shared" si="1"/>
        <v>3.0087881800588967E-4</v>
      </c>
      <c r="H28" s="2">
        <f>'BT vectorized v2'!FM27</f>
        <v>1</v>
      </c>
      <c r="I28" s="2">
        <f>'BT vectorized v2'!FN27</f>
        <v>7.7716343190936676E-4</v>
      </c>
      <c r="J28" s="40">
        <f>'BT vectorized v2'!FO27</f>
        <v>2.0611678043013772</v>
      </c>
      <c r="K28" s="98">
        <f t="shared" si="2"/>
        <v>20611.67804301377</v>
      </c>
      <c r="L28" s="2">
        <f t="shared" si="3"/>
        <v>7.7716343190936676E-4</v>
      </c>
      <c r="N28" s="2">
        <f t="shared" si="0"/>
        <v>0.99872829360752491</v>
      </c>
      <c r="O28" s="2">
        <f t="shared" si="0"/>
        <v>2.5829782138208008</v>
      </c>
    </row>
    <row r="29" spans="2:15" x14ac:dyDescent="0.25">
      <c r="B29" s="1"/>
      <c r="C29" s="1"/>
      <c r="D29" s="1">
        <f>'BT_Event-Driven Loop V2'!FN28</f>
        <v>-53.925303233732848</v>
      </c>
      <c r="E29" s="1">
        <f>'BT_Event-Driven Loop V2'!FO28</f>
        <v>20583.998118923406</v>
      </c>
      <c r="F29" s="2">
        <f t="shared" si="1"/>
        <v>-2.6129229249798325E-3</v>
      </c>
      <c r="H29" s="2">
        <f>'BT vectorized v2'!FM28</f>
        <v>1</v>
      </c>
      <c r="I29" s="2">
        <f>'BT vectorized v2'!FN28</f>
        <v>-2.6059850374064997E-3</v>
      </c>
      <c r="J29" s="40">
        <f>'BT vectorized v2'!FO28</f>
        <v>2.0557964318437838</v>
      </c>
      <c r="K29" s="98">
        <f t="shared" si="2"/>
        <v>20557.964318437836</v>
      </c>
      <c r="L29" s="2">
        <f t="shared" si="3"/>
        <v>-2.6059850374064997E-3</v>
      </c>
      <c r="N29" s="2">
        <f t="shared" si="0"/>
        <v>0.99873524082468523</v>
      </c>
      <c r="O29" s="2">
        <f t="shared" si="0"/>
        <v>0.99734477909508701</v>
      </c>
    </row>
    <row r="30" spans="2:15" x14ac:dyDescent="0.25">
      <c r="B30" s="1"/>
      <c r="C30" s="1"/>
      <c r="D30" s="1">
        <f>'BT_Event-Driven Loop V2'!FN29</f>
        <v>0</v>
      </c>
      <c r="E30" s="1">
        <f>'BT_Event-Driven Loop V2'!FO29</f>
        <v>20559.334316883756</v>
      </c>
      <c r="F30" s="2">
        <f t="shared" si="1"/>
        <v>-1.1982026959560521E-3</v>
      </c>
      <c r="H30" s="2">
        <f>'BT vectorized v2'!FM29</f>
        <v>1</v>
      </c>
      <c r="I30" s="2">
        <f>'BT vectorized v2'!FN29</f>
        <v>-1.1982026959561631E-3</v>
      </c>
      <c r="J30" s="40">
        <f>'BT vectorized v2'!FO29</f>
        <v>2.0533331710168117</v>
      </c>
      <c r="K30" s="98">
        <f t="shared" si="2"/>
        <v>20533.331710168117</v>
      </c>
      <c r="L30" s="2">
        <f t="shared" si="3"/>
        <v>-1.1982026959560521E-3</v>
      </c>
      <c r="N30" s="2">
        <f t="shared" si="0"/>
        <v>0.99873524082468534</v>
      </c>
      <c r="O30" s="2">
        <f t="shared" si="0"/>
        <v>1</v>
      </c>
    </row>
    <row r="31" spans="2:15" x14ac:dyDescent="0.25">
      <c r="B31" s="1"/>
      <c r="C31" s="1"/>
      <c r="D31" s="1">
        <f>'BT_Event-Driven Loop V2'!FN30</f>
        <v>-23.196360490059305</v>
      </c>
      <c r="E31" s="1">
        <f>'BT_Event-Driven Loop V2'!FO30</f>
        <v>21337.572216734327</v>
      </c>
      <c r="F31" s="2">
        <f t="shared" si="1"/>
        <v>3.785326352767493E-2</v>
      </c>
      <c r="H31" s="2">
        <f>'BT vectorized v2'!FM30</f>
        <v>1</v>
      </c>
      <c r="I31" s="2">
        <f>'BT vectorized v2'!FN30</f>
        <v>3.7852683153158706E-2</v>
      </c>
      <c r="J31" s="40">
        <f>'BT vectorized v2'!FO30</f>
        <v>2.1310573409471818</v>
      </c>
      <c r="K31" s="98">
        <f t="shared" si="2"/>
        <v>21310.573409471817</v>
      </c>
      <c r="L31" s="2">
        <f t="shared" si="3"/>
        <v>3.7852683153158706E-2</v>
      </c>
      <c r="N31" s="2">
        <f t="shared" si="0"/>
        <v>0.99873468232523033</v>
      </c>
      <c r="O31" s="2">
        <f t="shared" si="0"/>
        <v>0.99998466778126538</v>
      </c>
    </row>
    <row r="32" spans="2:15" x14ac:dyDescent="0.25">
      <c r="B32" s="1"/>
      <c r="C32" s="1"/>
      <c r="D32" s="1">
        <f>'BT_Event-Driven Loop V2'!FN31</f>
        <v>-35.093055365140572</v>
      </c>
      <c r="E32" s="1">
        <f>'BT_Event-Driven Loop V2'!FO31</f>
        <v>19360.399381679621</v>
      </c>
      <c r="F32" s="2">
        <f t="shared" si="1"/>
        <v>-9.2661565007104096E-2</v>
      </c>
      <c r="H32" s="2">
        <f>'BT vectorized v2'!FM31</f>
        <v>1</v>
      </c>
      <c r="I32" s="2">
        <f>'BT vectorized v2'!FN31</f>
        <v>-9.2299879358020198E-2</v>
      </c>
      <c r="J32" s="40">
        <f>'BT vectorized v2'!FO31</f>
        <v>1.9343610054727336</v>
      </c>
      <c r="K32" s="98">
        <f t="shared" si="2"/>
        <v>19343.610054727335</v>
      </c>
      <c r="L32" s="2">
        <f t="shared" si="3"/>
        <v>-9.2299879358020198E-2</v>
      </c>
      <c r="N32" s="2">
        <f t="shared" si="0"/>
        <v>0.99913280058839216</v>
      </c>
      <c r="O32" s="2">
        <f t="shared" si="0"/>
        <v>0.99609670256425986</v>
      </c>
    </row>
    <row r="33" spans="2:15" x14ac:dyDescent="0.25">
      <c r="B33" s="1"/>
      <c r="C33" s="1"/>
      <c r="D33" s="1">
        <f>'BT_Event-Driven Loop V2'!FN32</f>
        <v>-13.042062769934091</v>
      </c>
      <c r="E33" s="1">
        <f>'BT_Event-Driven Loop V2'!FO32</f>
        <v>19913.380777617203</v>
      </c>
      <c r="F33" s="2">
        <f t="shared" si="1"/>
        <v>2.8562499411084463E-2</v>
      </c>
      <c r="H33" s="2">
        <f>'BT vectorized v2'!FM32</f>
        <v>1</v>
      </c>
      <c r="I33" s="2">
        <f>'BT vectorized v2'!FN32</f>
        <v>2.8517941292550031E-2</v>
      </c>
      <c r="J33" s="40">
        <f>'BT vectorized v2'!FO32</f>
        <v>1.9895249990654031</v>
      </c>
      <c r="K33" s="98">
        <f t="shared" si="2"/>
        <v>19895.249990654029</v>
      </c>
      <c r="L33" s="2">
        <f t="shared" si="3"/>
        <v>2.8517941292550031E-2</v>
      </c>
      <c r="N33" s="2">
        <f t="shared" si="0"/>
        <v>0.99908951738704488</v>
      </c>
      <c r="O33" s="2">
        <f t="shared" si="0"/>
        <v>0.9984399783123622</v>
      </c>
    </row>
    <row r="34" spans="2:15" x14ac:dyDescent="0.25">
      <c r="B34" s="1"/>
      <c r="C34" s="1"/>
      <c r="D34" s="1">
        <f>'BT_Event-Driven Loop V2'!FN33</f>
        <v>-49.18971243595297</v>
      </c>
      <c r="E34" s="1">
        <f>'BT_Event-Driven Loop V2'!FO33</f>
        <v>19734.947954792318</v>
      </c>
      <c r="F34" s="2">
        <f t="shared" si="1"/>
        <v>-8.9604484952874319E-3</v>
      </c>
      <c r="H34" s="2">
        <f>'BT vectorized v2'!FM33</f>
        <v>1</v>
      </c>
      <c r="I34" s="2">
        <f>'BT vectorized v2'!FN33</f>
        <v>-8.9590925332698745E-3</v>
      </c>
      <c r="J34" s="40">
        <f>'BT vectorized v2'!FO33</f>
        <v>1.9717006605015226</v>
      </c>
      <c r="K34" s="98">
        <f t="shared" si="2"/>
        <v>19717.006605015224</v>
      </c>
      <c r="L34" s="2">
        <f t="shared" si="3"/>
        <v>-8.9590925332698745E-3</v>
      </c>
      <c r="N34" s="2">
        <f t="shared" si="0"/>
        <v>0.99909088436320204</v>
      </c>
      <c r="O34" s="2">
        <f t="shared" si="0"/>
        <v>0.99984867252813625</v>
      </c>
    </row>
    <row r="35" spans="2:15" x14ac:dyDescent="0.25">
      <c r="B35" s="1"/>
      <c r="C35" s="1"/>
      <c r="D35" s="1">
        <f ca="1">'BT_Event-Driven Loop V2'!FN34</f>
        <v>-25.317089924998982</v>
      </c>
      <c r="E35" s="1">
        <f ca="1">'BT_Event-Driven Loop V2'!FO34</f>
        <v>20729.532581063184</v>
      </c>
      <c r="F35" s="2">
        <f t="shared" ca="1" si="1"/>
        <v>5.0397124357723255E-2</v>
      </c>
      <c r="H35" s="2">
        <f>'BT vectorized v2'!FM34</f>
        <v>1</v>
      </c>
      <c r="I35" s="2">
        <f ca="1">'BT vectorized v2'!FN34</f>
        <v>5.0401925167112172E-2</v>
      </c>
      <c r="J35" s="40">
        <f ca="1">'BT vectorized v2'!FO34</f>
        <v>2.0710781696440659</v>
      </c>
      <c r="K35" s="98">
        <f t="shared" ca="1" si="2"/>
        <v>20710.781696440656</v>
      </c>
      <c r="L35" s="2">
        <f t="shared" ca="1" si="3"/>
        <v>5.0401925167112172E-2</v>
      </c>
      <c r="N35" s="2">
        <f t="shared" ca="1" si="0"/>
        <v>0.99909545067891892</v>
      </c>
      <c r="O35" s="2">
        <f t="shared" ca="1" si="0"/>
        <v>1.0000952595897108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BTEvent-Driven Loop</vt:lpstr>
      <vt:lpstr>BT_Event-Driven Loop V2</vt:lpstr>
      <vt:lpstr>BT_Event-Driven Loop V5</vt:lpstr>
      <vt:lpstr>BT vectorized v2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2022-02-18T05:01:12Z</dcterms:created>
  <dcterms:modified xsi:type="dcterms:W3CDTF">2022-02-19T12:34:03Z</dcterms:modified>
</cp:coreProperties>
</file>