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DA\KPI 2017\Upload Data Portal\1. Januari\"/>
    </mc:Choice>
  </mc:AlternateContent>
  <bookViews>
    <workbookView xWindow="0" yWindow="0" windowWidth="20490" windowHeight="765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6" i="1" l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B296" i="1" l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 l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M296" i="1" l="1"/>
  <c r="I296" i="1"/>
  <c r="L296" i="1"/>
  <c r="F296" i="1"/>
  <c r="E296" i="1"/>
  <c r="D296" i="1"/>
  <c r="C296" i="1"/>
  <c r="M295" i="1"/>
  <c r="I295" i="1"/>
  <c r="L295" i="1"/>
  <c r="F295" i="1"/>
  <c r="E295" i="1"/>
  <c r="D295" i="1"/>
  <c r="C295" i="1"/>
  <c r="M294" i="1"/>
  <c r="I294" i="1"/>
  <c r="K294" i="1"/>
  <c r="F294" i="1"/>
  <c r="E294" i="1"/>
  <c r="D294" i="1"/>
  <c r="C294" i="1"/>
  <c r="M293" i="1"/>
  <c r="I293" i="1"/>
  <c r="J293" i="1"/>
  <c r="F293" i="1"/>
  <c r="E293" i="1"/>
  <c r="D293" i="1"/>
  <c r="C293" i="1"/>
  <c r="M292" i="1"/>
  <c r="I292" i="1"/>
  <c r="L292" i="1"/>
  <c r="F292" i="1"/>
  <c r="E292" i="1"/>
  <c r="D292" i="1"/>
  <c r="C292" i="1"/>
  <c r="M291" i="1"/>
  <c r="I291" i="1"/>
  <c r="L291" i="1"/>
  <c r="F291" i="1"/>
  <c r="E291" i="1"/>
  <c r="D291" i="1"/>
  <c r="C291" i="1"/>
  <c r="M290" i="1"/>
  <c r="I290" i="1"/>
  <c r="K290" i="1"/>
  <c r="F290" i="1"/>
  <c r="E290" i="1"/>
  <c r="D290" i="1"/>
  <c r="C290" i="1"/>
  <c r="M289" i="1"/>
  <c r="I289" i="1"/>
  <c r="J289" i="1"/>
  <c r="F289" i="1"/>
  <c r="E289" i="1"/>
  <c r="D289" i="1"/>
  <c r="C289" i="1"/>
  <c r="M288" i="1"/>
  <c r="I288" i="1"/>
  <c r="L288" i="1"/>
  <c r="F288" i="1"/>
  <c r="E288" i="1"/>
  <c r="D288" i="1"/>
  <c r="C288" i="1"/>
  <c r="M287" i="1"/>
  <c r="I287" i="1"/>
  <c r="L287" i="1"/>
  <c r="F287" i="1"/>
  <c r="E287" i="1"/>
  <c r="D287" i="1"/>
  <c r="C287" i="1"/>
  <c r="M286" i="1"/>
  <c r="I286" i="1"/>
  <c r="K286" i="1"/>
  <c r="F286" i="1"/>
  <c r="E286" i="1"/>
  <c r="D286" i="1"/>
  <c r="C286" i="1"/>
  <c r="M285" i="1"/>
  <c r="I285" i="1"/>
  <c r="J285" i="1"/>
  <c r="F285" i="1"/>
  <c r="E285" i="1"/>
  <c r="D285" i="1"/>
  <c r="C285" i="1"/>
  <c r="M284" i="1"/>
  <c r="I284" i="1"/>
  <c r="L284" i="1"/>
  <c r="F284" i="1"/>
  <c r="E284" i="1"/>
  <c r="D284" i="1"/>
  <c r="C284" i="1"/>
  <c r="M283" i="1"/>
  <c r="I283" i="1"/>
  <c r="L283" i="1"/>
  <c r="F283" i="1"/>
  <c r="E283" i="1"/>
  <c r="D283" i="1"/>
  <c r="C283" i="1"/>
  <c r="M282" i="1"/>
  <c r="I282" i="1"/>
  <c r="K282" i="1"/>
  <c r="F282" i="1"/>
  <c r="E282" i="1"/>
  <c r="D282" i="1"/>
  <c r="C282" i="1"/>
  <c r="M281" i="1"/>
  <c r="I281" i="1"/>
  <c r="J281" i="1"/>
  <c r="F281" i="1"/>
  <c r="E281" i="1"/>
  <c r="D281" i="1"/>
  <c r="C281" i="1"/>
  <c r="M280" i="1"/>
  <c r="I280" i="1"/>
  <c r="L280" i="1"/>
  <c r="F280" i="1"/>
  <c r="E280" i="1"/>
  <c r="D280" i="1"/>
  <c r="C280" i="1"/>
  <c r="M279" i="1"/>
  <c r="I279" i="1"/>
  <c r="L279" i="1"/>
  <c r="F279" i="1"/>
  <c r="E279" i="1"/>
  <c r="D279" i="1"/>
  <c r="C279" i="1"/>
  <c r="M278" i="1"/>
  <c r="I278" i="1"/>
  <c r="K278" i="1"/>
  <c r="F278" i="1"/>
  <c r="E278" i="1"/>
  <c r="D278" i="1"/>
  <c r="C278" i="1"/>
  <c r="M277" i="1"/>
  <c r="I277" i="1"/>
  <c r="J277" i="1"/>
  <c r="F277" i="1"/>
  <c r="E277" i="1"/>
  <c r="D277" i="1"/>
  <c r="C277" i="1"/>
  <c r="M276" i="1"/>
  <c r="I276" i="1"/>
  <c r="L276" i="1"/>
  <c r="F276" i="1"/>
  <c r="E276" i="1"/>
  <c r="D276" i="1"/>
  <c r="C276" i="1"/>
  <c r="M275" i="1"/>
  <c r="I275" i="1"/>
  <c r="L275" i="1"/>
  <c r="F275" i="1"/>
  <c r="E275" i="1"/>
  <c r="D275" i="1"/>
  <c r="C275" i="1"/>
  <c r="M274" i="1"/>
  <c r="I274" i="1"/>
  <c r="K274" i="1"/>
  <c r="F274" i="1"/>
  <c r="E274" i="1"/>
  <c r="D274" i="1"/>
  <c r="C274" i="1"/>
  <c r="M273" i="1"/>
  <c r="I273" i="1"/>
  <c r="J273" i="1"/>
  <c r="F273" i="1"/>
  <c r="E273" i="1"/>
  <c r="D273" i="1"/>
  <c r="C273" i="1"/>
  <c r="M272" i="1"/>
  <c r="I272" i="1"/>
  <c r="L272" i="1"/>
  <c r="F272" i="1"/>
  <c r="E272" i="1"/>
  <c r="D272" i="1"/>
  <c r="C272" i="1"/>
  <c r="M271" i="1"/>
  <c r="I271" i="1"/>
  <c r="L271" i="1"/>
  <c r="F271" i="1"/>
  <c r="E271" i="1"/>
  <c r="D271" i="1"/>
  <c r="C271" i="1"/>
  <c r="M270" i="1"/>
  <c r="I270" i="1"/>
  <c r="K270" i="1"/>
  <c r="F270" i="1"/>
  <c r="E270" i="1"/>
  <c r="D270" i="1"/>
  <c r="C270" i="1"/>
  <c r="M269" i="1"/>
  <c r="I269" i="1"/>
  <c r="J269" i="1"/>
  <c r="F269" i="1"/>
  <c r="E269" i="1"/>
  <c r="D269" i="1"/>
  <c r="C269" i="1"/>
  <c r="M268" i="1"/>
  <c r="I268" i="1"/>
  <c r="L268" i="1"/>
  <c r="F268" i="1"/>
  <c r="E268" i="1"/>
  <c r="D268" i="1"/>
  <c r="C268" i="1"/>
  <c r="M267" i="1"/>
  <c r="I267" i="1"/>
  <c r="L267" i="1"/>
  <c r="F267" i="1"/>
  <c r="E267" i="1"/>
  <c r="D267" i="1"/>
  <c r="C267" i="1"/>
  <c r="M266" i="1"/>
  <c r="I266" i="1"/>
  <c r="K266" i="1"/>
  <c r="F266" i="1"/>
  <c r="E266" i="1"/>
  <c r="D266" i="1"/>
  <c r="C266" i="1"/>
  <c r="M265" i="1"/>
  <c r="I265" i="1"/>
  <c r="J265" i="1"/>
  <c r="F265" i="1"/>
  <c r="E265" i="1"/>
  <c r="D265" i="1"/>
  <c r="C265" i="1"/>
  <c r="M264" i="1"/>
  <c r="I264" i="1"/>
  <c r="L264" i="1"/>
  <c r="F264" i="1"/>
  <c r="E264" i="1"/>
  <c r="D264" i="1"/>
  <c r="C264" i="1"/>
  <c r="M263" i="1"/>
  <c r="I263" i="1"/>
  <c r="L263" i="1"/>
  <c r="F263" i="1"/>
  <c r="E263" i="1"/>
  <c r="D263" i="1"/>
  <c r="C263" i="1"/>
  <c r="M262" i="1"/>
  <c r="I262" i="1"/>
  <c r="K262" i="1"/>
  <c r="F262" i="1"/>
  <c r="E262" i="1"/>
  <c r="D262" i="1"/>
  <c r="C262" i="1"/>
  <c r="M261" i="1"/>
  <c r="I261" i="1"/>
  <c r="J261" i="1"/>
  <c r="F261" i="1"/>
  <c r="E261" i="1"/>
  <c r="D261" i="1"/>
  <c r="C261" i="1"/>
  <c r="M260" i="1"/>
  <c r="I260" i="1"/>
  <c r="L260" i="1"/>
  <c r="F260" i="1"/>
  <c r="E260" i="1"/>
  <c r="D260" i="1"/>
  <c r="C260" i="1"/>
  <c r="M259" i="1"/>
  <c r="I259" i="1"/>
  <c r="K259" i="1"/>
  <c r="F259" i="1"/>
  <c r="E259" i="1"/>
  <c r="D259" i="1"/>
  <c r="C259" i="1"/>
  <c r="M258" i="1"/>
  <c r="I258" i="1"/>
  <c r="K258" i="1"/>
  <c r="F258" i="1"/>
  <c r="E258" i="1"/>
  <c r="D258" i="1"/>
  <c r="C258" i="1"/>
  <c r="M257" i="1"/>
  <c r="I257" i="1"/>
  <c r="J257" i="1"/>
  <c r="F257" i="1"/>
  <c r="E257" i="1"/>
  <c r="D257" i="1"/>
  <c r="C257" i="1"/>
  <c r="M256" i="1"/>
  <c r="I256" i="1"/>
  <c r="L256" i="1"/>
  <c r="F256" i="1"/>
  <c r="E256" i="1"/>
  <c r="D256" i="1"/>
  <c r="C256" i="1"/>
  <c r="M255" i="1"/>
  <c r="I255" i="1"/>
  <c r="K255" i="1"/>
  <c r="F255" i="1"/>
  <c r="E255" i="1"/>
  <c r="D255" i="1"/>
  <c r="C255" i="1"/>
  <c r="M254" i="1"/>
  <c r="I254" i="1"/>
  <c r="K254" i="1"/>
  <c r="F254" i="1"/>
  <c r="E254" i="1"/>
  <c r="D254" i="1"/>
  <c r="C254" i="1"/>
  <c r="M253" i="1"/>
  <c r="I253" i="1"/>
  <c r="J253" i="1"/>
  <c r="F253" i="1"/>
  <c r="E253" i="1"/>
  <c r="D253" i="1"/>
  <c r="C253" i="1"/>
  <c r="M252" i="1"/>
  <c r="I252" i="1"/>
  <c r="L252" i="1"/>
  <c r="F252" i="1"/>
  <c r="E252" i="1"/>
  <c r="D252" i="1"/>
  <c r="C252" i="1"/>
  <c r="M251" i="1"/>
  <c r="I251" i="1"/>
  <c r="K251" i="1"/>
  <c r="F251" i="1"/>
  <c r="E251" i="1"/>
  <c r="D251" i="1"/>
  <c r="C251" i="1"/>
  <c r="M250" i="1"/>
  <c r="I250" i="1"/>
  <c r="K250" i="1"/>
  <c r="F250" i="1"/>
  <c r="E250" i="1"/>
  <c r="D250" i="1"/>
  <c r="C250" i="1"/>
  <c r="M249" i="1"/>
  <c r="I249" i="1"/>
  <c r="J249" i="1"/>
  <c r="F249" i="1"/>
  <c r="E249" i="1"/>
  <c r="D249" i="1"/>
  <c r="C249" i="1"/>
  <c r="M248" i="1"/>
  <c r="I248" i="1"/>
  <c r="L248" i="1"/>
  <c r="F248" i="1"/>
  <c r="E248" i="1"/>
  <c r="D248" i="1"/>
  <c r="C248" i="1"/>
  <c r="M247" i="1"/>
  <c r="I247" i="1"/>
  <c r="K247" i="1"/>
  <c r="F247" i="1"/>
  <c r="E247" i="1"/>
  <c r="D247" i="1"/>
  <c r="C247" i="1"/>
  <c r="M246" i="1"/>
  <c r="I246" i="1"/>
  <c r="K246" i="1"/>
  <c r="F246" i="1"/>
  <c r="E246" i="1"/>
  <c r="D246" i="1"/>
  <c r="C246" i="1"/>
  <c r="M245" i="1"/>
  <c r="I245" i="1"/>
  <c r="J245" i="1"/>
  <c r="F245" i="1"/>
  <c r="E245" i="1"/>
  <c r="D245" i="1"/>
  <c r="C245" i="1"/>
  <c r="M244" i="1"/>
  <c r="I244" i="1"/>
  <c r="L244" i="1"/>
  <c r="F244" i="1"/>
  <c r="E244" i="1"/>
  <c r="D244" i="1"/>
  <c r="C244" i="1"/>
  <c r="M243" i="1"/>
  <c r="I243" i="1"/>
  <c r="K243" i="1"/>
  <c r="F243" i="1"/>
  <c r="E243" i="1"/>
  <c r="D243" i="1"/>
  <c r="C243" i="1"/>
  <c r="M242" i="1"/>
  <c r="I242" i="1"/>
  <c r="K242" i="1"/>
  <c r="F242" i="1"/>
  <c r="E242" i="1"/>
  <c r="D242" i="1"/>
  <c r="C242" i="1"/>
  <c r="M241" i="1"/>
  <c r="I241" i="1"/>
  <c r="J241" i="1"/>
  <c r="F241" i="1"/>
  <c r="E241" i="1"/>
  <c r="D241" i="1"/>
  <c r="C241" i="1"/>
  <c r="M240" i="1"/>
  <c r="I240" i="1"/>
  <c r="L240" i="1"/>
  <c r="F240" i="1"/>
  <c r="E240" i="1"/>
  <c r="D240" i="1"/>
  <c r="C240" i="1"/>
  <c r="M239" i="1"/>
  <c r="I239" i="1"/>
  <c r="K239" i="1"/>
  <c r="F239" i="1"/>
  <c r="E239" i="1"/>
  <c r="D239" i="1"/>
  <c r="C239" i="1"/>
  <c r="M238" i="1"/>
  <c r="I238" i="1"/>
  <c r="K238" i="1"/>
  <c r="F238" i="1"/>
  <c r="E238" i="1"/>
  <c r="D238" i="1"/>
  <c r="C238" i="1"/>
  <c r="M237" i="1"/>
  <c r="I237" i="1"/>
  <c r="J237" i="1"/>
  <c r="F237" i="1"/>
  <c r="E237" i="1"/>
  <c r="D237" i="1"/>
  <c r="C237" i="1"/>
  <c r="M236" i="1"/>
  <c r="I236" i="1"/>
  <c r="L236" i="1"/>
  <c r="F236" i="1"/>
  <c r="E236" i="1"/>
  <c r="D236" i="1"/>
  <c r="C236" i="1"/>
  <c r="M235" i="1"/>
  <c r="I235" i="1"/>
  <c r="K235" i="1"/>
  <c r="F235" i="1"/>
  <c r="E235" i="1"/>
  <c r="D235" i="1"/>
  <c r="C235" i="1"/>
  <c r="M234" i="1"/>
  <c r="I234" i="1"/>
  <c r="K234" i="1"/>
  <c r="F234" i="1"/>
  <c r="E234" i="1"/>
  <c r="D234" i="1"/>
  <c r="C234" i="1"/>
  <c r="M233" i="1"/>
  <c r="I233" i="1"/>
  <c r="J233" i="1"/>
  <c r="F233" i="1"/>
  <c r="E233" i="1"/>
  <c r="D233" i="1"/>
  <c r="C233" i="1"/>
  <c r="M232" i="1"/>
  <c r="I232" i="1"/>
  <c r="L232" i="1"/>
  <c r="F232" i="1"/>
  <c r="E232" i="1"/>
  <c r="D232" i="1"/>
  <c r="C232" i="1"/>
  <c r="M231" i="1"/>
  <c r="I231" i="1"/>
  <c r="K231" i="1"/>
  <c r="F231" i="1"/>
  <c r="E231" i="1"/>
  <c r="D231" i="1"/>
  <c r="C231" i="1"/>
  <c r="M230" i="1"/>
  <c r="I230" i="1"/>
  <c r="K230" i="1"/>
  <c r="F230" i="1"/>
  <c r="E230" i="1"/>
  <c r="D230" i="1"/>
  <c r="C230" i="1"/>
  <c r="M229" i="1"/>
  <c r="I229" i="1"/>
  <c r="J229" i="1"/>
  <c r="F229" i="1"/>
  <c r="E229" i="1"/>
  <c r="D229" i="1"/>
  <c r="C229" i="1"/>
  <c r="M228" i="1"/>
  <c r="I228" i="1"/>
  <c r="L228" i="1"/>
  <c r="F228" i="1"/>
  <c r="E228" i="1"/>
  <c r="D228" i="1"/>
  <c r="C228" i="1"/>
  <c r="M227" i="1"/>
  <c r="I227" i="1"/>
  <c r="K227" i="1"/>
  <c r="F227" i="1"/>
  <c r="E227" i="1"/>
  <c r="D227" i="1"/>
  <c r="C227" i="1"/>
  <c r="M226" i="1"/>
  <c r="I226" i="1"/>
  <c r="K226" i="1"/>
  <c r="F226" i="1"/>
  <c r="E226" i="1"/>
  <c r="D226" i="1"/>
  <c r="C226" i="1"/>
  <c r="M225" i="1"/>
  <c r="I225" i="1"/>
  <c r="J225" i="1"/>
  <c r="F225" i="1"/>
  <c r="E225" i="1"/>
  <c r="D225" i="1"/>
  <c r="C225" i="1"/>
  <c r="M224" i="1"/>
  <c r="I224" i="1"/>
  <c r="L224" i="1"/>
  <c r="F224" i="1"/>
  <c r="E224" i="1"/>
  <c r="D224" i="1"/>
  <c r="C224" i="1"/>
  <c r="M223" i="1"/>
  <c r="I223" i="1"/>
  <c r="K223" i="1"/>
  <c r="F223" i="1"/>
  <c r="E223" i="1"/>
  <c r="D223" i="1"/>
  <c r="C223" i="1"/>
  <c r="M222" i="1"/>
  <c r="I222" i="1"/>
  <c r="K222" i="1"/>
  <c r="F222" i="1"/>
  <c r="E222" i="1"/>
  <c r="D222" i="1"/>
  <c r="C222" i="1"/>
  <c r="M221" i="1"/>
  <c r="I221" i="1"/>
  <c r="J221" i="1"/>
  <c r="F221" i="1"/>
  <c r="E221" i="1"/>
  <c r="D221" i="1"/>
  <c r="C221" i="1"/>
  <c r="M220" i="1"/>
  <c r="I220" i="1"/>
  <c r="L220" i="1"/>
  <c r="F220" i="1"/>
  <c r="E220" i="1"/>
  <c r="D220" i="1"/>
  <c r="C220" i="1"/>
  <c r="M219" i="1"/>
  <c r="I219" i="1"/>
  <c r="K219" i="1"/>
  <c r="F219" i="1"/>
  <c r="E219" i="1"/>
  <c r="D219" i="1"/>
  <c r="C219" i="1"/>
  <c r="M218" i="1"/>
  <c r="I218" i="1"/>
  <c r="K218" i="1"/>
  <c r="F218" i="1"/>
  <c r="E218" i="1"/>
  <c r="D218" i="1"/>
  <c r="C218" i="1"/>
  <c r="M217" i="1"/>
  <c r="I217" i="1"/>
  <c r="J217" i="1"/>
  <c r="F217" i="1"/>
  <c r="E217" i="1"/>
  <c r="D217" i="1"/>
  <c r="C217" i="1"/>
  <c r="M216" i="1"/>
  <c r="I216" i="1"/>
  <c r="L216" i="1"/>
  <c r="F216" i="1"/>
  <c r="E216" i="1"/>
  <c r="D216" i="1"/>
  <c r="C216" i="1"/>
  <c r="M215" i="1"/>
  <c r="I215" i="1"/>
  <c r="K215" i="1"/>
  <c r="F215" i="1"/>
  <c r="E215" i="1"/>
  <c r="D215" i="1"/>
  <c r="C215" i="1"/>
  <c r="M214" i="1"/>
  <c r="I214" i="1"/>
  <c r="K214" i="1"/>
  <c r="F214" i="1"/>
  <c r="E214" i="1"/>
  <c r="D214" i="1"/>
  <c r="C214" i="1"/>
  <c r="M213" i="1"/>
  <c r="I213" i="1"/>
  <c r="J213" i="1"/>
  <c r="F213" i="1"/>
  <c r="E213" i="1"/>
  <c r="D213" i="1"/>
  <c r="C213" i="1"/>
  <c r="M212" i="1"/>
  <c r="I212" i="1"/>
  <c r="L212" i="1"/>
  <c r="F212" i="1"/>
  <c r="E212" i="1"/>
  <c r="D212" i="1"/>
  <c r="C212" i="1"/>
  <c r="M211" i="1"/>
  <c r="I211" i="1"/>
  <c r="K211" i="1"/>
  <c r="F211" i="1"/>
  <c r="E211" i="1"/>
  <c r="D211" i="1"/>
  <c r="C211" i="1"/>
  <c r="M210" i="1"/>
  <c r="I210" i="1"/>
  <c r="K210" i="1"/>
  <c r="F210" i="1"/>
  <c r="E210" i="1"/>
  <c r="D210" i="1"/>
  <c r="C210" i="1"/>
  <c r="M209" i="1"/>
  <c r="I209" i="1"/>
  <c r="J209" i="1"/>
  <c r="F209" i="1"/>
  <c r="E209" i="1"/>
  <c r="D209" i="1"/>
  <c r="C209" i="1"/>
  <c r="M208" i="1"/>
  <c r="I208" i="1"/>
  <c r="L208" i="1"/>
  <c r="F208" i="1"/>
  <c r="E208" i="1"/>
  <c r="D208" i="1"/>
  <c r="C208" i="1"/>
  <c r="M207" i="1"/>
  <c r="I207" i="1"/>
  <c r="K207" i="1"/>
  <c r="F207" i="1"/>
  <c r="E207" i="1"/>
  <c r="D207" i="1"/>
  <c r="C207" i="1"/>
  <c r="M206" i="1"/>
  <c r="I206" i="1"/>
  <c r="K206" i="1"/>
  <c r="F206" i="1"/>
  <c r="E206" i="1"/>
  <c r="D206" i="1"/>
  <c r="C206" i="1"/>
  <c r="M205" i="1"/>
  <c r="I205" i="1"/>
  <c r="L205" i="1"/>
  <c r="F205" i="1"/>
  <c r="E205" i="1"/>
  <c r="D205" i="1"/>
  <c r="C205" i="1"/>
  <c r="M204" i="1"/>
  <c r="I204" i="1"/>
  <c r="K204" i="1"/>
  <c r="F204" i="1"/>
  <c r="E204" i="1"/>
  <c r="D204" i="1"/>
  <c r="C204" i="1"/>
  <c r="M203" i="1"/>
  <c r="I203" i="1"/>
  <c r="K203" i="1"/>
  <c r="F203" i="1"/>
  <c r="E203" i="1"/>
  <c r="D203" i="1"/>
  <c r="C203" i="1"/>
  <c r="M202" i="1"/>
  <c r="I202" i="1"/>
  <c r="K202" i="1"/>
  <c r="F202" i="1"/>
  <c r="E202" i="1"/>
  <c r="D202" i="1"/>
  <c r="C202" i="1"/>
  <c r="M201" i="1"/>
  <c r="I201" i="1"/>
  <c r="L201" i="1"/>
  <c r="F201" i="1"/>
  <c r="E201" i="1"/>
  <c r="D201" i="1"/>
  <c r="C201" i="1"/>
  <c r="M200" i="1"/>
  <c r="I200" i="1"/>
  <c r="L200" i="1"/>
  <c r="F200" i="1"/>
  <c r="E200" i="1"/>
  <c r="D200" i="1"/>
  <c r="C200" i="1"/>
  <c r="M199" i="1"/>
  <c r="I199" i="1"/>
  <c r="K199" i="1"/>
  <c r="F199" i="1"/>
  <c r="E199" i="1"/>
  <c r="D199" i="1"/>
  <c r="C199" i="1"/>
  <c r="M198" i="1"/>
  <c r="I198" i="1"/>
  <c r="K198" i="1"/>
  <c r="F198" i="1"/>
  <c r="E198" i="1"/>
  <c r="D198" i="1"/>
  <c r="C198" i="1"/>
  <c r="M197" i="1"/>
  <c r="I197" i="1"/>
  <c r="L197" i="1"/>
  <c r="F197" i="1"/>
  <c r="E197" i="1"/>
  <c r="D197" i="1"/>
  <c r="C197" i="1"/>
  <c r="M196" i="1"/>
  <c r="I196" i="1"/>
  <c r="L196" i="1"/>
  <c r="F196" i="1"/>
  <c r="E196" i="1"/>
  <c r="D196" i="1"/>
  <c r="C196" i="1"/>
  <c r="M195" i="1"/>
  <c r="I195" i="1"/>
  <c r="K195" i="1"/>
  <c r="F195" i="1"/>
  <c r="E195" i="1"/>
  <c r="D195" i="1"/>
  <c r="C195" i="1"/>
  <c r="M194" i="1"/>
  <c r="I194" i="1"/>
  <c r="K194" i="1"/>
  <c r="F194" i="1"/>
  <c r="E194" i="1"/>
  <c r="D194" i="1"/>
  <c r="C194" i="1"/>
  <c r="M193" i="1"/>
  <c r="I193" i="1"/>
  <c r="L193" i="1"/>
  <c r="F193" i="1"/>
  <c r="E193" i="1"/>
  <c r="D193" i="1"/>
  <c r="C193" i="1"/>
  <c r="M192" i="1"/>
  <c r="I192" i="1"/>
  <c r="L192" i="1"/>
  <c r="F192" i="1"/>
  <c r="E192" i="1"/>
  <c r="D192" i="1"/>
  <c r="C192" i="1"/>
  <c r="M191" i="1"/>
  <c r="I191" i="1"/>
  <c r="K191" i="1"/>
  <c r="F191" i="1"/>
  <c r="E191" i="1"/>
  <c r="D191" i="1"/>
  <c r="C191" i="1"/>
  <c r="M190" i="1"/>
  <c r="I190" i="1"/>
  <c r="F190" i="1"/>
  <c r="E190" i="1"/>
  <c r="D190" i="1"/>
  <c r="C190" i="1"/>
  <c r="M189" i="1"/>
  <c r="I189" i="1"/>
  <c r="L189" i="1"/>
  <c r="F189" i="1"/>
  <c r="E189" i="1"/>
  <c r="D189" i="1"/>
  <c r="C189" i="1"/>
  <c r="M188" i="1"/>
  <c r="I188" i="1"/>
  <c r="L188" i="1"/>
  <c r="F188" i="1"/>
  <c r="E188" i="1"/>
  <c r="D188" i="1"/>
  <c r="C188" i="1"/>
  <c r="M187" i="1"/>
  <c r="I187" i="1"/>
  <c r="K187" i="1"/>
  <c r="F187" i="1"/>
  <c r="E187" i="1"/>
  <c r="D187" i="1"/>
  <c r="C187" i="1"/>
  <c r="M186" i="1"/>
  <c r="I186" i="1"/>
  <c r="K186" i="1"/>
  <c r="F186" i="1"/>
  <c r="E186" i="1"/>
  <c r="D186" i="1"/>
  <c r="C186" i="1"/>
  <c r="M185" i="1"/>
  <c r="I185" i="1"/>
  <c r="L185" i="1"/>
  <c r="F185" i="1"/>
  <c r="E185" i="1"/>
  <c r="D185" i="1"/>
  <c r="C185" i="1"/>
  <c r="M184" i="1"/>
  <c r="I184" i="1"/>
  <c r="L184" i="1"/>
  <c r="F184" i="1"/>
  <c r="E184" i="1"/>
  <c r="D184" i="1"/>
  <c r="C184" i="1"/>
  <c r="M183" i="1"/>
  <c r="I183" i="1"/>
  <c r="K183" i="1"/>
  <c r="F183" i="1"/>
  <c r="E183" i="1"/>
  <c r="D183" i="1"/>
  <c r="C183" i="1"/>
  <c r="M182" i="1"/>
  <c r="I182" i="1"/>
  <c r="K182" i="1"/>
  <c r="F182" i="1"/>
  <c r="E182" i="1"/>
  <c r="D182" i="1"/>
  <c r="C182" i="1"/>
  <c r="M181" i="1"/>
  <c r="I181" i="1"/>
  <c r="L181" i="1"/>
  <c r="F181" i="1"/>
  <c r="E181" i="1"/>
  <c r="D181" i="1"/>
  <c r="C181" i="1"/>
  <c r="M180" i="1"/>
  <c r="I180" i="1"/>
  <c r="L180" i="1"/>
  <c r="F180" i="1"/>
  <c r="E180" i="1"/>
  <c r="D180" i="1"/>
  <c r="C180" i="1"/>
  <c r="M179" i="1"/>
  <c r="I179" i="1"/>
  <c r="K179" i="1"/>
  <c r="F179" i="1"/>
  <c r="E179" i="1"/>
  <c r="D179" i="1"/>
  <c r="C179" i="1"/>
  <c r="M178" i="1"/>
  <c r="I178" i="1"/>
  <c r="K178" i="1"/>
  <c r="F178" i="1"/>
  <c r="E178" i="1"/>
  <c r="D178" i="1"/>
  <c r="C178" i="1"/>
  <c r="M177" i="1"/>
  <c r="I177" i="1"/>
  <c r="L177" i="1"/>
  <c r="F177" i="1"/>
  <c r="E177" i="1"/>
  <c r="D177" i="1"/>
  <c r="C177" i="1"/>
  <c r="M176" i="1"/>
  <c r="I176" i="1"/>
  <c r="L176" i="1"/>
  <c r="F176" i="1"/>
  <c r="E176" i="1"/>
  <c r="D176" i="1"/>
  <c r="C176" i="1"/>
  <c r="M175" i="1"/>
  <c r="I175" i="1"/>
  <c r="K175" i="1"/>
  <c r="F175" i="1"/>
  <c r="E175" i="1"/>
  <c r="D175" i="1"/>
  <c r="C175" i="1"/>
  <c r="M174" i="1"/>
  <c r="I174" i="1"/>
  <c r="F174" i="1"/>
  <c r="E174" i="1"/>
  <c r="D174" i="1"/>
  <c r="C174" i="1"/>
  <c r="M173" i="1"/>
  <c r="I173" i="1"/>
  <c r="L173" i="1"/>
  <c r="F173" i="1"/>
  <c r="E173" i="1"/>
  <c r="D173" i="1"/>
  <c r="C173" i="1"/>
  <c r="M172" i="1"/>
  <c r="I172" i="1"/>
  <c r="L172" i="1"/>
  <c r="F172" i="1"/>
  <c r="E172" i="1"/>
  <c r="D172" i="1"/>
  <c r="C172" i="1"/>
  <c r="M171" i="1"/>
  <c r="I171" i="1"/>
  <c r="K171" i="1"/>
  <c r="F171" i="1"/>
  <c r="E171" i="1"/>
  <c r="D171" i="1"/>
  <c r="C171" i="1"/>
  <c r="M170" i="1"/>
  <c r="I170" i="1"/>
  <c r="K170" i="1"/>
  <c r="F170" i="1"/>
  <c r="E170" i="1"/>
  <c r="D170" i="1"/>
  <c r="C170" i="1"/>
  <c r="M169" i="1"/>
  <c r="I169" i="1"/>
  <c r="L169" i="1"/>
  <c r="F169" i="1"/>
  <c r="E169" i="1"/>
  <c r="D169" i="1"/>
  <c r="C169" i="1"/>
  <c r="M168" i="1"/>
  <c r="I168" i="1"/>
  <c r="L168" i="1"/>
  <c r="F168" i="1"/>
  <c r="E168" i="1"/>
  <c r="D168" i="1"/>
  <c r="C168" i="1"/>
  <c r="M167" i="1"/>
  <c r="I167" i="1"/>
  <c r="K167" i="1"/>
  <c r="F167" i="1"/>
  <c r="E167" i="1"/>
  <c r="D167" i="1"/>
  <c r="C167" i="1"/>
  <c r="M166" i="1"/>
  <c r="I166" i="1"/>
  <c r="K166" i="1"/>
  <c r="F166" i="1"/>
  <c r="E166" i="1"/>
  <c r="D166" i="1"/>
  <c r="C166" i="1"/>
  <c r="M165" i="1"/>
  <c r="I165" i="1"/>
  <c r="L165" i="1"/>
  <c r="F165" i="1"/>
  <c r="E165" i="1"/>
  <c r="D165" i="1"/>
  <c r="C165" i="1"/>
  <c r="M164" i="1"/>
  <c r="I164" i="1"/>
  <c r="L164" i="1"/>
  <c r="F164" i="1"/>
  <c r="E164" i="1"/>
  <c r="D164" i="1"/>
  <c r="C164" i="1"/>
  <c r="M163" i="1"/>
  <c r="I163" i="1"/>
  <c r="K163" i="1"/>
  <c r="F163" i="1"/>
  <c r="E163" i="1"/>
  <c r="D163" i="1"/>
  <c r="C163" i="1"/>
  <c r="M162" i="1"/>
  <c r="I162" i="1"/>
  <c r="K162" i="1"/>
  <c r="F162" i="1"/>
  <c r="E162" i="1"/>
  <c r="D162" i="1"/>
  <c r="C162" i="1"/>
  <c r="M161" i="1"/>
  <c r="I161" i="1"/>
  <c r="L161" i="1"/>
  <c r="F161" i="1"/>
  <c r="E161" i="1"/>
  <c r="D161" i="1"/>
  <c r="C161" i="1"/>
  <c r="M160" i="1"/>
  <c r="I160" i="1"/>
  <c r="L160" i="1"/>
  <c r="F160" i="1"/>
  <c r="E160" i="1"/>
  <c r="D160" i="1"/>
  <c r="C160" i="1"/>
  <c r="M159" i="1"/>
  <c r="I159" i="1"/>
  <c r="K159" i="1"/>
  <c r="F159" i="1"/>
  <c r="E159" i="1"/>
  <c r="D159" i="1"/>
  <c r="C159" i="1"/>
  <c r="M158" i="1"/>
  <c r="I158" i="1"/>
  <c r="F158" i="1"/>
  <c r="E158" i="1"/>
  <c r="D158" i="1"/>
  <c r="C158" i="1"/>
  <c r="M157" i="1"/>
  <c r="I157" i="1"/>
  <c r="L157" i="1"/>
  <c r="F157" i="1"/>
  <c r="E157" i="1"/>
  <c r="D157" i="1"/>
  <c r="C157" i="1"/>
  <c r="M156" i="1"/>
  <c r="I156" i="1"/>
  <c r="L156" i="1"/>
  <c r="F156" i="1"/>
  <c r="E156" i="1"/>
  <c r="D156" i="1"/>
  <c r="C156" i="1"/>
  <c r="M155" i="1"/>
  <c r="I155" i="1"/>
  <c r="K155" i="1"/>
  <c r="F155" i="1"/>
  <c r="E155" i="1"/>
  <c r="D155" i="1"/>
  <c r="C155" i="1"/>
  <c r="M154" i="1"/>
  <c r="I154" i="1"/>
  <c r="K154" i="1"/>
  <c r="F154" i="1"/>
  <c r="E154" i="1"/>
  <c r="D154" i="1"/>
  <c r="C154" i="1"/>
  <c r="M153" i="1"/>
  <c r="I153" i="1"/>
  <c r="L153" i="1"/>
  <c r="F153" i="1"/>
  <c r="E153" i="1"/>
  <c r="D153" i="1"/>
  <c r="C153" i="1"/>
  <c r="M152" i="1"/>
  <c r="I152" i="1"/>
  <c r="L152" i="1"/>
  <c r="F152" i="1"/>
  <c r="E152" i="1"/>
  <c r="D152" i="1"/>
  <c r="C152" i="1"/>
  <c r="M151" i="1"/>
  <c r="I151" i="1"/>
  <c r="K151" i="1"/>
  <c r="F151" i="1"/>
  <c r="E151" i="1"/>
  <c r="D151" i="1"/>
  <c r="C151" i="1"/>
  <c r="M150" i="1"/>
  <c r="I150" i="1"/>
  <c r="K150" i="1"/>
  <c r="F150" i="1"/>
  <c r="E150" i="1"/>
  <c r="D150" i="1"/>
  <c r="C150" i="1"/>
  <c r="M149" i="1"/>
  <c r="I149" i="1"/>
  <c r="L149" i="1"/>
  <c r="F149" i="1"/>
  <c r="E149" i="1"/>
  <c r="D149" i="1"/>
  <c r="C149" i="1"/>
  <c r="M148" i="1"/>
  <c r="I148" i="1"/>
  <c r="L148" i="1"/>
  <c r="F148" i="1"/>
  <c r="E148" i="1"/>
  <c r="D148" i="1"/>
  <c r="C148" i="1"/>
  <c r="M147" i="1"/>
  <c r="I147" i="1"/>
  <c r="K147" i="1"/>
  <c r="F147" i="1"/>
  <c r="E147" i="1"/>
  <c r="D147" i="1"/>
  <c r="C147" i="1"/>
  <c r="M146" i="1"/>
  <c r="I146" i="1"/>
  <c r="K146" i="1"/>
  <c r="F146" i="1"/>
  <c r="E146" i="1"/>
  <c r="D146" i="1"/>
  <c r="C146" i="1"/>
  <c r="M145" i="1"/>
  <c r="I145" i="1"/>
  <c r="L145" i="1"/>
  <c r="F145" i="1"/>
  <c r="E145" i="1"/>
  <c r="D145" i="1"/>
  <c r="C145" i="1"/>
  <c r="M144" i="1"/>
  <c r="I144" i="1"/>
  <c r="L144" i="1"/>
  <c r="F144" i="1"/>
  <c r="E144" i="1"/>
  <c r="D144" i="1"/>
  <c r="C144" i="1"/>
  <c r="M143" i="1"/>
  <c r="I143" i="1"/>
  <c r="K143" i="1"/>
  <c r="F143" i="1"/>
  <c r="E143" i="1"/>
  <c r="D143" i="1"/>
  <c r="C143" i="1"/>
  <c r="M142" i="1"/>
  <c r="I142" i="1"/>
  <c r="F142" i="1"/>
  <c r="E142" i="1"/>
  <c r="D142" i="1"/>
  <c r="C142" i="1"/>
  <c r="M141" i="1"/>
  <c r="I141" i="1"/>
  <c r="L141" i="1"/>
  <c r="F141" i="1"/>
  <c r="E141" i="1"/>
  <c r="D141" i="1"/>
  <c r="C141" i="1"/>
  <c r="M140" i="1"/>
  <c r="I140" i="1"/>
  <c r="L140" i="1"/>
  <c r="F140" i="1"/>
  <c r="E140" i="1"/>
  <c r="D140" i="1"/>
  <c r="C140" i="1"/>
  <c r="M139" i="1"/>
  <c r="I139" i="1"/>
  <c r="K139" i="1"/>
  <c r="F139" i="1"/>
  <c r="E139" i="1"/>
  <c r="D139" i="1"/>
  <c r="C139" i="1"/>
  <c r="M138" i="1"/>
  <c r="I138" i="1"/>
  <c r="K138" i="1"/>
  <c r="F138" i="1"/>
  <c r="E138" i="1"/>
  <c r="D138" i="1"/>
  <c r="C138" i="1"/>
  <c r="M137" i="1"/>
  <c r="I137" i="1"/>
  <c r="L137" i="1"/>
  <c r="F137" i="1"/>
  <c r="E137" i="1"/>
  <c r="D137" i="1"/>
  <c r="C137" i="1"/>
  <c r="M136" i="1"/>
  <c r="I136" i="1"/>
  <c r="L136" i="1"/>
  <c r="F136" i="1"/>
  <c r="E136" i="1"/>
  <c r="D136" i="1"/>
  <c r="C136" i="1"/>
  <c r="M135" i="1"/>
  <c r="I135" i="1"/>
  <c r="K135" i="1"/>
  <c r="F135" i="1"/>
  <c r="E135" i="1"/>
  <c r="D135" i="1"/>
  <c r="C135" i="1"/>
  <c r="M134" i="1"/>
  <c r="I134" i="1"/>
  <c r="K134" i="1"/>
  <c r="F134" i="1"/>
  <c r="E134" i="1"/>
  <c r="D134" i="1"/>
  <c r="C134" i="1"/>
  <c r="M133" i="1"/>
  <c r="I133" i="1"/>
  <c r="L133" i="1"/>
  <c r="F133" i="1"/>
  <c r="E133" i="1"/>
  <c r="D133" i="1"/>
  <c r="C133" i="1"/>
  <c r="M132" i="1"/>
  <c r="I132" i="1"/>
  <c r="L132" i="1"/>
  <c r="F132" i="1"/>
  <c r="E132" i="1"/>
  <c r="D132" i="1"/>
  <c r="C132" i="1"/>
  <c r="M131" i="1"/>
  <c r="I131" i="1"/>
  <c r="K131" i="1"/>
  <c r="F131" i="1"/>
  <c r="E131" i="1"/>
  <c r="D131" i="1"/>
  <c r="C131" i="1"/>
  <c r="M130" i="1"/>
  <c r="I130" i="1"/>
  <c r="K130" i="1"/>
  <c r="F130" i="1"/>
  <c r="E130" i="1"/>
  <c r="D130" i="1"/>
  <c r="C130" i="1"/>
  <c r="M129" i="1"/>
  <c r="I129" i="1"/>
  <c r="L129" i="1"/>
  <c r="F129" i="1"/>
  <c r="E129" i="1"/>
  <c r="D129" i="1"/>
  <c r="C129" i="1"/>
  <c r="M128" i="1"/>
  <c r="I128" i="1"/>
  <c r="L128" i="1"/>
  <c r="F128" i="1"/>
  <c r="E128" i="1"/>
  <c r="D128" i="1"/>
  <c r="C128" i="1"/>
  <c r="M127" i="1"/>
  <c r="I127" i="1"/>
  <c r="K127" i="1"/>
  <c r="F127" i="1"/>
  <c r="E127" i="1"/>
  <c r="D127" i="1"/>
  <c r="C127" i="1"/>
  <c r="M126" i="1"/>
  <c r="I126" i="1"/>
  <c r="F126" i="1"/>
  <c r="E126" i="1"/>
  <c r="D126" i="1"/>
  <c r="C126" i="1"/>
  <c r="M125" i="1"/>
  <c r="I125" i="1"/>
  <c r="L125" i="1"/>
  <c r="F125" i="1"/>
  <c r="E125" i="1"/>
  <c r="D125" i="1"/>
  <c r="C125" i="1"/>
  <c r="M124" i="1"/>
  <c r="I124" i="1"/>
  <c r="L124" i="1"/>
  <c r="F124" i="1"/>
  <c r="E124" i="1"/>
  <c r="D124" i="1"/>
  <c r="C124" i="1"/>
  <c r="M123" i="1"/>
  <c r="I123" i="1"/>
  <c r="K123" i="1"/>
  <c r="F123" i="1"/>
  <c r="E123" i="1"/>
  <c r="D123" i="1"/>
  <c r="C123" i="1"/>
  <c r="M122" i="1"/>
  <c r="I122" i="1"/>
  <c r="K122" i="1"/>
  <c r="F122" i="1"/>
  <c r="E122" i="1"/>
  <c r="D122" i="1"/>
  <c r="C122" i="1"/>
  <c r="M121" i="1"/>
  <c r="I121" i="1"/>
  <c r="L121" i="1"/>
  <c r="F121" i="1"/>
  <c r="E121" i="1"/>
  <c r="D121" i="1"/>
  <c r="C121" i="1"/>
  <c r="M120" i="1"/>
  <c r="I120" i="1"/>
  <c r="L120" i="1"/>
  <c r="F120" i="1"/>
  <c r="E120" i="1"/>
  <c r="D120" i="1"/>
  <c r="C120" i="1"/>
  <c r="M119" i="1"/>
  <c r="I119" i="1"/>
  <c r="K119" i="1"/>
  <c r="F119" i="1"/>
  <c r="E119" i="1"/>
  <c r="D119" i="1"/>
  <c r="C119" i="1"/>
  <c r="M118" i="1"/>
  <c r="I118" i="1"/>
  <c r="K118" i="1"/>
  <c r="F118" i="1"/>
  <c r="E118" i="1"/>
  <c r="D118" i="1"/>
  <c r="C118" i="1"/>
  <c r="M117" i="1"/>
  <c r="I117" i="1"/>
  <c r="L117" i="1"/>
  <c r="F117" i="1"/>
  <c r="E117" i="1"/>
  <c r="D117" i="1"/>
  <c r="C117" i="1"/>
  <c r="M116" i="1"/>
  <c r="I116" i="1"/>
  <c r="L116" i="1"/>
  <c r="F116" i="1"/>
  <c r="E116" i="1"/>
  <c r="D116" i="1"/>
  <c r="C116" i="1"/>
  <c r="M115" i="1"/>
  <c r="I115" i="1"/>
  <c r="K115" i="1"/>
  <c r="F115" i="1"/>
  <c r="E115" i="1"/>
  <c r="D115" i="1"/>
  <c r="C115" i="1"/>
  <c r="M114" i="1"/>
  <c r="I114" i="1"/>
  <c r="K114" i="1"/>
  <c r="F114" i="1"/>
  <c r="E114" i="1"/>
  <c r="D114" i="1"/>
  <c r="C114" i="1"/>
  <c r="M113" i="1"/>
  <c r="I113" i="1"/>
  <c r="L113" i="1"/>
  <c r="F113" i="1"/>
  <c r="E113" i="1"/>
  <c r="D113" i="1"/>
  <c r="C113" i="1"/>
  <c r="M112" i="1"/>
  <c r="I112" i="1"/>
  <c r="L112" i="1"/>
  <c r="F112" i="1"/>
  <c r="E112" i="1"/>
  <c r="D112" i="1"/>
  <c r="C112" i="1"/>
  <c r="M111" i="1"/>
  <c r="I111" i="1"/>
  <c r="K111" i="1"/>
  <c r="F111" i="1"/>
  <c r="E111" i="1"/>
  <c r="D111" i="1"/>
  <c r="C111" i="1"/>
  <c r="M110" i="1"/>
  <c r="I110" i="1"/>
  <c r="F110" i="1"/>
  <c r="E110" i="1"/>
  <c r="D110" i="1"/>
  <c r="C110" i="1"/>
  <c r="M109" i="1"/>
  <c r="I109" i="1"/>
  <c r="L109" i="1"/>
  <c r="F109" i="1"/>
  <c r="E109" i="1"/>
  <c r="D109" i="1"/>
  <c r="C109" i="1"/>
  <c r="M108" i="1"/>
  <c r="I108" i="1"/>
  <c r="L108" i="1"/>
  <c r="F108" i="1"/>
  <c r="E108" i="1"/>
  <c r="D108" i="1"/>
  <c r="C108" i="1"/>
  <c r="M107" i="1"/>
  <c r="I107" i="1"/>
  <c r="K107" i="1"/>
  <c r="F107" i="1"/>
  <c r="E107" i="1"/>
  <c r="D107" i="1"/>
  <c r="C107" i="1"/>
  <c r="M106" i="1"/>
  <c r="I106" i="1"/>
  <c r="K106" i="1"/>
  <c r="F106" i="1"/>
  <c r="E106" i="1"/>
  <c r="D106" i="1"/>
  <c r="C106" i="1"/>
  <c r="M105" i="1"/>
  <c r="I105" i="1"/>
  <c r="L105" i="1"/>
  <c r="F105" i="1"/>
  <c r="E105" i="1"/>
  <c r="D105" i="1"/>
  <c r="C105" i="1"/>
  <c r="M104" i="1"/>
  <c r="I104" i="1"/>
  <c r="L104" i="1"/>
  <c r="F104" i="1"/>
  <c r="E104" i="1"/>
  <c r="D104" i="1"/>
  <c r="C104" i="1"/>
  <c r="M103" i="1"/>
  <c r="I103" i="1"/>
  <c r="K103" i="1"/>
  <c r="F103" i="1"/>
  <c r="E103" i="1"/>
  <c r="D103" i="1"/>
  <c r="C103" i="1"/>
  <c r="M102" i="1"/>
  <c r="I102" i="1"/>
  <c r="K102" i="1"/>
  <c r="F102" i="1"/>
  <c r="E102" i="1"/>
  <c r="D102" i="1"/>
  <c r="C102" i="1"/>
  <c r="M101" i="1"/>
  <c r="I101" i="1"/>
  <c r="L101" i="1"/>
  <c r="F101" i="1"/>
  <c r="E101" i="1"/>
  <c r="D101" i="1"/>
  <c r="C101" i="1"/>
  <c r="M100" i="1"/>
  <c r="I100" i="1"/>
  <c r="L100" i="1"/>
  <c r="F100" i="1"/>
  <c r="E100" i="1"/>
  <c r="D100" i="1"/>
  <c r="C100" i="1"/>
  <c r="M99" i="1"/>
  <c r="I99" i="1"/>
  <c r="K99" i="1"/>
  <c r="F99" i="1"/>
  <c r="E99" i="1"/>
  <c r="D99" i="1"/>
  <c r="C99" i="1"/>
  <c r="M98" i="1"/>
  <c r="I98" i="1"/>
  <c r="K98" i="1"/>
  <c r="F98" i="1"/>
  <c r="E98" i="1"/>
  <c r="D98" i="1"/>
  <c r="C98" i="1"/>
  <c r="M97" i="1"/>
  <c r="I97" i="1"/>
  <c r="L97" i="1"/>
  <c r="F97" i="1"/>
  <c r="E97" i="1"/>
  <c r="D97" i="1"/>
  <c r="C97" i="1"/>
  <c r="M96" i="1"/>
  <c r="I96" i="1"/>
  <c r="L96" i="1"/>
  <c r="F96" i="1"/>
  <c r="E96" i="1"/>
  <c r="D96" i="1"/>
  <c r="C96" i="1"/>
  <c r="M95" i="1"/>
  <c r="I95" i="1"/>
  <c r="K95" i="1"/>
  <c r="F95" i="1"/>
  <c r="E95" i="1"/>
  <c r="D95" i="1"/>
  <c r="C95" i="1"/>
  <c r="M94" i="1"/>
  <c r="I94" i="1"/>
  <c r="J94" i="1"/>
  <c r="F94" i="1"/>
  <c r="E94" i="1"/>
  <c r="D94" i="1"/>
  <c r="C94" i="1"/>
  <c r="M93" i="1"/>
  <c r="I93" i="1"/>
  <c r="J93" i="1"/>
  <c r="F93" i="1"/>
  <c r="E93" i="1"/>
  <c r="D93" i="1"/>
  <c r="C93" i="1"/>
  <c r="M92" i="1"/>
  <c r="I92" i="1"/>
  <c r="L92" i="1"/>
  <c r="F92" i="1"/>
  <c r="E92" i="1"/>
  <c r="D92" i="1"/>
  <c r="C92" i="1"/>
  <c r="M91" i="1"/>
  <c r="I91" i="1"/>
  <c r="K91" i="1"/>
  <c r="F91" i="1"/>
  <c r="E91" i="1"/>
  <c r="D91" i="1"/>
  <c r="C91" i="1"/>
  <c r="M90" i="1"/>
  <c r="I90" i="1"/>
  <c r="K90" i="1"/>
  <c r="F90" i="1"/>
  <c r="E90" i="1"/>
  <c r="D90" i="1"/>
  <c r="C90" i="1"/>
  <c r="M89" i="1"/>
  <c r="I89" i="1"/>
  <c r="K89" i="1"/>
  <c r="F89" i="1"/>
  <c r="E89" i="1"/>
  <c r="D89" i="1"/>
  <c r="C89" i="1"/>
  <c r="M88" i="1"/>
  <c r="I88" i="1"/>
  <c r="K88" i="1"/>
  <c r="F88" i="1"/>
  <c r="E88" i="1"/>
  <c r="D88" i="1"/>
  <c r="C88" i="1"/>
  <c r="M87" i="1"/>
  <c r="I87" i="1"/>
  <c r="J87" i="1"/>
  <c r="F87" i="1"/>
  <c r="E87" i="1"/>
  <c r="D87" i="1"/>
  <c r="C87" i="1"/>
  <c r="M86" i="1"/>
  <c r="I86" i="1"/>
  <c r="K86" i="1"/>
  <c r="F86" i="1"/>
  <c r="E86" i="1"/>
  <c r="D86" i="1"/>
  <c r="C86" i="1"/>
  <c r="M85" i="1"/>
  <c r="I85" i="1"/>
  <c r="K85" i="1"/>
  <c r="F85" i="1"/>
  <c r="E85" i="1"/>
  <c r="D85" i="1"/>
  <c r="C85" i="1"/>
  <c r="M84" i="1"/>
  <c r="I84" i="1"/>
  <c r="K84" i="1"/>
  <c r="F84" i="1"/>
  <c r="E84" i="1"/>
  <c r="D84" i="1"/>
  <c r="C84" i="1"/>
  <c r="M83" i="1"/>
  <c r="I83" i="1"/>
  <c r="J83" i="1"/>
  <c r="F83" i="1"/>
  <c r="E83" i="1"/>
  <c r="D83" i="1"/>
  <c r="C83" i="1"/>
  <c r="M82" i="1"/>
  <c r="I82" i="1"/>
  <c r="K82" i="1"/>
  <c r="F82" i="1"/>
  <c r="E82" i="1"/>
  <c r="D82" i="1"/>
  <c r="C82" i="1"/>
  <c r="M81" i="1"/>
  <c r="I81" i="1"/>
  <c r="K81" i="1"/>
  <c r="F81" i="1"/>
  <c r="E81" i="1"/>
  <c r="D81" i="1"/>
  <c r="C81" i="1"/>
  <c r="M80" i="1"/>
  <c r="I80" i="1"/>
  <c r="K80" i="1"/>
  <c r="F80" i="1"/>
  <c r="E80" i="1"/>
  <c r="D80" i="1"/>
  <c r="C80" i="1"/>
  <c r="M79" i="1"/>
  <c r="I79" i="1"/>
  <c r="J79" i="1"/>
  <c r="F79" i="1"/>
  <c r="E79" i="1"/>
  <c r="D79" i="1"/>
  <c r="C79" i="1"/>
  <c r="M78" i="1"/>
  <c r="I78" i="1"/>
  <c r="K78" i="1"/>
  <c r="F78" i="1"/>
  <c r="E78" i="1"/>
  <c r="D78" i="1"/>
  <c r="C78" i="1"/>
  <c r="M77" i="1"/>
  <c r="I77" i="1"/>
  <c r="K77" i="1"/>
  <c r="F77" i="1"/>
  <c r="E77" i="1"/>
  <c r="D77" i="1"/>
  <c r="C77" i="1"/>
  <c r="M76" i="1"/>
  <c r="I76" i="1"/>
  <c r="K76" i="1"/>
  <c r="F76" i="1"/>
  <c r="E76" i="1"/>
  <c r="D76" i="1"/>
  <c r="C76" i="1"/>
  <c r="M75" i="1"/>
  <c r="I75" i="1"/>
  <c r="J75" i="1"/>
  <c r="F75" i="1"/>
  <c r="E75" i="1"/>
  <c r="D75" i="1"/>
  <c r="C75" i="1"/>
  <c r="M74" i="1"/>
  <c r="I74" i="1"/>
  <c r="K74" i="1"/>
  <c r="F74" i="1"/>
  <c r="E74" i="1"/>
  <c r="D74" i="1"/>
  <c r="C74" i="1"/>
  <c r="M73" i="1"/>
  <c r="I73" i="1"/>
  <c r="K73" i="1"/>
  <c r="F73" i="1"/>
  <c r="E73" i="1"/>
  <c r="D73" i="1"/>
  <c r="C73" i="1"/>
  <c r="M72" i="1"/>
  <c r="I72" i="1"/>
  <c r="K72" i="1"/>
  <c r="F72" i="1"/>
  <c r="E72" i="1"/>
  <c r="D72" i="1"/>
  <c r="C72" i="1"/>
  <c r="M71" i="1"/>
  <c r="I71" i="1"/>
  <c r="J71" i="1"/>
  <c r="F71" i="1"/>
  <c r="E71" i="1"/>
  <c r="D71" i="1"/>
  <c r="C71" i="1"/>
  <c r="M70" i="1"/>
  <c r="I70" i="1"/>
  <c r="K70" i="1"/>
  <c r="F70" i="1"/>
  <c r="E70" i="1"/>
  <c r="D70" i="1"/>
  <c r="C70" i="1"/>
  <c r="M69" i="1"/>
  <c r="I69" i="1"/>
  <c r="K69" i="1"/>
  <c r="F69" i="1"/>
  <c r="E69" i="1"/>
  <c r="D69" i="1"/>
  <c r="C69" i="1"/>
  <c r="M68" i="1"/>
  <c r="I68" i="1"/>
  <c r="K68" i="1"/>
  <c r="F68" i="1"/>
  <c r="E68" i="1"/>
  <c r="D68" i="1"/>
  <c r="C68" i="1"/>
  <c r="M67" i="1"/>
  <c r="I67" i="1"/>
  <c r="J67" i="1"/>
  <c r="F67" i="1"/>
  <c r="E67" i="1"/>
  <c r="D67" i="1"/>
  <c r="C67" i="1"/>
  <c r="M66" i="1"/>
  <c r="I66" i="1"/>
  <c r="K66" i="1"/>
  <c r="F66" i="1"/>
  <c r="E66" i="1"/>
  <c r="D66" i="1"/>
  <c r="C66" i="1"/>
  <c r="M65" i="1"/>
  <c r="I65" i="1"/>
  <c r="K65" i="1"/>
  <c r="F65" i="1"/>
  <c r="E65" i="1"/>
  <c r="D65" i="1"/>
  <c r="C65" i="1"/>
  <c r="M64" i="1"/>
  <c r="I64" i="1"/>
  <c r="K64" i="1"/>
  <c r="F64" i="1"/>
  <c r="E64" i="1"/>
  <c r="D64" i="1"/>
  <c r="C64" i="1"/>
  <c r="M63" i="1"/>
  <c r="I63" i="1"/>
  <c r="J63" i="1"/>
  <c r="F63" i="1"/>
  <c r="E63" i="1"/>
  <c r="D63" i="1"/>
  <c r="C63" i="1"/>
  <c r="M62" i="1"/>
  <c r="I62" i="1"/>
  <c r="K62" i="1"/>
  <c r="F62" i="1"/>
  <c r="E62" i="1"/>
  <c r="D62" i="1"/>
  <c r="C62" i="1"/>
  <c r="M61" i="1"/>
  <c r="I61" i="1"/>
  <c r="K61" i="1"/>
  <c r="F61" i="1"/>
  <c r="E61" i="1"/>
  <c r="D61" i="1"/>
  <c r="C61" i="1"/>
  <c r="M60" i="1"/>
  <c r="I60" i="1"/>
  <c r="K60" i="1"/>
  <c r="F60" i="1"/>
  <c r="E60" i="1"/>
  <c r="D60" i="1"/>
  <c r="C60" i="1"/>
  <c r="M59" i="1"/>
  <c r="I59" i="1"/>
  <c r="J59" i="1"/>
  <c r="F59" i="1"/>
  <c r="E59" i="1"/>
  <c r="D59" i="1"/>
  <c r="C59" i="1"/>
  <c r="M58" i="1"/>
  <c r="I58" i="1"/>
  <c r="K58" i="1"/>
  <c r="F58" i="1"/>
  <c r="E58" i="1"/>
  <c r="D58" i="1"/>
  <c r="C58" i="1"/>
  <c r="M57" i="1"/>
  <c r="I57" i="1"/>
  <c r="K57" i="1"/>
  <c r="F57" i="1"/>
  <c r="E57" i="1"/>
  <c r="D57" i="1"/>
  <c r="C57" i="1"/>
  <c r="M56" i="1"/>
  <c r="I56" i="1"/>
  <c r="K56" i="1"/>
  <c r="F56" i="1"/>
  <c r="E56" i="1"/>
  <c r="D56" i="1"/>
  <c r="C56" i="1"/>
  <c r="M55" i="1"/>
  <c r="I55" i="1"/>
  <c r="F55" i="1"/>
  <c r="E55" i="1"/>
  <c r="D55" i="1"/>
  <c r="C55" i="1"/>
  <c r="M54" i="1"/>
  <c r="I54" i="1"/>
  <c r="K54" i="1"/>
  <c r="F54" i="1"/>
  <c r="E54" i="1"/>
  <c r="D54" i="1"/>
  <c r="C54" i="1"/>
  <c r="M53" i="1"/>
  <c r="I53" i="1"/>
  <c r="K53" i="1"/>
  <c r="F53" i="1"/>
  <c r="E53" i="1"/>
  <c r="D53" i="1"/>
  <c r="C53" i="1"/>
  <c r="M52" i="1"/>
  <c r="I52" i="1"/>
  <c r="K52" i="1"/>
  <c r="F52" i="1"/>
  <c r="E52" i="1"/>
  <c r="D52" i="1"/>
  <c r="C52" i="1"/>
  <c r="M51" i="1"/>
  <c r="I51" i="1"/>
  <c r="K51" i="1"/>
  <c r="F51" i="1"/>
  <c r="E51" i="1"/>
  <c r="D51" i="1"/>
  <c r="C51" i="1"/>
  <c r="M50" i="1"/>
  <c r="I50" i="1"/>
  <c r="K50" i="1"/>
  <c r="F50" i="1"/>
  <c r="E50" i="1"/>
  <c r="D50" i="1"/>
  <c r="C50" i="1"/>
  <c r="M49" i="1"/>
  <c r="I49" i="1"/>
  <c r="K49" i="1"/>
  <c r="F49" i="1"/>
  <c r="E49" i="1"/>
  <c r="D49" i="1"/>
  <c r="C49" i="1"/>
  <c r="M48" i="1"/>
  <c r="I48" i="1"/>
  <c r="K48" i="1"/>
  <c r="F48" i="1"/>
  <c r="E48" i="1"/>
  <c r="D48" i="1"/>
  <c r="C48" i="1"/>
  <c r="M47" i="1"/>
  <c r="I47" i="1"/>
  <c r="K47" i="1"/>
  <c r="F47" i="1"/>
  <c r="E47" i="1"/>
  <c r="D47" i="1"/>
  <c r="C47" i="1"/>
  <c r="M46" i="1"/>
  <c r="I46" i="1"/>
  <c r="K46" i="1"/>
  <c r="F46" i="1"/>
  <c r="E46" i="1"/>
  <c r="D46" i="1"/>
  <c r="C46" i="1"/>
  <c r="M45" i="1"/>
  <c r="I45" i="1"/>
  <c r="K45" i="1"/>
  <c r="F45" i="1"/>
  <c r="E45" i="1"/>
  <c r="D45" i="1"/>
  <c r="C45" i="1"/>
  <c r="M44" i="1"/>
  <c r="I44" i="1"/>
  <c r="K44" i="1"/>
  <c r="F44" i="1"/>
  <c r="E44" i="1"/>
  <c r="D44" i="1"/>
  <c r="C44" i="1"/>
  <c r="M43" i="1"/>
  <c r="I43" i="1"/>
  <c r="K43" i="1"/>
  <c r="F43" i="1"/>
  <c r="E43" i="1"/>
  <c r="D43" i="1"/>
  <c r="C43" i="1"/>
  <c r="M42" i="1"/>
  <c r="I42" i="1"/>
  <c r="K42" i="1"/>
  <c r="F42" i="1"/>
  <c r="E42" i="1"/>
  <c r="D42" i="1"/>
  <c r="C42" i="1"/>
  <c r="M41" i="1"/>
  <c r="I41" i="1"/>
  <c r="K41" i="1"/>
  <c r="F41" i="1"/>
  <c r="E41" i="1"/>
  <c r="D41" i="1"/>
  <c r="C41" i="1"/>
  <c r="M40" i="1"/>
  <c r="I40" i="1"/>
  <c r="K40" i="1"/>
  <c r="F40" i="1"/>
  <c r="E40" i="1"/>
  <c r="D40" i="1"/>
  <c r="C40" i="1"/>
  <c r="M39" i="1"/>
  <c r="I39" i="1"/>
  <c r="F39" i="1"/>
  <c r="E39" i="1"/>
  <c r="D39" i="1"/>
  <c r="C39" i="1"/>
  <c r="M38" i="1"/>
  <c r="I38" i="1"/>
  <c r="K38" i="1"/>
  <c r="F38" i="1"/>
  <c r="E38" i="1"/>
  <c r="D38" i="1"/>
  <c r="C38" i="1"/>
  <c r="M37" i="1"/>
  <c r="I37" i="1"/>
  <c r="K37" i="1"/>
  <c r="F37" i="1"/>
  <c r="E37" i="1"/>
  <c r="D37" i="1"/>
  <c r="C37" i="1"/>
  <c r="M36" i="1"/>
  <c r="I36" i="1"/>
  <c r="K36" i="1"/>
  <c r="F36" i="1"/>
  <c r="E36" i="1"/>
  <c r="D36" i="1"/>
  <c r="C36" i="1"/>
  <c r="M35" i="1"/>
  <c r="I35" i="1"/>
  <c r="L35" i="1"/>
  <c r="F35" i="1"/>
  <c r="E35" i="1"/>
  <c r="D35" i="1"/>
  <c r="C35" i="1"/>
  <c r="M34" i="1"/>
  <c r="I34" i="1"/>
  <c r="K34" i="1"/>
  <c r="F34" i="1"/>
  <c r="E34" i="1"/>
  <c r="D34" i="1"/>
  <c r="C34" i="1"/>
  <c r="M33" i="1"/>
  <c r="I33" i="1"/>
  <c r="K33" i="1"/>
  <c r="F33" i="1"/>
  <c r="E33" i="1"/>
  <c r="D33" i="1"/>
  <c r="C33" i="1"/>
  <c r="M32" i="1"/>
  <c r="I32" i="1"/>
  <c r="J32" i="1"/>
  <c r="F32" i="1"/>
  <c r="E32" i="1"/>
  <c r="D32" i="1"/>
  <c r="C32" i="1"/>
  <c r="M31" i="1"/>
  <c r="I31" i="1"/>
  <c r="L31" i="1"/>
  <c r="F31" i="1"/>
  <c r="E31" i="1"/>
  <c r="D31" i="1"/>
  <c r="C31" i="1"/>
  <c r="M30" i="1"/>
  <c r="I30" i="1"/>
  <c r="K30" i="1"/>
  <c r="F30" i="1"/>
  <c r="E30" i="1"/>
  <c r="D30" i="1"/>
  <c r="C30" i="1"/>
  <c r="M29" i="1"/>
  <c r="I29" i="1"/>
  <c r="K29" i="1"/>
  <c r="F29" i="1"/>
  <c r="E29" i="1"/>
  <c r="D29" i="1"/>
  <c r="C29" i="1"/>
  <c r="M28" i="1"/>
  <c r="I28" i="1"/>
  <c r="J28" i="1"/>
  <c r="F28" i="1"/>
  <c r="E28" i="1"/>
  <c r="D28" i="1"/>
  <c r="C28" i="1"/>
  <c r="M27" i="1"/>
  <c r="I27" i="1"/>
  <c r="L27" i="1"/>
  <c r="F27" i="1"/>
  <c r="E27" i="1"/>
  <c r="D27" i="1"/>
  <c r="C27" i="1"/>
  <c r="M26" i="1"/>
  <c r="I26" i="1"/>
  <c r="K26" i="1"/>
  <c r="F26" i="1"/>
  <c r="E26" i="1"/>
  <c r="D26" i="1"/>
  <c r="C26" i="1"/>
  <c r="M25" i="1"/>
  <c r="I25" i="1"/>
  <c r="K25" i="1"/>
  <c r="F25" i="1"/>
  <c r="E25" i="1"/>
  <c r="D25" i="1"/>
  <c r="C25" i="1"/>
  <c r="M24" i="1"/>
  <c r="I24" i="1"/>
  <c r="J24" i="1"/>
  <c r="F24" i="1"/>
  <c r="E24" i="1"/>
  <c r="D24" i="1"/>
  <c r="C24" i="1"/>
  <c r="M23" i="1"/>
  <c r="I23" i="1"/>
  <c r="L23" i="1"/>
  <c r="F23" i="1"/>
  <c r="E23" i="1"/>
  <c r="D23" i="1"/>
  <c r="C23" i="1"/>
  <c r="M22" i="1"/>
  <c r="I22" i="1"/>
  <c r="K22" i="1"/>
  <c r="F22" i="1"/>
  <c r="E22" i="1"/>
  <c r="D22" i="1"/>
  <c r="C22" i="1"/>
  <c r="M21" i="1"/>
  <c r="I21" i="1"/>
  <c r="K21" i="1"/>
  <c r="F21" i="1"/>
  <c r="E21" i="1"/>
  <c r="D21" i="1"/>
  <c r="C21" i="1"/>
  <c r="M20" i="1"/>
  <c r="I20" i="1"/>
  <c r="J20" i="1"/>
  <c r="F20" i="1"/>
  <c r="E20" i="1"/>
  <c r="D20" i="1"/>
  <c r="C20" i="1"/>
  <c r="M19" i="1"/>
  <c r="I19" i="1"/>
  <c r="L19" i="1"/>
  <c r="F19" i="1"/>
  <c r="E19" i="1"/>
  <c r="D19" i="1"/>
  <c r="C19" i="1"/>
  <c r="M18" i="1"/>
  <c r="I18" i="1"/>
  <c r="K18" i="1"/>
  <c r="F18" i="1"/>
  <c r="E18" i="1"/>
  <c r="D18" i="1"/>
  <c r="C18" i="1"/>
  <c r="M17" i="1"/>
  <c r="I17" i="1"/>
  <c r="K17" i="1"/>
  <c r="F17" i="1"/>
  <c r="E17" i="1"/>
  <c r="D17" i="1"/>
  <c r="C17" i="1"/>
  <c r="M16" i="1"/>
  <c r="I16" i="1"/>
  <c r="J16" i="1"/>
  <c r="F16" i="1"/>
  <c r="E16" i="1"/>
  <c r="D16" i="1"/>
  <c r="C16" i="1"/>
  <c r="M15" i="1"/>
  <c r="I15" i="1"/>
  <c r="L15" i="1"/>
  <c r="F15" i="1"/>
  <c r="E15" i="1"/>
  <c r="D15" i="1"/>
  <c r="C15" i="1"/>
  <c r="M14" i="1"/>
  <c r="I14" i="1"/>
  <c r="K14" i="1"/>
  <c r="F14" i="1"/>
  <c r="E14" i="1"/>
  <c r="D14" i="1"/>
  <c r="C14" i="1"/>
  <c r="M13" i="1"/>
  <c r="I13" i="1"/>
  <c r="K13" i="1"/>
  <c r="F13" i="1"/>
  <c r="E13" i="1"/>
  <c r="D13" i="1"/>
  <c r="C13" i="1"/>
  <c r="M12" i="1"/>
  <c r="I12" i="1"/>
  <c r="J12" i="1"/>
  <c r="F12" i="1"/>
  <c r="E12" i="1"/>
  <c r="D12" i="1"/>
  <c r="C12" i="1"/>
  <c r="M11" i="1"/>
  <c r="I11" i="1"/>
  <c r="L11" i="1"/>
  <c r="F11" i="1"/>
  <c r="E11" i="1"/>
  <c r="D11" i="1"/>
  <c r="C11" i="1"/>
  <c r="M10" i="1"/>
  <c r="I10" i="1"/>
  <c r="K10" i="1"/>
  <c r="F10" i="1"/>
  <c r="E10" i="1"/>
  <c r="D10" i="1"/>
  <c r="C10" i="1"/>
  <c r="M9" i="1"/>
  <c r="I9" i="1"/>
  <c r="K9" i="1"/>
  <c r="F9" i="1"/>
  <c r="E9" i="1"/>
  <c r="D9" i="1"/>
  <c r="C9" i="1"/>
  <c r="M8" i="1"/>
  <c r="I8" i="1"/>
  <c r="J8" i="1"/>
  <c r="F8" i="1"/>
  <c r="E8" i="1"/>
  <c r="D8" i="1"/>
  <c r="C8" i="1"/>
  <c r="M7" i="1"/>
  <c r="I7" i="1"/>
  <c r="L7" i="1"/>
  <c r="F7" i="1"/>
  <c r="E7" i="1"/>
  <c r="D7" i="1"/>
  <c r="C7" i="1"/>
  <c r="M6" i="1"/>
  <c r="I6" i="1"/>
  <c r="K6" i="1"/>
  <c r="F6" i="1"/>
  <c r="E6" i="1"/>
  <c r="D6" i="1"/>
  <c r="C6" i="1"/>
  <c r="M5" i="1"/>
  <c r="I5" i="1"/>
  <c r="K5" i="1"/>
  <c r="F5" i="1"/>
  <c r="E5" i="1"/>
  <c r="D5" i="1"/>
  <c r="C5" i="1"/>
  <c r="M4" i="1"/>
  <c r="I4" i="1"/>
  <c r="J4" i="1"/>
  <c r="F4" i="1"/>
  <c r="E4" i="1"/>
  <c r="D4" i="1"/>
  <c r="C4" i="1"/>
  <c r="M3" i="1"/>
  <c r="I3" i="1"/>
  <c r="L3" i="1"/>
  <c r="F3" i="1"/>
  <c r="E3" i="1"/>
  <c r="D3" i="1"/>
  <c r="C3" i="1"/>
  <c r="M2" i="1"/>
  <c r="I2" i="1"/>
  <c r="K2" i="1"/>
  <c r="F2" i="1"/>
  <c r="E2" i="1"/>
  <c r="D2" i="1"/>
  <c r="C2" i="1"/>
  <c r="K32" i="1" l="1"/>
  <c r="J251" i="1"/>
  <c r="J235" i="1"/>
  <c r="J136" i="1"/>
  <c r="L68" i="1"/>
  <c r="J211" i="1"/>
  <c r="J274" i="1"/>
  <c r="J103" i="1"/>
  <c r="J219" i="1"/>
  <c r="L60" i="1"/>
  <c r="J125" i="1"/>
  <c r="J207" i="1"/>
  <c r="L226" i="1"/>
  <c r="L242" i="1"/>
  <c r="L258" i="1"/>
  <c r="J286" i="1"/>
  <c r="J227" i="1"/>
  <c r="J243" i="1"/>
  <c r="J259" i="1"/>
  <c r="J290" i="1"/>
  <c r="J23" i="1"/>
  <c r="J95" i="1"/>
  <c r="J171" i="1"/>
  <c r="L218" i="1"/>
  <c r="L234" i="1"/>
  <c r="L250" i="1"/>
  <c r="J270" i="1"/>
  <c r="J294" i="1"/>
  <c r="L45" i="1"/>
  <c r="L76" i="1"/>
  <c r="J111" i="1"/>
  <c r="J151" i="1"/>
  <c r="J185" i="1"/>
  <c r="L214" i="1"/>
  <c r="L222" i="1"/>
  <c r="L230" i="1"/>
  <c r="L238" i="1"/>
  <c r="L246" i="1"/>
  <c r="L254" i="1"/>
  <c r="J262" i="1"/>
  <c r="J278" i="1"/>
  <c r="L5" i="1"/>
  <c r="L52" i="1"/>
  <c r="L84" i="1"/>
  <c r="J117" i="1"/>
  <c r="J163" i="1"/>
  <c r="J193" i="1"/>
  <c r="J215" i="1"/>
  <c r="J223" i="1"/>
  <c r="J231" i="1"/>
  <c r="J239" i="1"/>
  <c r="J247" i="1"/>
  <c r="J255" i="1"/>
  <c r="J266" i="1"/>
  <c r="J282" i="1"/>
  <c r="K16" i="1"/>
  <c r="L9" i="1"/>
  <c r="L17" i="1"/>
  <c r="L25" i="1"/>
  <c r="J35" i="1"/>
  <c r="J46" i="1"/>
  <c r="L53" i="1"/>
  <c r="L61" i="1"/>
  <c r="L69" i="1"/>
  <c r="L77" i="1"/>
  <c r="L85" i="1"/>
  <c r="J105" i="1"/>
  <c r="J113" i="1"/>
  <c r="J120" i="1"/>
  <c r="J128" i="1"/>
  <c r="J140" i="1"/>
  <c r="J155" i="1"/>
  <c r="J165" i="1"/>
  <c r="J173" i="1"/>
  <c r="J180" i="1"/>
  <c r="J188" i="1"/>
  <c r="J196" i="1"/>
  <c r="K12" i="1"/>
  <c r="J19" i="1"/>
  <c r="K28" i="1"/>
  <c r="J38" i="1"/>
  <c r="L48" i="1"/>
  <c r="L56" i="1"/>
  <c r="L64" i="1"/>
  <c r="L72" i="1"/>
  <c r="L80" i="1"/>
  <c r="L88" i="1"/>
  <c r="J99" i="1"/>
  <c r="J107" i="1"/>
  <c r="J121" i="1"/>
  <c r="J129" i="1"/>
  <c r="J144" i="1"/>
  <c r="J159" i="1"/>
  <c r="J167" i="1"/>
  <c r="J175" i="1"/>
  <c r="J181" i="1"/>
  <c r="J189" i="1"/>
  <c r="J200" i="1"/>
  <c r="L13" i="1"/>
  <c r="L21" i="1"/>
  <c r="L29" i="1"/>
  <c r="J42" i="1"/>
  <c r="L49" i="1"/>
  <c r="L57" i="1"/>
  <c r="L65" i="1"/>
  <c r="L73" i="1"/>
  <c r="L81" i="1"/>
  <c r="L89" i="1"/>
  <c r="J101" i="1"/>
  <c r="J109" i="1"/>
  <c r="J116" i="1"/>
  <c r="J124" i="1"/>
  <c r="J132" i="1"/>
  <c r="J147" i="1"/>
  <c r="J169" i="1"/>
  <c r="J177" i="1"/>
  <c r="J184" i="1"/>
  <c r="J192" i="1"/>
  <c r="J204" i="1"/>
  <c r="L2" i="1"/>
  <c r="L14" i="1"/>
  <c r="L18" i="1"/>
  <c r="L22" i="1"/>
  <c r="L131" i="1"/>
  <c r="L195" i="1"/>
  <c r="J3" i="1"/>
  <c r="J7" i="1"/>
  <c r="L38" i="1"/>
  <c r="L42" i="1"/>
  <c r="L95" i="1"/>
  <c r="L147" i="1"/>
  <c r="L151" i="1"/>
  <c r="L155" i="1"/>
  <c r="L159" i="1"/>
  <c r="L204" i="1"/>
  <c r="L207" i="1"/>
  <c r="L211" i="1"/>
  <c r="L262" i="1"/>
  <c r="L266" i="1"/>
  <c r="L270" i="1"/>
  <c r="L274" i="1"/>
  <c r="L278" i="1"/>
  <c r="L282" i="1"/>
  <c r="L286" i="1"/>
  <c r="L290" i="1"/>
  <c r="L294" i="1"/>
  <c r="L10" i="1"/>
  <c r="L30" i="1"/>
  <c r="L34" i="1"/>
  <c r="L135" i="1"/>
  <c r="L33" i="1"/>
  <c r="L36" i="1"/>
  <c r="L40" i="1"/>
  <c r="L46" i="1"/>
  <c r="J50" i="1"/>
  <c r="J54" i="1"/>
  <c r="J58" i="1"/>
  <c r="J62" i="1"/>
  <c r="J66" i="1"/>
  <c r="J70" i="1"/>
  <c r="J74" i="1"/>
  <c r="J78" i="1"/>
  <c r="J82" i="1"/>
  <c r="J86" i="1"/>
  <c r="J90" i="1"/>
  <c r="J96" i="1"/>
  <c r="L99" i="1"/>
  <c r="L103" i="1"/>
  <c r="L107" i="1"/>
  <c r="L111" i="1"/>
  <c r="J115" i="1"/>
  <c r="J119" i="1"/>
  <c r="J123" i="1"/>
  <c r="J127" i="1"/>
  <c r="J133" i="1"/>
  <c r="J137" i="1"/>
  <c r="J141" i="1"/>
  <c r="J145" i="1"/>
  <c r="J148" i="1"/>
  <c r="J152" i="1"/>
  <c r="J156" i="1"/>
  <c r="J160" i="1"/>
  <c r="L163" i="1"/>
  <c r="L167" i="1"/>
  <c r="L171" i="1"/>
  <c r="L175" i="1"/>
  <c r="J179" i="1"/>
  <c r="J183" i="1"/>
  <c r="J187" i="1"/>
  <c r="J191" i="1"/>
  <c r="J197" i="1"/>
  <c r="J201" i="1"/>
  <c r="J205" i="1"/>
  <c r="J208" i="1"/>
  <c r="J212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J263" i="1"/>
  <c r="J267" i="1"/>
  <c r="J271" i="1"/>
  <c r="J275" i="1"/>
  <c r="J279" i="1"/>
  <c r="J283" i="1"/>
  <c r="J287" i="1"/>
  <c r="J291" i="1"/>
  <c r="J295" i="1"/>
  <c r="L6" i="1"/>
  <c r="L26" i="1"/>
  <c r="L139" i="1"/>
  <c r="L143" i="1"/>
  <c r="L199" i="1"/>
  <c r="J2" i="1"/>
  <c r="J6" i="1"/>
  <c r="J10" i="1"/>
  <c r="J14" i="1"/>
  <c r="J18" i="1"/>
  <c r="J22" i="1"/>
  <c r="J26" i="1"/>
  <c r="J30" i="1"/>
  <c r="J34" i="1"/>
  <c r="L37" i="1"/>
  <c r="L41" i="1"/>
  <c r="L44" i="1"/>
  <c r="L50" i="1"/>
  <c r="L54" i="1"/>
  <c r="L58" i="1"/>
  <c r="L62" i="1"/>
  <c r="L66" i="1"/>
  <c r="L70" i="1"/>
  <c r="L74" i="1"/>
  <c r="L78" i="1"/>
  <c r="L82" i="1"/>
  <c r="L86" i="1"/>
  <c r="L90" i="1"/>
  <c r="J97" i="1"/>
  <c r="J100" i="1"/>
  <c r="J104" i="1"/>
  <c r="J108" i="1"/>
  <c r="J112" i="1"/>
  <c r="L115" i="1"/>
  <c r="L119" i="1"/>
  <c r="L123" i="1"/>
  <c r="L127" i="1"/>
  <c r="J131" i="1"/>
  <c r="J135" i="1"/>
  <c r="J139" i="1"/>
  <c r="J143" i="1"/>
  <c r="J149" i="1"/>
  <c r="J153" i="1"/>
  <c r="J157" i="1"/>
  <c r="J161" i="1"/>
  <c r="J164" i="1"/>
  <c r="J168" i="1"/>
  <c r="J172" i="1"/>
  <c r="J176" i="1"/>
  <c r="L179" i="1"/>
  <c r="L183" i="1"/>
  <c r="L187" i="1"/>
  <c r="L191" i="1"/>
  <c r="J195" i="1"/>
  <c r="J199" i="1"/>
  <c r="L203" i="1"/>
  <c r="L206" i="1"/>
  <c r="L210" i="1"/>
  <c r="K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K265" i="1"/>
  <c r="K277" i="1"/>
  <c r="K293" i="1"/>
  <c r="L261" i="1"/>
  <c r="K264" i="1"/>
  <c r="L265" i="1"/>
  <c r="K268" i="1"/>
  <c r="L269" i="1"/>
  <c r="K272" i="1"/>
  <c r="L273" i="1"/>
  <c r="K276" i="1"/>
  <c r="L277" i="1"/>
  <c r="K280" i="1"/>
  <c r="L281" i="1"/>
  <c r="K284" i="1"/>
  <c r="L285" i="1"/>
  <c r="K288" i="1"/>
  <c r="L289" i="1"/>
  <c r="K292" i="1"/>
  <c r="L293" i="1"/>
  <c r="K296" i="1"/>
  <c r="K269" i="1"/>
  <c r="K273" i="1"/>
  <c r="K289" i="1"/>
  <c r="K263" i="1"/>
  <c r="K267" i="1"/>
  <c r="K271" i="1"/>
  <c r="K275" i="1"/>
  <c r="K279" i="1"/>
  <c r="K283" i="1"/>
  <c r="K287" i="1"/>
  <c r="K291" i="1"/>
  <c r="K295" i="1"/>
  <c r="K261" i="1"/>
  <c r="K281" i="1"/>
  <c r="K285" i="1"/>
  <c r="K213" i="1"/>
  <c r="K229" i="1"/>
  <c r="K245" i="1"/>
  <c r="K253" i="1"/>
  <c r="K208" i="1"/>
  <c r="L209" i="1"/>
  <c r="L213" i="1"/>
  <c r="K216" i="1"/>
  <c r="L217" i="1"/>
  <c r="K220" i="1"/>
  <c r="L221" i="1"/>
  <c r="K224" i="1"/>
  <c r="L225" i="1"/>
  <c r="K228" i="1"/>
  <c r="L229" i="1"/>
  <c r="K232" i="1"/>
  <c r="L233" i="1"/>
  <c r="K236" i="1"/>
  <c r="L237" i="1"/>
  <c r="K240" i="1"/>
  <c r="L241" i="1"/>
  <c r="K244" i="1"/>
  <c r="L245" i="1"/>
  <c r="K248" i="1"/>
  <c r="L249" i="1"/>
  <c r="K252" i="1"/>
  <c r="L253" i="1"/>
  <c r="K256" i="1"/>
  <c r="L257" i="1"/>
  <c r="K260" i="1"/>
  <c r="K209" i="1"/>
  <c r="K221" i="1"/>
  <c r="K233" i="1"/>
  <c r="K237" i="1"/>
  <c r="K241" i="1"/>
  <c r="K257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K217" i="1"/>
  <c r="K225" i="1"/>
  <c r="K249" i="1"/>
  <c r="L4" i="1"/>
  <c r="K11" i="1"/>
  <c r="J39" i="1"/>
  <c r="L39" i="1"/>
  <c r="J55" i="1"/>
  <c r="L55" i="1"/>
  <c r="K7" i="1"/>
  <c r="L16" i="1"/>
  <c r="K23" i="1"/>
  <c r="L32" i="1"/>
  <c r="J43" i="1"/>
  <c r="L43" i="1"/>
  <c r="L20" i="1"/>
  <c r="K27" i="1"/>
  <c r="K3" i="1"/>
  <c r="K8" i="1"/>
  <c r="L12" i="1"/>
  <c r="J15" i="1"/>
  <c r="K19" i="1"/>
  <c r="K24" i="1"/>
  <c r="L28" i="1"/>
  <c r="J31" i="1"/>
  <c r="K35" i="1"/>
  <c r="J47" i="1"/>
  <c r="L47" i="1"/>
  <c r="K4" i="1"/>
  <c r="L8" i="1"/>
  <c r="J11" i="1"/>
  <c r="K15" i="1"/>
  <c r="K20" i="1"/>
  <c r="L24" i="1"/>
  <c r="J27" i="1"/>
  <c r="K31" i="1"/>
  <c r="K39" i="1"/>
  <c r="J51" i="1"/>
  <c r="L51" i="1"/>
  <c r="K55" i="1"/>
  <c r="K59" i="1"/>
  <c r="K67" i="1"/>
  <c r="K79" i="1"/>
  <c r="K83" i="1"/>
  <c r="K87" i="1"/>
  <c r="J110" i="1"/>
  <c r="L110" i="1"/>
  <c r="J126" i="1"/>
  <c r="L126" i="1"/>
  <c r="J142" i="1"/>
  <c r="L142" i="1"/>
  <c r="J158" i="1"/>
  <c r="L158" i="1"/>
  <c r="J174" i="1"/>
  <c r="L174" i="1"/>
  <c r="J190" i="1"/>
  <c r="L190" i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L59" i="1"/>
  <c r="J61" i="1"/>
  <c r="L63" i="1"/>
  <c r="J65" i="1"/>
  <c r="L67" i="1"/>
  <c r="J69" i="1"/>
  <c r="L71" i="1"/>
  <c r="J73" i="1"/>
  <c r="L75" i="1"/>
  <c r="J77" i="1"/>
  <c r="L79" i="1"/>
  <c r="J81" i="1"/>
  <c r="L83" i="1"/>
  <c r="J85" i="1"/>
  <c r="L87" i="1"/>
  <c r="J89" i="1"/>
  <c r="J92" i="1"/>
  <c r="L93" i="1"/>
  <c r="J98" i="1"/>
  <c r="L98" i="1"/>
  <c r="J114" i="1"/>
  <c r="L114" i="1"/>
  <c r="J130" i="1"/>
  <c r="L130" i="1"/>
  <c r="J146" i="1"/>
  <c r="L146" i="1"/>
  <c r="J162" i="1"/>
  <c r="L162" i="1"/>
  <c r="J178" i="1"/>
  <c r="L178" i="1"/>
  <c r="J194" i="1"/>
  <c r="L194" i="1"/>
  <c r="K63" i="1"/>
  <c r="K71" i="1"/>
  <c r="K75" i="1"/>
  <c r="L91" i="1"/>
  <c r="K93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K92" i="1"/>
  <c r="K94" i="1"/>
  <c r="J102" i="1"/>
  <c r="L102" i="1"/>
  <c r="J118" i="1"/>
  <c r="L118" i="1"/>
  <c r="J134" i="1"/>
  <c r="L134" i="1"/>
  <c r="J150" i="1"/>
  <c r="L150" i="1"/>
  <c r="J166" i="1"/>
  <c r="L166" i="1"/>
  <c r="J182" i="1"/>
  <c r="L182" i="1"/>
  <c r="J198" i="1"/>
  <c r="L198" i="1"/>
  <c r="J91" i="1"/>
  <c r="L94" i="1"/>
  <c r="J106" i="1"/>
  <c r="L106" i="1"/>
  <c r="K110" i="1"/>
  <c r="J122" i="1"/>
  <c r="L122" i="1"/>
  <c r="K126" i="1"/>
  <c r="J138" i="1"/>
  <c r="L138" i="1"/>
  <c r="K142" i="1"/>
  <c r="J154" i="1"/>
  <c r="L154" i="1"/>
  <c r="K158" i="1"/>
  <c r="J170" i="1"/>
  <c r="L170" i="1"/>
  <c r="K174" i="1"/>
  <c r="J186" i="1"/>
  <c r="L186" i="1"/>
  <c r="K190" i="1"/>
  <c r="J202" i="1"/>
  <c r="L202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201" i="1"/>
  <c r="K205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J203" i="1"/>
  <c r="N293" i="1" l="1"/>
  <c r="N292" i="1"/>
  <c r="N291" i="1"/>
  <c r="N288" i="1" l="1"/>
  <c r="N290" i="1"/>
  <c r="N294" i="1"/>
  <c r="N296" i="1"/>
  <c r="N295" i="1"/>
  <c r="N289" i="1"/>
  <c r="N287" i="1"/>
  <c r="N286" i="1"/>
  <c r="N285" i="1"/>
  <c r="N281" i="1"/>
  <c r="N280" i="1"/>
  <c r="N279" i="1" l="1"/>
  <c r="N284" i="1"/>
  <c r="N283" i="1"/>
  <c r="N282" i="1"/>
  <c r="N275" i="1"/>
  <c r="N274" i="1"/>
  <c r="N273" i="1"/>
  <c r="N270" i="1" l="1"/>
  <c r="N277" i="1"/>
  <c r="N272" i="1"/>
  <c r="N276" i="1"/>
  <c r="N278" i="1"/>
  <c r="N271" i="1"/>
  <c r="N269" i="1"/>
  <c r="N268" i="1"/>
  <c r="N267" i="1"/>
  <c r="N266" i="1"/>
  <c r="N264" i="1"/>
  <c r="N263" i="1"/>
  <c r="N262" i="1"/>
  <c r="N261" i="1"/>
  <c r="N265" i="1" l="1"/>
  <c r="N260" i="1" l="1"/>
  <c r="N259" i="1"/>
  <c r="N258" i="1"/>
  <c r="N255" i="1"/>
  <c r="N254" i="1"/>
  <c r="N253" i="1"/>
  <c r="N252" i="1"/>
  <c r="N248" i="1"/>
  <c r="N247" i="1"/>
  <c r="N246" i="1"/>
  <c r="N245" i="1"/>
  <c r="N244" i="1" l="1"/>
  <c r="N250" i="1"/>
  <c r="N249" i="1"/>
  <c r="N251" i="1"/>
  <c r="N256" i="1"/>
  <c r="N257" i="1"/>
  <c r="N240" i="1"/>
  <c r="N239" i="1"/>
  <c r="N238" i="1"/>
  <c r="N237" i="1"/>
  <c r="N235" i="1"/>
  <c r="N233" i="1"/>
  <c r="N229" i="1"/>
  <c r="N228" i="1"/>
  <c r="N227" i="1"/>
  <c r="N226" i="1"/>
  <c r="N225" i="1"/>
  <c r="N224" i="1"/>
  <c r="N223" i="1"/>
  <c r="N236" i="1" l="1"/>
  <c r="N241" i="1"/>
  <c r="N231" i="1"/>
  <c r="N234" i="1"/>
  <c r="N242" i="1"/>
  <c r="N230" i="1"/>
  <c r="N232" i="1"/>
  <c r="N243" i="1"/>
  <c r="N221" i="1"/>
  <c r="N218" i="1"/>
  <c r="N216" i="1"/>
  <c r="N214" i="1"/>
  <c r="N212" i="1"/>
  <c r="N210" i="1"/>
  <c r="N208" i="1"/>
  <c r="N207" i="1"/>
  <c r="N206" i="1" l="1"/>
  <c r="N222" i="1"/>
  <c r="N211" i="1"/>
  <c r="N213" i="1"/>
  <c r="N215" i="1"/>
  <c r="N217" i="1"/>
  <c r="N219" i="1"/>
  <c r="N209" i="1"/>
  <c r="N220" i="1"/>
  <c r="N205" i="1" l="1"/>
  <c r="N204" i="1"/>
  <c r="N197" i="1"/>
  <c r="N196" i="1"/>
  <c r="N202" i="1" l="1"/>
  <c r="N201" i="1"/>
  <c r="N195" i="1"/>
  <c r="N198" i="1"/>
  <c r="N200" i="1"/>
  <c r="N203" i="1"/>
  <c r="N199" i="1"/>
  <c r="N194" i="1" l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92" i="1" l="1"/>
  <c r="N190" i="1"/>
  <c r="N191" i="1"/>
  <c r="N193" i="1"/>
  <c r="N169" i="1" l="1"/>
  <c r="N166" i="1"/>
  <c r="N165" i="1"/>
  <c r="N164" i="1"/>
  <c r="N163" i="1"/>
  <c r="N162" i="1"/>
  <c r="N161" i="1"/>
  <c r="N160" i="1"/>
  <c r="N159" i="1"/>
  <c r="N158" i="1"/>
  <c r="N157" i="1" l="1"/>
  <c r="N168" i="1"/>
  <c r="N167" i="1"/>
  <c r="N170" i="1"/>
  <c r="N142" i="1" l="1"/>
  <c r="N143" i="1"/>
  <c r="N151" i="1"/>
  <c r="N152" i="1"/>
  <c r="N144" i="1"/>
  <c r="N145" i="1"/>
  <c r="N147" i="1"/>
  <c r="N150" i="1"/>
  <c r="N153" i="1"/>
  <c r="N146" i="1"/>
  <c r="N148" i="1"/>
  <c r="N149" i="1"/>
  <c r="N154" i="1"/>
  <c r="N155" i="1"/>
  <c r="N156" i="1"/>
  <c r="N141" i="1" l="1"/>
  <c r="N139" i="1"/>
  <c r="N138" i="1"/>
  <c r="N137" i="1"/>
  <c r="N136" i="1"/>
  <c r="N135" i="1"/>
  <c r="N134" i="1"/>
  <c r="N132" i="1"/>
  <c r="N131" i="1"/>
  <c r="N130" i="1"/>
  <c r="N129" i="1"/>
  <c r="N128" i="1"/>
  <c r="N126" i="1" l="1"/>
  <c r="N127" i="1"/>
  <c r="N133" i="1"/>
  <c r="N140" i="1"/>
  <c r="N113" i="1" l="1"/>
  <c r="N114" i="1"/>
  <c r="N115" i="1"/>
  <c r="N116" i="1"/>
  <c r="N120" i="1"/>
  <c r="N122" i="1"/>
  <c r="N123" i="1"/>
  <c r="N124" i="1"/>
  <c r="N125" i="1"/>
  <c r="N111" i="1"/>
  <c r="N112" i="1"/>
  <c r="N118" i="1"/>
  <c r="N121" i="1"/>
  <c r="N110" i="1"/>
  <c r="N117" i="1"/>
  <c r="N119" i="1"/>
  <c r="N109" i="1"/>
  <c r="N96" i="1" l="1"/>
  <c r="N98" i="1"/>
  <c r="N100" i="1"/>
  <c r="N101" i="1"/>
  <c r="N103" i="1"/>
  <c r="N104" i="1"/>
  <c r="N105" i="1"/>
  <c r="N106" i="1"/>
  <c r="N99" i="1"/>
  <c r="N102" i="1"/>
  <c r="N107" i="1"/>
  <c r="N97" i="1"/>
  <c r="N108" i="1"/>
  <c r="N77" i="1" l="1"/>
  <c r="N78" i="1"/>
  <c r="N79" i="1"/>
  <c r="N80" i="1"/>
  <c r="N84" i="1"/>
  <c r="N88" i="1"/>
  <c r="N90" i="1"/>
  <c r="N93" i="1"/>
  <c r="N81" i="1"/>
  <c r="N82" i="1"/>
  <c r="N83" i="1"/>
  <c r="N94" i="1"/>
  <c r="N95" i="1"/>
  <c r="N85" i="1"/>
  <c r="N86" i="1"/>
  <c r="N87" i="1"/>
  <c r="N89" i="1"/>
  <c r="N91" i="1"/>
  <c r="N92" i="1"/>
  <c r="N76" i="1" l="1"/>
  <c r="N75" i="1"/>
  <c r="N74" i="1"/>
  <c r="N72" i="1"/>
  <c r="N63" i="1"/>
  <c r="N62" i="1"/>
  <c r="N61" i="1"/>
  <c r="N60" i="1"/>
  <c r="N59" i="1"/>
  <c r="N58" i="1"/>
  <c r="N57" i="1"/>
  <c r="N56" i="1" l="1"/>
  <c r="N64" i="1"/>
  <c r="N69" i="1"/>
  <c r="N71" i="1"/>
  <c r="N65" i="1"/>
  <c r="N66" i="1"/>
  <c r="N67" i="1"/>
  <c r="N68" i="1"/>
  <c r="N70" i="1"/>
  <c r="N73" i="1"/>
  <c r="N55" i="1" l="1"/>
  <c r="N54" i="1"/>
  <c r="N53" i="1"/>
  <c r="N52" i="1"/>
  <c r="N51" i="1"/>
  <c r="N50" i="1"/>
  <c r="N49" i="1"/>
  <c r="N47" i="1"/>
  <c r="N45" i="1"/>
  <c r="N44" i="1"/>
  <c r="N43" i="1"/>
  <c r="N42" i="1"/>
  <c r="N41" i="1" l="1"/>
  <c r="N46" i="1"/>
  <c r="N48" i="1"/>
  <c r="N40" i="1" l="1"/>
  <c r="N39" i="1"/>
  <c r="N28" i="1" l="1"/>
  <c r="N37" i="1"/>
  <c r="N38" i="1"/>
  <c r="N36" i="1"/>
  <c r="N31" i="1"/>
  <c r="N32" i="1"/>
  <c r="N33" i="1"/>
  <c r="N34" i="1"/>
  <c r="N35" i="1"/>
  <c r="N29" i="1"/>
  <c r="N30" i="1"/>
  <c r="N26" i="1" l="1"/>
  <c r="N24" i="1"/>
  <c r="N23" i="1"/>
  <c r="N22" i="1"/>
  <c r="N7" i="1"/>
  <c r="N6" i="1"/>
  <c r="N5" i="1"/>
  <c r="N4" i="1"/>
  <c r="N3" i="1"/>
  <c r="N20" i="1" l="1"/>
  <c r="N16" i="1"/>
  <c r="N15" i="1"/>
  <c r="N19" i="1"/>
  <c r="N17" i="1"/>
  <c r="N18" i="1"/>
  <c r="N21" i="1"/>
  <c r="N8" i="1"/>
  <c r="N9" i="1"/>
  <c r="N10" i="1"/>
  <c r="N11" i="1"/>
  <c r="N12" i="1"/>
  <c r="N13" i="1"/>
  <c r="N14" i="1"/>
  <c r="N25" i="1"/>
  <c r="N27" i="1"/>
  <c r="N2" i="1" l="1"/>
</calcChain>
</file>

<file path=xl/sharedStrings.xml><?xml version="1.0" encoding="utf-8"?>
<sst xmlns="http://schemas.openxmlformats.org/spreadsheetml/2006/main" count="14" uniqueCount="14">
  <si>
    <t>BagianId</t>
  </si>
  <si>
    <t>Bulan</t>
  </si>
  <si>
    <t>KPIID</t>
  </si>
  <si>
    <t>KPIName</t>
  </si>
  <si>
    <t>Polarization</t>
  </si>
  <si>
    <t>Target</t>
  </si>
  <si>
    <t>Realisasi</t>
  </si>
  <si>
    <t>Pencapaian</t>
  </si>
  <si>
    <t>Indikator</t>
  </si>
  <si>
    <t>Bobot</t>
  </si>
  <si>
    <t>Result</t>
  </si>
  <si>
    <t>Keterangan</t>
  </si>
  <si>
    <t>StatusTampil</t>
  </si>
  <si>
    <t>NoBaris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</si>
</sst>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_);\(0.00\)"/>
    <numFmt numFmtId="166" formatCode="mm/yyyy"/>
    <numFmt numFmtId="167" formatCode="_(* #,##0.00_);_(* \(#,##0.00\);_(* \-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165" fontId="1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>
      <alignment vertical="center"/>
    </xf>
    <xf numFmtId="166" fontId="0" fillId="0" borderId="0" xfId="0" applyNumberFormat="1" applyFill="1"/>
    <xf numFmtId="2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  <xf numFmtId="39" fontId="1" fillId="0" borderId="0" xfId="0" applyNumberFormat="1" applyFont="1" applyFill="1" applyBorder="1" applyAlignment="1" applyProtection="1">
      <alignment vertical="center"/>
    </xf>
    <xf numFmtId="2" fontId="1" fillId="0" borderId="0" xfId="0" applyNumberFormat="1" applyFont="1" applyFill="1" applyBorder="1" applyAlignment="1">
      <alignment vertical="center"/>
    </xf>
    <xf numFmtId="15" fontId="1" fillId="0" borderId="0" xfId="0" applyNumberFormat="1" applyFont="1" applyFill="1" applyBorder="1" applyAlignment="1">
      <alignment vertical="center"/>
    </xf>
    <xf numFmtId="39" fontId="1" fillId="0" borderId="0" xfId="0" applyNumberFormat="1" applyFont="1" applyFill="1" applyBorder="1" applyAlignment="1">
      <alignment vertical="center"/>
    </xf>
    <xf numFmtId="167" fontId="1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DA/KPI%202017/Kode%20Bag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DA/KPI%202017/1.%20Jan%202017/Skor%20KPI/1.%20Rekap%20Perhitungan%20KPI%20Tunjangan%20Kinerja%20Bagian%20Januari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RDA/KPI%202017/Kode%20Kebu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RDA/KPI%202017/1.%20Jan%202017/Skor%20KPI/2.%20Rekap%20Perhitungan%20KPI%20Tunjangan%20Kinerja%20Unit%20Januari%20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RDA/KPI%202017/Kode%20Wilay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RDA/KPI%202017/1.%20Jan%202017/Skor%20KPI/3.%20Rekap%20Perhitungan%20KPI%20Tunjangan%20Kinerja%20QC%20Januar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14</v>
          </cell>
          <cell r="B2" t="str">
            <v>Bagian Teknologi Informasi dan Manajemen Kinerja</v>
          </cell>
          <cell r="E2">
            <v>1</v>
          </cell>
        </row>
        <row r="3">
          <cell r="A3">
            <v>2</v>
          </cell>
          <cell r="B3" t="str">
            <v>Satuan Pengawasan Intern</v>
          </cell>
          <cell r="E3">
            <v>1</v>
          </cell>
        </row>
        <row r="4">
          <cell r="A4">
            <v>3</v>
          </cell>
          <cell r="B4" t="str">
            <v>Bagian Tanaman</v>
          </cell>
          <cell r="E4">
            <v>1</v>
          </cell>
        </row>
        <row r="5">
          <cell r="A5">
            <v>7</v>
          </cell>
          <cell r="B5" t="str">
            <v>Bagian Hukum dan PKBL</v>
          </cell>
          <cell r="E5">
            <v>1</v>
          </cell>
        </row>
        <row r="6">
          <cell r="A6">
            <v>18</v>
          </cell>
          <cell r="B6" t="str">
            <v>Bagian Akuntansi</v>
          </cell>
          <cell r="E6">
            <v>1</v>
          </cell>
        </row>
        <row r="7">
          <cell r="A7">
            <v>15</v>
          </cell>
          <cell r="B7" t="str">
            <v>Bagian Optimalisasi Aset</v>
          </cell>
          <cell r="E7">
            <v>1</v>
          </cell>
        </row>
        <row r="8">
          <cell r="A8">
            <v>4</v>
          </cell>
          <cell r="B8" t="str">
            <v>Bagian Teknik dan Pengolahan</v>
          </cell>
          <cell r="E8">
            <v>1</v>
          </cell>
        </row>
        <row r="9">
          <cell r="A9">
            <v>6</v>
          </cell>
          <cell r="B9" t="str">
            <v>Bagian SDM</v>
          </cell>
          <cell r="E9">
            <v>1</v>
          </cell>
        </row>
        <row r="10">
          <cell r="A10">
            <v>1</v>
          </cell>
          <cell r="B10" t="str">
            <v>Sekretariat Perusahaan</v>
          </cell>
          <cell r="E10">
            <v>1</v>
          </cell>
        </row>
        <row r="11">
          <cell r="A11">
            <v>17</v>
          </cell>
          <cell r="B11" t="str">
            <v>Bagian Keuangan</v>
          </cell>
          <cell r="E11">
            <v>1</v>
          </cell>
        </row>
        <row r="12">
          <cell r="A12">
            <v>16</v>
          </cell>
          <cell r="B12" t="str">
            <v>Bagian Pemasaran</v>
          </cell>
          <cell r="E12">
            <v>1</v>
          </cell>
        </row>
        <row r="13">
          <cell r="A13">
            <v>19</v>
          </cell>
          <cell r="B13" t="str">
            <v>Bagian Pengadaan Barang dan Jasa</v>
          </cell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1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2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2</v>
          </cell>
        </row>
        <row r="33">
          <cell r="E33">
            <v>2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</v>
          </cell>
        </row>
        <row r="39">
          <cell r="E39">
            <v>2</v>
          </cell>
        </row>
        <row r="40">
          <cell r="E40">
            <v>2</v>
          </cell>
        </row>
        <row r="41">
          <cell r="E41">
            <v>14</v>
          </cell>
        </row>
        <row r="42">
          <cell r="E42">
            <v>14</v>
          </cell>
        </row>
        <row r="43">
          <cell r="E43">
            <v>14</v>
          </cell>
        </row>
        <row r="44">
          <cell r="E44">
            <v>14</v>
          </cell>
        </row>
        <row r="45">
          <cell r="E45">
            <v>14</v>
          </cell>
        </row>
        <row r="46">
          <cell r="E46">
            <v>14</v>
          </cell>
        </row>
        <row r="47">
          <cell r="E47">
            <v>14</v>
          </cell>
        </row>
        <row r="48">
          <cell r="E48">
            <v>14</v>
          </cell>
        </row>
        <row r="49">
          <cell r="E49">
            <v>14</v>
          </cell>
        </row>
        <row r="50">
          <cell r="E50">
            <v>14</v>
          </cell>
        </row>
        <row r="51">
          <cell r="E51">
            <v>14</v>
          </cell>
        </row>
        <row r="52">
          <cell r="E52">
            <v>14</v>
          </cell>
        </row>
        <row r="53">
          <cell r="E53">
            <v>14</v>
          </cell>
        </row>
        <row r="54">
          <cell r="E54">
            <v>14</v>
          </cell>
        </row>
        <row r="55">
          <cell r="E55">
            <v>14</v>
          </cell>
        </row>
        <row r="56">
          <cell r="E56">
            <v>3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3</v>
          </cell>
        </row>
        <row r="64">
          <cell r="E64">
            <v>3</v>
          </cell>
        </row>
        <row r="65">
          <cell r="E65">
            <v>3</v>
          </cell>
        </row>
        <row r="66">
          <cell r="E66">
            <v>3</v>
          </cell>
        </row>
        <row r="67">
          <cell r="E67">
            <v>3</v>
          </cell>
        </row>
        <row r="68">
          <cell r="E68">
            <v>3</v>
          </cell>
        </row>
        <row r="69">
          <cell r="E69">
            <v>3</v>
          </cell>
        </row>
        <row r="70">
          <cell r="E70">
            <v>3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3</v>
          </cell>
        </row>
        <row r="74">
          <cell r="E74">
            <v>3</v>
          </cell>
        </row>
        <row r="75">
          <cell r="E75">
            <v>3</v>
          </cell>
        </row>
        <row r="76">
          <cell r="E76">
            <v>3</v>
          </cell>
        </row>
        <row r="77">
          <cell r="E77">
            <v>4</v>
          </cell>
        </row>
        <row r="78">
          <cell r="E78">
            <v>4</v>
          </cell>
        </row>
        <row r="79">
          <cell r="E79">
            <v>4</v>
          </cell>
        </row>
        <row r="80">
          <cell r="E80">
            <v>4</v>
          </cell>
        </row>
        <row r="81">
          <cell r="E81">
            <v>4</v>
          </cell>
        </row>
        <row r="82">
          <cell r="E82">
            <v>4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4</v>
          </cell>
        </row>
        <row r="86">
          <cell r="E86">
            <v>4</v>
          </cell>
        </row>
        <row r="87">
          <cell r="E87">
            <v>4</v>
          </cell>
        </row>
        <row r="88">
          <cell r="E88">
            <v>4</v>
          </cell>
        </row>
        <row r="89">
          <cell r="E89">
            <v>4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4</v>
          </cell>
        </row>
        <row r="95">
          <cell r="E95">
            <v>4</v>
          </cell>
        </row>
        <row r="96">
          <cell r="E96">
            <v>6</v>
          </cell>
        </row>
        <row r="97">
          <cell r="E97">
            <v>6</v>
          </cell>
        </row>
        <row r="98">
          <cell r="E98">
            <v>6</v>
          </cell>
        </row>
        <row r="99">
          <cell r="E99">
            <v>6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6</v>
          </cell>
        </row>
        <row r="103">
          <cell r="E103">
            <v>6</v>
          </cell>
        </row>
        <row r="104">
          <cell r="E104">
            <v>6</v>
          </cell>
        </row>
        <row r="105">
          <cell r="E105">
            <v>6</v>
          </cell>
        </row>
        <row r="106">
          <cell r="E106">
            <v>6</v>
          </cell>
        </row>
        <row r="107">
          <cell r="E107">
            <v>6</v>
          </cell>
        </row>
        <row r="108">
          <cell r="E108">
            <v>6</v>
          </cell>
        </row>
        <row r="109">
          <cell r="E109">
            <v>7</v>
          </cell>
        </row>
        <row r="110">
          <cell r="E110">
            <v>7</v>
          </cell>
        </row>
        <row r="111">
          <cell r="E111">
            <v>7</v>
          </cell>
        </row>
        <row r="112">
          <cell r="E112">
            <v>7</v>
          </cell>
        </row>
        <row r="113">
          <cell r="E113">
            <v>7</v>
          </cell>
        </row>
        <row r="114">
          <cell r="E114">
            <v>7</v>
          </cell>
        </row>
        <row r="115">
          <cell r="E115">
            <v>7</v>
          </cell>
        </row>
        <row r="116">
          <cell r="E116">
            <v>7</v>
          </cell>
        </row>
        <row r="117">
          <cell r="E117">
            <v>7</v>
          </cell>
        </row>
        <row r="118">
          <cell r="E118">
            <v>7</v>
          </cell>
        </row>
        <row r="119">
          <cell r="E119">
            <v>7</v>
          </cell>
        </row>
        <row r="120">
          <cell r="E120">
            <v>7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7</v>
          </cell>
        </row>
        <row r="124">
          <cell r="E124">
            <v>7</v>
          </cell>
        </row>
        <row r="125">
          <cell r="E125">
            <v>7</v>
          </cell>
        </row>
        <row r="126">
          <cell r="E126">
            <v>15</v>
          </cell>
        </row>
        <row r="127">
          <cell r="E127">
            <v>15</v>
          </cell>
        </row>
        <row r="128">
          <cell r="E128">
            <v>15</v>
          </cell>
        </row>
        <row r="129">
          <cell r="E129">
            <v>15</v>
          </cell>
        </row>
        <row r="130">
          <cell r="E130">
            <v>15</v>
          </cell>
        </row>
        <row r="131">
          <cell r="E131">
            <v>15</v>
          </cell>
        </row>
        <row r="132">
          <cell r="E132">
            <v>15</v>
          </cell>
        </row>
        <row r="133">
          <cell r="E133">
            <v>15</v>
          </cell>
        </row>
        <row r="134">
          <cell r="E134">
            <v>15</v>
          </cell>
        </row>
        <row r="135">
          <cell r="E135">
            <v>15</v>
          </cell>
        </row>
        <row r="136">
          <cell r="E136">
            <v>15</v>
          </cell>
        </row>
        <row r="137">
          <cell r="E137">
            <v>15</v>
          </cell>
        </row>
        <row r="138">
          <cell r="E138">
            <v>15</v>
          </cell>
        </row>
        <row r="139">
          <cell r="E139">
            <v>15</v>
          </cell>
        </row>
        <row r="140">
          <cell r="E140">
            <v>15</v>
          </cell>
        </row>
        <row r="141">
          <cell r="E141">
            <v>15</v>
          </cell>
        </row>
        <row r="142">
          <cell r="E142">
            <v>17</v>
          </cell>
        </row>
        <row r="143">
          <cell r="E143">
            <v>17</v>
          </cell>
        </row>
        <row r="144">
          <cell r="E144">
            <v>17</v>
          </cell>
        </row>
        <row r="145">
          <cell r="E145">
            <v>17</v>
          </cell>
        </row>
        <row r="146">
          <cell r="E146">
            <v>17</v>
          </cell>
        </row>
        <row r="147">
          <cell r="E147">
            <v>17</v>
          </cell>
        </row>
        <row r="148">
          <cell r="E148">
            <v>17</v>
          </cell>
        </row>
        <row r="149">
          <cell r="E149">
            <v>17</v>
          </cell>
        </row>
        <row r="150">
          <cell r="E150">
            <v>17</v>
          </cell>
        </row>
        <row r="151">
          <cell r="E151">
            <v>17</v>
          </cell>
        </row>
        <row r="152">
          <cell r="E152">
            <v>17</v>
          </cell>
        </row>
        <row r="153">
          <cell r="E153">
            <v>17</v>
          </cell>
        </row>
        <row r="154">
          <cell r="E154">
            <v>17</v>
          </cell>
        </row>
        <row r="155">
          <cell r="E155">
            <v>17</v>
          </cell>
        </row>
        <row r="156">
          <cell r="E156">
            <v>17</v>
          </cell>
        </row>
        <row r="157">
          <cell r="E157">
            <v>18</v>
          </cell>
        </row>
        <row r="158">
          <cell r="E158">
            <v>18</v>
          </cell>
        </row>
        <row r="159">
          <cell r="E159">
            <v>18</v>
          </cell>
        </row>
        <row r="160">
          <cell r="E160">
            <v>18</v>
          </cell>
        </row>
        <row r="161">
          <cell r="E161">
            <v>18</v>
          </cell>
        </row>
        <row r="162">
          <cell r="E162">
            <v>18</v>
          </cell>
        </row>
        <row r="163">
          <cell r="E163">
            <v>18</v>
          </cell>
        </row>
        <row r="164">
          <cell r="E164">
            <v>18</v>
          </cell>
        </row>
        <row r="165">
          <cell r="E165">
            <v>18</v>
          </cell>
        </row>
        <row r="166">
          <cell r="E166">
            <v>18</v>
          </cell>
        </row>
        <row r="167">
          <cell r="E167">
            <v>18</v>
          </cell>
        </row>
        <row r="168">
          <cell r="E168">
            <v>18</v>
          </cell>
        </row>
        <row r="169">
          <cell r="E169">
            <v>18</v>
          </cell>
        </row>
        <row r="170">
          <cell r="E170">
            <v>18</v>
          </cell>
        </row>
        <row r="171">
          <cell r="E171">
            <v>16</v>
          </cell>
        </row>
        <row r="172">
          <cell r="E172">
            <v>16</v>
          </cell>
        </row>
        <row r="173">
          <cell r="E173">
            <v>16</v>
          </cell>
        </row>
        <row r="174">
          <cell r="E174">
            <v>16</v>
          </cell>
        </row>
        <row r="175">
          <cell r="E175">
            <v>16</v>
          </cell>
        </row>
        <row r="176">
          <cell r="E176">
            <v>16</v>
          </cell>
        </row>
        <row r="177">
          <cell r="E177">
            <v>16</v>
          </cell>
        </row>
        <row r="178">
          <cell r="E178">
            <v>16</v>
          </cell>
        </row>
        <row r="179">
          <cell r="E179">
            <v>16</v>
          </cell>
        </row>
        <row r="180">
          <cell r="E180">
            <v>16</v>
          </cell>
        </row>
        <row r="181">
          <cell r="E181">
            <v>16</v>
          </cell>
        </row>
        <row r="182">
          <cell r="E182">
            <v>16</v>
          </cell>
        </row>
        <row r="183">
          <cell r="E183">
            <v>16</v>
          </cell>
        </row>
        <row r="184">
          <cell r="E184">
            <v>16</v>
          </cell>
        </row>
        <row r="185">
          <cell r="E185">
            <v>16</v>
          </cell>
        </row>
        <row r="186">
          <cell r="E186">
            <v>16</v>
          </cell>
        </row>
        <row r="187">
          <cell r="E187">
            <v>16</v>
          </cell>
        </row>
        <row r="188">
          <cell r="E188">
            <v>16</v>
          </cell>
        </row>
        <row r="189">
          <cell r="E189">
            <v>16</v>
          </cell>
        </row>
        <row r="190">
          <cell r="E190">
            <v>16</v>
          </cell>
        </row>
        <row r="191">
          <cell r="E191">
            <v>16</v>
          </cell>
        </row>
        <row r="192">
          <cell r="E192">
            <v>16</v>
          </cell>
        </row>
        <row r="193">
          <cell r="E193">
            <v>16</v>
          </cell>
        </row>
        <row r="194">
          <cell r="E194">
            <v>16</v>
          </cell>
        </row>
        <row r="195">
          <cell r="E195">
            <v>19</v>
          </cell>
        </row>
        <row r="196">
          <cell r="E196">
            <v>19</v>
          </cell>
        </row>
        <row r="197">
          <cell r="E197">
            <v>19</v>
          </cell>
        </row>
        <row r="198">
          <cell r="E198">
            <v>19</v>
          </cell>
        </row>
        <row r="199">
          <cell r="E199">
            <v>19</v>
          </cell>
        </row>
        <row r="200">
          <cell r="E200">
            <v>19</v>
          </cell>
        </row>
        <row r="201">
          <cell r="E201">
            <v>19</v>
          </cell>
        </row>
        <row r="202">
          <cell r="E202">
            <v>19</v>
          </cell>
        </row>
        <row r="203">
          <cell r="E203">
            <v>19</v>
          </cell>
        </row>
        <row r="204">
          <cell r="E204">
            <v>19</v>
          </cell>
        </row>
        <row r="205">
          <cell r="E205">
            <v>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Rule BSC 2017"/>
      <sheetName val="Ranking"/>
      <sheetName val="Ranking Final"/>
      <sheetName val="Sekper"/>
      <sheetName val="SPI"/>
      <sheetName val="TI&amp;MK"/>
      <sheetName val="Tanaman"/>
      <sheetName val="Tekpol"/>
      <sheetName val="SDM"/>
      <sheetName val="Hukum&amp;PKBL"/>
      <sheetName val="Opset"/>
      <sheetName val="Keuangan"/>
      <sheetName val="Akuntansi"/>
      <sheetName val="Pemasaran"/>
      <sheetName val="Pengadaan"/>
    </sheetNames>
    <sheetDataSet>
      <sheetData sheetId="0"/>
      <sheetData sheetId="1"/>
      <sheetData sheetId="2"/>
      <sheetData sheetId="3">
        <row r="3">
          <cell r="C3">
            <v>42736</v>
          </cell>
        </row>
        <row r="7">
          <cell r="B7" t="str">
            <v>F.Sk.1.1</v>
          </cell>
          <cell r="C7" t="str">
            <v>Biaya Umum Bagian Sekretariat Perusahaan</v>
          </cell>
          <cell r="D7" t="str">
            <v>Minimize</v>
          </cell>
          <cell r="E7">
            <v>1012695169.3830897</v>
          </cell>
          <cell r="F7">
            <v>288472945</v>
          </cell>
          <cell r="G7">
            <v>28.48566416839245</v>
          </cell>
          <cell r="I7">
            <v>110</v>
          </cell>
          <cell r="J7">
            <v>7.5</v>
          </cell>
          <cell r="K7">
            <v>8.25</v>
          </cell>
          <cell r="L7"/>
        </row>
        <row r="8">
          <cell r="B8" t="str">
            <v>F.Sk.1.2</v>
          </cell>
          <cell r="C8" t="str">
            <v>Pemberian Biaya Sponsorship</v>
          </cell>
          <cell r="D8" t="str">
            <v>Minimize</v>
          </cell>
          <cell r="E8">
            <v>18665500</v>
          </cell>
          <cell r="F8" t="str">
            <v/>
          </cell>
          <cell r="G8" t="str">
            <v/>
          </cell>
          <cell r="I8">
            <v>0</v>
          </cell>
          <cell r="J8">
            <v>8.75</v>
          </cell>
          <cell r="K8">
            <v>0</v>
          </cell>
          <cell r="L8" t="str">
            <v>Tidak ada Evidence</v>
          </cell>
        </row>
        <row r="9">
          <cell r="B9" t="str">
            <v>F.Sk.1.3</v>
          </cell>
          <cell r="C9" t="str">
            <v>Pengajuan Dana CSR (biaya sampai dengan)</v>
          </cell>
          <cell r="D9" t="str">
            <v>Minimize</v>
          </cell>
          <cell r="E9">
            <v>47540000</v>
          </cell>
          <cell r="F9">
            <v>0</v>
          </cell>
          <cell r="G9">
            <v>0</v>
          </cell>
          <cell r="I9">
            <v>100</v>
          </cell>
          <cell r="J9">
            <v>8.75</v>
          </cell>
          <cell r="K9">
            <v>8.75</v>
          </cell>
          <cell r="L9" t="str">
            <v>Tidak ada Evidence</v>
          </cell>
        </row>
        <row r="11">
          <cell r="B11" t="str">
            <v>C.Sk.1.1</v>
          </cell>
          <cell r="C11" t="str">
            <v>Tingkat Kepuasan Direktur Pembina Kepada Bagian Sekretariat Perusahaan</v>
          </cell>
          <cell r="D11" t="str">
            <v>Maximize</v>
          </cell>
          <cell r="E11">
            <v>100</v>
          </cell>
          <cell r="F11">
            <v>78</v>
          </cell>
          <cell r="G11">
            <v>78</v>
          </cell>
          <cell r="I11">
            <v>50</v>
          </cell>
          <cell r="J11">
            <v>3.75</v>
          </cell>
          <cell r="K11">
            <v>1.875</v>
          </cell>
          <cell r="L11"/>
        </row>
        <row r="12">
          <cell r="B12" t="str">
            <v>C.Sk.1.2</v>
          </cell>
          <cell r="C12" t="str">
            <v>Tingkat Kepuasan Bagian Lain Terhadap Bagian Sekretariat Perusahaan</v>
          </cell>
          <cell r="D12" t="str">
            <v>Maximize</v>
          </cell>
          <cell r="E12">
            <v>100</v>
          </cell>
          <cell r="F12">
            <v>66.545454545454547</v>
          </cell>
          <cell r="G12">
            <v>66.545454545454547</v>
          </cell>
          <cell r="I12">
            <v>50</v>
          </cell>
          <cell r="J12">
            <v>3.75</v>
          </cell>
          <cell r="K12">
            <v>1.875</v>
          </cell>
          <cell r="L12"/>
        </row>
        <row r="14">
          <cell r="B14" t="str">
            <v>C.Sk.2</v>
          </cell>
          <cell r="C14" t="str">
            <v>Ketepatan Penyampaian LM Bagian Sekper</v>
          </cell>
          <cell r="D14" t="str">
            <v>Minimize</v>
          </cell>
          <cell r="E14">
            <v>42771</v>
          </cell>
          <cell r="F14">
            <v>42769</v>
          </cell>
          <cell r="G14">
            <v>-2</v>
          </cell>
          <cell r="I14">
            <v>110</v>
          </cell>
          <cell r="J14">
            <v>17.5</v>
          </cell>
          <cell r="K14">
            <v>19.25</v>
          </cell>
          <cell r="L14"/>
        </row>
        <row r="16">
          <cell r="B16" t="str">
            <v>C.Sk.3.1</v>
          </cell>
          <cell r="C16" t="str">
            <v>Program Efektivitas dan Efisiensi Korporasi</v>
          </cell>
          <cell r="D16" t="str">
            <v>Maximize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C.Sk.3.2</v>
          </cell>
          <cell r="C17" t="str">
            <v>Pemenuhan Pernyertaan Modal Pada PT PSBI (Project Kereta Cepat) 2017</v>
          </cell>
          <cell r="D17" t="str">
            <v>Maximize</v>
          </cell>
          <cell r="E17" t="str">
            <v/>
          </cell>
          <cell r="F17" t="str">
            <v/>
          </cell>
          <cell r="G17" t="str">
            <v/>
          </cell>
          <cell r="I17">
            <v>0</v>
          </cell>
          <cell r="J17">
            <v>0</v>
          </cell>
          <cell r="K17">
            <v>0</v>
          </cell>
          <cell r="L17"/>
        </row>
        <row r="18">
          <cell r="B18" t="str">
            <v>C.Sk.3.3</v>
          </cell>
          <cell r="C18" t="str">
            <v>Program Akselerasi 2017</v>
          </cell>
          <cell r="D18" t="str">
            <v>Maximize</v>
          </cell>
          <cell r="E18" t="str">
            <v/>
          </cell>
          <cell r="F18" t="str">
            <v/>
          </cell>
          <cell r="G18" t="str">
            <v/>
          </cell>
          <cell r="I18">
            <v>0</v>
          </cell>
          <cell r="J18">
            <v>0</v>
          </cell>
          <cell r="K18">
            <v>0</v>
          </cell>
          <cell r="L18"/>
        </row>
        <row r="20">
          <cell r="B20" t="str">
            <v>I.Sk.1.1</v>
          </cell>
          <cell r="C20" t="str">
            <v>Reviu, Revisi, Kebijakan Baru</v>
          </cell>
          <cell r="D20" t="str">
            <v>Maximize</v>
          </cell>
          <cell r="E20" t="str">
            <v/>
          </cell>
          <cell r="F20" t="str">
            <v/>
          </cell>
          <cell r="G20" t="str">
            <v/>
          </cell>
          <cell r="I20">
            <v>0</v>
          </cell>
          <cell r="J20">
            <v>0</v>
          </cell>
          <cell r="K20">
            <v>0</v>
          </cell>
          <cell r="L20"/>
        </row>
        <row r="21">
          <cell r="B21" t="str">
            <v>I.Sk.1.2</v>
          </cell>
          <cell r="C21" t="str">
            <v>Skor GCG</v>
          </cell>
          <cell r="D21" t="str">
            <v>Maximize</v>
          </cell>
          <cell r="E21" t="str">
            <v/>
          </cell>
          <cell r="F21" t="str">
            <v/>
          </cell>
          <cell r="G21" t="str">
            <v/>
          </cell>
          <cell r="I21">
            <v>0</v>
          </cell>
          <cell r="J21">
            <v>0</v>
          </cell>
          <cell r="K21">
            <v>0</v>
          </cell>
          <cell r="L21"/>
        </row>
        <row r="22">
          <cell r="B22" t="str">
            <v>I.Sk.1.3</v>
          </cell>
          <cell r="C22" t="str">
            <v>Jumlah Analisis Kajian Saran</v>
          </cell>
          <cell r="D22" t="str">
            <v>Maximize</v>
          </cell>
          <cell r="E22">
            <v>2</v>
          </cell>
          <cell r="F22">
            <v>4</v>
          </cell>
          <cell r="G22">
            <v>200</v>
          </cell>
          <cell r="I22">
            <v>110</v>
          </cell>
          <cell r="J22">
            <v>3.125</v>
          </cell>
          <cell r="K22">
            <v>3.4375</v>
          </cell>
          <cell r="L22"/>
        </row>
        <row r="23">
          <cell r="B23" t="str">
            <v>I.Sk.1.4</v>
          </cell>
          <cell r="C23" t="str">
            <v>Jumlah Analisis Kajian Resiko</v>
          </cell>
          <cell r="D23" t="str">
            <v>Maximize</v>
          </cell>
          <cell r="E23">
            <v>2</v>
          </cell>
          <cell r="F23">
            <v>2</v>
          </cell>
          <cell r="G23">
            <v>100</v>
          </cell>
          <cell r="I23">
            <v>100</v>
          </cell>
          <cell r="J23">
            <v>3.125</v>
          </cell>
          <cell r="K23">
            <v>3.125</v>
          </cell>
          <cell r="L23"/>
        </row>
        <row r="25">
          <cell r="B25" t="str">
            <v>I.Sk.2.1</v>
          </cell>
          <cell r="C25" t="str">
            <v>Risalah Rakor</v>
          </cell>
          <cell r="D25" t="str">
            <v>Maximize</v>
          </cell>
          <cell r="E25">
            <v>100</v>
          </cell>
          <cell r="F25">
            <v>100</v>
          </cell>
          <cell r="G25">
            <v>100</v>
          </cell>
          <cell r="I25">
            <v>110</v>
          </cell>
          <cell r="J25">
            <v>3.125</v>
          </cell>
          <cell r="K25">
            <v>3.4375</v>
          </cell>
          <cell r="L25"/>
        </row>
        <row r="26">
          <cell r="B26" t="str">
            <v>I.Sk.2.2</v>
          </cell>
          <cell r="C26" t="str">
            <v>Risalah Rakor sampai PIC Bagian yang terkait</v>
          </cell>
          <cell r="D26" t="str">
            <v>Maximize</v>
          </cell>
          <cell r="E26">
            <v>100</v>
          </cell>
          <cell r="F26">
            <v>75</v>
          </cell>
          <cell r="G26">
            <v>75</v>
          </cell>
          <cell r="I26">
            <v>70</v>
          </cell>
          <cell r="J26">
            <v>3.125</v>
          </cell>
          <cell r="K26">
            <v>2.1875</v>
          </cell>
          <cell r="L26"/>
        </row>
        <row r="27">
          <cell r="B27" t="str">
            <v>I.Sk.2.3</v>
          </cell>
          <cell r="C27" t="str">
            <v>Risalah Radir</v>
          </cell>
          <cell r="D27" t="str">
            <v>Maximize</v>
          </cell>
          <cell r="E27">
            <v>100</v>
          </cell>
          <cell r="F27">
            <v>50</v>
          </cell>
          <cell r="G27">
            <v>50</v>
          </cell>
          <cell r="I27">
            <v>50</v>
          </cell>
          <cell r="J27">
            <v>3.125</v>
          </cell>
          <cell r="K27">
            <v>1.5625</v>
          </cell>
          <cell r="L27"/>
        </row>
        <row r="28">
          <cell r="B28" t="str">
            <v>I.Sk.2.4</v>
          </cell>
          <cell r="C28" t="str">
            <v>Risalah Radir sampai PIC Bagian yang terkait</v>
          </cell>
          <cell r="D28" t="str">
            <v>Maximize</v>
          </cell>
          <cell r="E28">
            <v>100</v>
          </cell>
          <cell r="F28">
            <v>0</v>
          </cell>
          <cell r="G28">
            <v>0</v>
          </cell>
          <cell r="I28">
            <v>0</v>
          </cell>
          <cell r="J28">
            <v>3.125</v>
          </cell>
          <cell r="K28">
            <v>0</v>
          </cell>
          <cell r="L28"/>
        </row>
        <row r="30">
          <cell r="B30" t="str">
            <v>I.Sk.3.1</v>
          </cell>
          <cell r="C30" t="str">
            <v>Press Release</v>
          </cell>
          <cell r="D30" t="str">
            <v>Minimize</v>
          </cell>
          <cell r="E30">
            <v>42771</v>
          </cell>
          <cell r="F30">
            <v>42769</v>
          </cell>
          <cell r="G30">
            <v>-2</v>
          </cell>
          <cell r="I30">
            <v>110</v>
          </cell>
          <cell r="J30">
            <v>3.125</v>
          </cell>
          <cell r="K30">
            <v>3.4375</v>
          </cell>
          <cell r="L30"/>
        </row>
        <row r="31">
          <cell r="B31" t="str">
            <v>I.Sk.3.2</v>
          </cell>
          <cell r="C31" t="str">
            <v>Updating Website</v>
          </cell>
          <cell r="D31" t="str">
            <v>Minimize</v>
          </cell>
          <cell r="E31">
            <v>42771</v>
          </cell>
          <cell r="F31">
            <v>42769</v>
          </cell>
          <cell r="G31">
            <v>-2</v>
          </cell>
          <cell r="I31">
            <v>110</v>
          </cell>
          <cell r="J31">
            <v>3.125</v>
          </cell>
          <cell r="K31">
            <v>3.4375</v>
          </cell>
          <cell r="L31"/>
        </row>
        <row r="32">
          <cell r="B32" t="str">
            <v>I.Sk.3.3</v>
          </cell>
          <cell r="C32" t="str">
            <v>Penerbitan Majalah Intan</v>
          </cell>
          <cell r="D32" t="str">
            <v>Minimize</v>
          </cell>
          <cell r="E32" t="str">
            <v/>
          </cell>
          <cell r="F32" t="str">
            <v/>
          </cell>
          <cell r="G32" t="str">
            <v/>
          </cell>
          <cell r="I32">
            <v>0</v>
          </cell>
          <cell r="J32">
            <v>0</v>
          </cell>
          <cell r="K32">
            <v>0</v>
          </cell>
          <cell r="L32"/>
        </row>
        <row r="33">
          <cell r="B33" t="str">
            <v>I.Sk.3.4</v>
          </cell>
          <cell r="C33" t="str">
            <v>Laporan Tahunan 2016</v>
          </cell>
          <cell r="D33" t="str">
            <v>Maximize</v>
          </cell>
          <cell r="E33" t="str">
            <v/>
          </cell>
          <cell r="F33" t="str">
            <v/>
          </cell>
          <cell r="G33" t="str">
            <v/>
          </cell>
          <cell r="I33">
            <v>0</v>
          </cell>
          <cell r="J33">
            <v>0</v>
          </cell>
          <cell r="K33">
            <v>0</v>
          </cell>
          <cell r="L33"/>
        </row>
        <row r="35">
          <cell r="B35" t="str">
            <v>I.Sk.4</v>
          </cell>
          <cell r="C35" t="str">
            <v>Inventarisasi Aset Tetap Kantor Pusat</v>
          </cell>
          <cell r="D35" t="str">
            <v>Minimize</v>
          </cell>
          <cell r="E35" t="str">
            <v/>
          </cell>
          <cell r="F35" t="str">
            <v/>
          </cell>
          <cell r="G35" t="str">
            <v/>
          </cell>
          <cell r="I35">
            <v>0</v>
          </cell>
          <cell r="J35">
            <v>0</v>
          </cell>
          <cell r="K35">
            <v>0</v>
          </cell>
          <cell r="L35"/>
        </row>
        <row r="37">
          <cell r="B37" t="str">
            <v>L.Sk.1.1</v>
          </cell>
          <cell r="C37" t="str">
            <v>Penyusunan RKAP 2018 Bagian Sekretariat Perusahaan</v>
          </cell>
          <cell r="D37" t="str">
            <v>Minimize</v>
          </cell>
          <cell r="E37" t="str">
            <v/>
          </cell>
          <cell r="F37" t="str">
            <v/>
          </cell>
          <cell r="G37" t="str">
            <v/>
          </cell>
          <cell r="I37">
            <v>0</v>
          </cell>
          <cell r="J37">
            <v>0</v>
          </cell>
          <cell r="K37">
            <v>0</v>
          </cell>
          <cell r="L37"/>
        </row>
        <row r="38">
          <cell r="B38" t="str">
            <v>L.Sk.1.2</v>
          </cell>
          <cell r="C38" t="str">
            <v>Penyusunan PKB (I,II,III,IV) Bagian Sekretariat Perusahaan</v>
          </cell>
          <cell r="D38" t="str">
            <v>Minimize</v>
          </cell>
          <cell r="E38" t="str">
            <v/>
          </cell>
          <cell r="F38" t="str">
            <v/>
          </cell>
          <cell r="G38" t="str">
            <v/>
          </cell>
          <cell r="I38">
            <v>0</v>
          </cell>
          <cell r="J38">
            <v>0</v>
          </cell>
          <cell r="K38">
            <v>0</v>
          </cell>
          <cell r="L38"/>
        </row>
        <row r="40">
          <cell r="B40" t="str">
            <v>L.Sk.2</v>
          </cell>
          <cell r="C40" t="str">
            <v>Pengkajian Terhadap Kebijakan Bagian Sekretariat Perusahaan</v>
          </cell>
          <cell r="D40" t="str">
            <v>Maximize</v>
          </cell>
          <cell r="E40" t="str">
            <v/>
          </cell>
          <cell r="F40" t="str">
            <v/>
          </cell>
          <cell r="G40" t="str">
            <v/>
          </cell>
          <cell r="I40">
            <v>0</v>
          </cell>
          <cell r="J40">
            <v>0</v>
          </cell>
          <cell r="K40">
            <v>0</v>
          </cell>
          <cell r="L40"/>
        </row>
        <row r="42">
          <cell r="B42" t="str">
            <v>L.Sk.3</v>
          </cell>
          <cell r="C42" t="str">
            <v>Ketepatan penyampaian KPI Softcopy</v>
          </cell>
          <cell r="D42" t="str">
            <v>Minimize</v>
          </cell>
          <cell r="E42">
            <v>42775</v>
          </cell>
          <cell r="F42">
            <v>42775</v>
          </cell>
          <cell r="G42">
            <v>0</v>
          </cell>
          <cell r="I42">
            <v>100</v>
          </cell>
          <cell r="J42">
            <v>25</v>
          </cell>
          <cell r="K42">
            <v>25</v>
          </cell>
          <cell r="L42"/>
        </row>
      </sheetData>
      <sheetData sheetId="4">
        <row r="3">
          <cell r="C3">
            <v>42736</v>
          </cell>
        </row>
        <row r="7">
          <cell r="B7" t="str">
            <v>F.Sp.1</v>
          </cell>
          <cell r="C7" t="str">
            <v>Biaya Umum Bagian Satuan Pengawas Intern</v>
          </cell>
          <cell r="D7" t="str">
            <v>Minimize</v>
          </cell>
          <cell r="E7">
            <v>127176000</v>
          </cell>
          <cell r="F7">
            <v>0</v>
          </cell>
          <cell r="G7">
            <v>0</v>
          </cell>
          <cell r="I7">
            <v>100</v>
          </cell>
          <cell r="J7">
            <v>25</v>
          </cell>
          <cell r="K7">
            <v>25</v>
          </cell>
          <cell r="L7"/>
        </row>
        <row r="9">
          <cell r="B9" t="str">
            <v>C.Sp.1.1</v>
          </cell>
          <cell r="C9" t="str">
            <v>Tingkat Kepuasan Direksi Kepada Bagian Satuan Pengawas Intern</v>
          </cell>
          <cell r="D9" t="str">
            <v>Maximize</v>
          </cell>
          <cell r="E9">
            <v>100</v>
          </cell>
          <cell r="F9">
            <v>78</v>
          </cell>
          <cell r="G9">
            <v>78</v>
          </cell>
          <cell r="I9">
            <v>50</v>
          </cell>
          <cell r="J9">
            <v>3.75</v>
          </cell>
          <cell r="K9">
            <v>1.875</v>
          </cell>
          <cell r="L9"/>
        </row>
        <row r="10">
          <cell r="B10" t="str">
            <v>C.Sp.1.2</v>
          </cell>
          <cell r="C10" t="str">
            <v>Tingkat Kepuasan Bagian Lain Terhadap Bagian Satuan Pengawas Intern</v>
          </cell>
          <cell r="D10" t="str">
            <v>Maximize</v>
          </cell>
          <cell r="E10">
            <v>100</v>
          </cell>
          <cell r="F10">
            <v>72.36363636363636</v>
          </cell>
          <cell r="G10">
            <v>72.36363636363636</v>
          </cell>
          <cell r="I10">
            <v>50</v>
          </cell>
          <cell r="J10">
            <v>3.75</v>
          </cell>
          <cell r="K10">
            <v>1.875</v>
          </cell>
          <cell r="L10"/>
        </row>
        <row r="12">
          <cell r="B12" t="str">
            <v>C.Sp.2.1</v>
          </cell>
          <cell r="C12" t="str">
            <v>Monitoring Temuan Audit Internal</v>
          </cell>
          <cell r="D12" t="str">
            <v>Maximize</v>
          </cell>
          <cell r="E12">
            <v>100</v>
          </cell>
          <cell r="F12">
            <v>100</v>
          </cell>
          <cell r="G12">
            <v>100</v>
          </cell>
          <cell r="I12">
            <v>110</v>
          </cell>
          <cell r="J12">
            <v>17.5</v>
          </cell>
          <cell r="K12">
            <v>19.25</v>
          </cell>
          <cell r="L12"/>
        </row>
        <row r="13">
          <cell r="B13" t="str">
            <v>C.Sp.2.2</v>
          </cell>
          <cell r="C13" t="str">
            <v>Monitoring Temuan Audit Eksternal</v>
          </cell>
          <cell r="D13" t="str">
            <v>Minimize</v>
          </cell>
          <cell r="E13" t="str">
            <v/>
          </cell>
          <cell r="F13" t="str">
            <v/>
          </cell>
          <cell r="G13" t="str">
            <v/>
          </cell>
          <cell r="I13">
            <v>0</v>
          </cell>
          <cell r="J13">
            <v>0</v>
          </cell>
          <cell r="K13">
            <v>0</v>
          </cell>
          <cell r="L13"/>
        </row>
        <row r="15">
          <cell r="B15" t="str">
            <v>I.Sp.1.1</v>
          </cell>
          <cell r="C15" t="str">
            <v>Pelaksanaan audit sesuai jumlah objek audit</v>
          </cell>
          <cell r="D15" t="str">
            <v>Maximize</v>
          </cell>
          <cell r="E15">
            <v>100</v>
          </cell>
          <cell r="F15">
            <v>100</v>
          </cell>
          <cell r="G15">
            <v>100</v>
          </cell>
          <cell r="I15">
            <v>110</v>
          </cell>
          <cell r="J15">
            <v>7</v>
          </cell>
          <cell r="K15">
            <v>7.7000000000000011</v>
          </cell>
          <cell r="L15"/>
        </row>
        <row r="16">
          <cell r="B16" t="str">
            <v>I.Sp.1.2</v>
          </cell>
          <cell r="C16" t="str">
            <v>Penyelesaian LHA</v>
          </cell>
          <cell r="D16" t="str">
            <v>Maximize</v>
          </cell>
          <cell r="E16">
            <v>100</v>
          </cell>
          <cell r="F16">
            <v>100</v>
          </cell>
          <cell r="G16">
            <v>100</v>
          </cell>
          <cell r="I16">
            <v>110</v>
          </cell>
          <cell r="J16">
            <v>7</v>
          </cell>
          <cell r="K16">
            <v>7.7000000000000011</v>
          </cell>
          <cell r="L16"/>
        </row>
        <row r="17">
          <cell r="B17" t="str">
            <v>I.Sp.1.3</v>
          </cell>
          <cell r="C17" t="str">
            <v>Tanggal RHS Diterima Auditee</v>
          </cell>
          <cell r="D17" t="str">
            <v>Maximize</v>
          </cell>
          <cell r="E17">
            <v>100</v>
          </cell>
          <cell r="F17">
            <v>100</v>
          </cell>
          <cell r="G17">
            <v>100</v>
          </cell>
          <cell r="I17">
            <v>110</v>
          </cell>
          <cell r="J17">
            <v>5</v>
          </cell>
          <cell r="K17">
            <v>5.5</v>
          </cell>
          <cell r="L17"/>
        </row>
        <row r="19">
          <cell r="B19" t="str">
            <v>I.Sp.2</v>
          </cell>
          <cell r="C19" t="str">
            <v>Reviu Quality Assurance</v>
          </cell>
          <cell r="D19" t="str">
            <v>Maximize</v>
          </cell>
          <cell r="E19">
            <v>100</v>
          </cell>
          <cell r="F19">
            <v>100</v>
          </cell>
          <cell r="G19">
            <v>100</v>
          </cell>
          <cell r="I19">
            <v>110</v>
          </cell>
          <cell r="J19">
            <v>6</v>
          </cell>
          <cell r="K19">
            <v>6.6</v>
          </cell>
          <cell r="L19"/>
        </row>
        <row r="21">
          <cell r="B21" t="str">
            <v>L.Sp.1.1</v>
          </cell>
          <cell r="C21" t="str">
            <v>Penyusunan RKAP 2018 Bagian Satuan Pengawas Intern</v>
          </cell>
          <cell r="D21" t="str">
            <v>Minimize</v>
          </cell>
          <cell r="E21" t="str">
            <v/>
          </cell>
          <cell r="F21" t="str">
            <v/>
          </cell>
          <cell r="G21" t="str">
            <v/>
          </cell>
          <cell r="I21">
            <v>0</v>
          </cell>
          <cell r="J21">
            <v>0</v>
          </cell>
          <cell r="K21">
            <v>0</v>
          </cell>
          <cell r="L21"/>
        </row>
        <row r="22">
          <cell r="B22" t="str">
            <v>L.Sp.1.2</v>
          </cell>
          <cell r="C22" t="str">
            <v>Penyusunan PKB (I,II,III,IV) Bagian Satuan Pengawas Intern</v>
          </cell>
          <cell r="D22" t="str">
            <v>Minimize</v>
          </cell>
          <cell r="E22" t="str">
            <v/>
          </cell>
          <cell r="F22" t="str">
            <v/>
          </cell>
          <cell r="G22" t="str">
            <v/>
          </cell>
          <cell r="I22">
            <v>0</v>
          </cell>
          <cell r="J22">
            <v>0</v>
          </cell>
          <cell r="K22">
            <v>0</v>
          </cell>
          <cell r="L22"/>
        </row>
        <row r="24">
          <cell r="B24" t="str">
            <v>L.Sp.2</v>
          </cell>
          <cell r="C24" t="str">
            <v>Pengkajian Terhadap Kebijakan Bagian Satuan Pengawas Intern</v>
          </cell>
          <cell r="D24" t="str">
            <v>Maximize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L.Sp.3</v>
          </cell>
          <cell r="C26" t="str">
            <v>Ketepatan penyampaian KPI Softcopy</v>
          </cell>
          <cell r="D26" t="str">
            <v>Minimize</v>
          </cell>
          <cell r="E26">
            <v>42775</v>
          </cell>
          <cell r="F26">
            <v>42774</v>
          </cell>
          <cell r="G26">
            <v>-1</v>
          </cell>
          <cell r="I26">
            <v>110</v>
          </cell>
          <cell r="J26">
            <v>25</v>
          </cell>
          <cell r="K26">
            <v>27.5</v>
          </cell>
          <cell r="L26"/>
        </row>
      </sheetData>
      <sheetData sheetId="5">
        <row r="3">
          <cell r="C3">
            <v>42736</v>
          </cell>
        </row>
        <row r="7">
          <cell r="B7" t="str">
            <v>F.Ti.1</v>
          </cell>
          <cell r="C7" t="str">
            <v>Biaya Umum Bagian TI dan Manajemen Kinerja</v>
          </cell>
          <cell r="D7" t="str">
            <v>Minimize</v>
          </cell>
          <cell r="E7">
            <v>317955960.24308014</v>
          </cell>
          <cell r="F7">
            <v>220570574</v>
          </cell>
          <cell r="G7">
            <v>69.371422957874998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C.Ti.1.1</v>
          </cell>
          <cell r="C9" t="str">
            <v>Tingkat Kepuasan Direksi Kepada Bagian TI dan Manajemen Kinerja</v>
          </cell>
          <cell r="D9" t="str">
            <v>Maximize</v>
          </cell>
          <cell r="E9">
            <v>100</v>
          </cell>
          <cell r="F9">
            <v>78</v>
          </cell>
          <cell r="G9">
            <v>78</v>
          </cell>
          <cell r="I9">
            <v>50</v>
          </cell>
          <cell r="J9">
            <v>3.75</v>
          </cell>
          <cell r="K9">
            <v>1.875</v>
          </cell>
          <cell r="L9"/>
        </row>
        <row r="10">
          <cell r="B10" t="str">
            <v>C.Ti.1.2</v>
          </cell>
          <cell r="C10" t="str">
            <v>Tingkat Kepuasan Bagian Lain Terhadap Bagian TI dan Manajemen Kinerja</v>
          </cell>
          <cell r="D10" t="str">
            <v>Maximize</v>
          </cell>
          <cell r="E10">
            <v>100</v>
          </cell>
          <cell r="F10">
            <v>73.090909090909093</v>
          </cell>
          <cell r="G10">
            <v>73.090909090909093</v>
          </cell>
          <cell r="I10">
            <v>50</v>
          </cell>
          <cell r="J10">
            <v>3.75</v>
          </cell>
          <cell r="K10">
            <v>1.875</v>
          </cell>
          <cell r="L10"/>
        </row>
        <row r="12">
          <cell r="B12" t="str">
            <v>C.Ti.2.1</v>
          </cell>
          <cell r="C12" t="str">
            <v>Help Desk Bagian TI dan Manajemen Kinerja</v>
          </cell>
          <cell r="D12" t="str">
            <v>Maximize</v>
          </cell>
          <cell r="E12">
            <v>8</v>
          </cell>
          <cell r="F12">
            <v>17</v>
          </cell>
          <cell r="G12">
            <v>212.5</v>
          </cell>
          <cell r="I12">
            <v>110</v>
          </cell>
          <cell r="J12">
            <v>10</v>
          </cell>
          <cell r="K12">
            <v>11</v>
          </cell>
          <cell r="L12"/>
        </row>
        <row r="13">
          <cell r="B13" t="str">
            <v>C.Ti.2.2</v>
          </cell>
          <cell r="C13" t="str">
            <v>Penyerahan Database Kepada Bagian Terkait</v>
          </cell>
          <cell r="D13" t="str">
            <v>Minimize</v>
          </cell>
          <cell r="E13">
            <v>1</v>
          </cell>
          <cell r="F13">
            <v>0</v>
          </cell>
          <cell r="G13">
            <v>94</v>
          </cell>
          <cell r="I13">
            <v>110</v>
          </cell>
          <cell r="J13">
            <v>7.5</v>
          </cell>
          <cell r="K13">
            <v>8.25</v>
          </cell>
          <cell r="L13"/>
        </row>
        <row r="15">
          <cell r="B15" t="str">
            <v>I.Ti.1</v>
          </cell>
          <cell r="C15" t="str">
            <v>Jangka Waktu Penyelesaian Laporan KPI</v>
          </cell>
          <cell r="D15" t="str">
            <v>Minimize</v>
          </cell>
          <cell r="E15">
            <v>15</v>
          </cell>
          <cell r="F15">
            <v>7</v>
          </cell>
          <cell r="G15">
            <v>46.666666666666671</v>
          </cell>
          <cell r="I15">
            <v>110</v>
          </cell>
          <cell r="J15">
            <v>10</v>
          </cell>
          <cell r="K15">
            <v>11</v>
          </cell>
          <cell r="L15"/>
        </row>
        <row r="17">
          <cell r="B17" t="str">
            <v>I.Ti.2</v>
          </cell>
          <cell r="C17" t="str">
            <v>Progress Penyelesaian (Pengembangan dan Pemeliharaan) Aplikasi</v>
          </cell>
          <cell r="D17" t="str">
            <v>Maximize</v>
          </cell>
          <cell r="E17">
            <v>100</v>
          </cell>
          <cell r="F17">
            <v>100</v>
          </cell>
          <cell r="G17">
            <v>100</v>
          </cell>
          <cell r="I17">
            <v>110</v>
          </cell>
          <cell r="J17">
            <v>15</v>
          </cell>
          <cell r="K17">
            <v>16.5</v>
          </cell>
          <cell r="L17"/>
        </row>
        <row r="19">
          <cell r="B19" t="str">
            <v>L.Ti.1.1</v>
          </cell>
          <cell r="C19" t="str">
            <v>Penyusunan Kebijakan Pengelolaan Infrastruktur TI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0">
          <cell r="B20" t="str">
            <v>L.Ti.1.2</v>
          </cell>
          <cell r="C20" t="str">
            <v>Penyusunan Prosedur Pengukuran dan Pelaporan Kinerja TI</v>
          </cell>
          <cell r="D20" t="str">
            <v>Maximize</v>
          </cell>
          <cell r="E20" t="str">
            <v/>
          </cell>
          <cell r="F20" t="str">
            <v/>
          </cell>
          <cell r="G20" t="str">
            <v/>
          </cell>
          <cell r="I20">
            <v>0</v>
          </cell>
          <cell r="J20">
            <v>0</v>
          </cell>
          <cell r="K20">
            <v>0</v>
          </cell>
          <cell r="L20"/>
        </row>
        <row r="21">
          <cell r="B21" t="str">
            <v>L.Ti.1.3</v>
          </cell>
          <cell r="C21" t="str">
            <v>Penyusunan Prosedur Service Desk</v>
          </cell>
          <cell r="D21" t="str">
            <v>Maximize</v>
          </cell>
          <cell r="E21" t="str">
            <v/>
          </cell>
          <cell r="F21" t="str">
            <v/>
          </cell>
          <cell r="G21" t="str">
            <v/>
          </cell>
          <cell r="I21">
            <v>0</v>
          </cell>
          <cell r="J21">
            <v>0</v>
          </cell>
          <cell r="K21">
            <v>0</v>
          </cell>
          <cell r="L21"/>
        </row>
        <row r="22">
          <cell r="B22" t="str">
            <v>L.Ti.1.4</v>
          </cell>
          <cell r="C22" t="str">
            <v>Penyusunan Kebijakan Keamanan TI</v>
          </cell>
          <cell r="D22" t="str">
            <v>Maximize</v>
          </cell>
          <cell r="E22" t="str">
            <v/>
          </cell>
          <cell r="F22" t="str">
            <v/>
          </cell>
          <cell r="G22" t="str">
            <v/>
          </cell>
          <cell r="I22">
            <v>0</v>
          </cell>
          <cell r="J22">
            <v>0</v>
          </cell>
          <cell r="K22">
            <v>0</v>
          </cell>
          <cell r="L22"/>
        </row>
        <row r="24">
          <cell r="B24" t="str">
            <v>L.Ti.2.1</v>
          </cell>
          <cell r="C24" t="str">
            <v>Penyusunan RKAP 2018 Bagian TI dan Manajemen Kinerja</v>
          </cell>
          <cell r="D24" t="str">
            <v>Minimize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5">
          <cell r="B25" t="str">
            <v>L.Ti.2.2</v>
          </cell>
          <cell r="C25" t="str">
            <v>Penyusunan PKB (I,II,III,IV) Bagian TI dan Manajemen Kinerja</v>
          </cell>
          <cell r="D25" t="str">
            <v>Minimize</v>
          </cell>
          <cell r="E25" t="str">
            <v/>
          </cell>
          <cell r="F25" t="str">
            <v/>
          </cell>
          <cell r="G25" t="str">
            <v/>
          </cell>
          <cell r="I25">
            <v>0</v>
          </cell>
          <cell r="J25">
            <v>0</v>
          </cell>
          <cell r="K25">
            <v>0</v>
          </cell>
          <cell r="L25"/>
        </row>
        <row r="27">
          <cell r="B27" t="str">
            <v>L.Ti.3</v>
          </cell>
          <cell r="C27" t="str">
            <v>Pengkajian Terhadap Kebijakan Bagian TI dan Manajemen Kinerja</v>
          </cell>
          <cell r="D27" t="str">
            <v>Maximize</v>
          </cell>
          <cell r="E27" t="str">
            <v/>
          </cell>
          <cell r="F27" t="str">
            <v/>
          </cell>
          <cell r="G27" t="str">
            <v/>
          </cell>
          <cell r="I27">
            <v>0</v>
          </cell>
          <cell r="J27">
            <v>0</v>
          </cell>
          <cell r="K27">
            <v>0</v>
          </cell>
          <cell r="L27"/>
        </row>
        <row r="29">
          <cell r="B29" t="str">
            <v>L.Ti.4</v>
          </cell>
          <cell r="C29" t="str">
            <v>Ketepatan penyampaian KPI Softcopy</v>
          </cell>
          <cell r="D29" t="str">
            <v>Maximize</v>
          </cell>
          <cell r="E29">
            <v>42775</v>
          </cell>
          <cell r="F29">
            <v>42774</v>
          </cell>
          <cell r="G29">
            <v>-1</v>
          </cell>
          <cell r="I29">
            <v>110</v>
          </cell>
          <cell r="J29">
            <v>25</v>
          </cell>
          <cell r="K29">
            <v>27.5</v>
          </cell>
          <cell r="L29"/>
        </row>
      </sheetData>
      <sheetData sheetId="6">
        <row r="3">
          <cell r="C3">
            <v>42736</v>
          </cell>
        </row>
        <row r="7">
          <cell r="B7" t="str">
            <v>F.Tn.1</v>
          </cell>
          <cell r="C7" t="str">
            <v>Biaya Umum Bagian Tanaman</v>
          </cell>
          <cell r="D7" t="str">
            <v>Minimize</v>
          </cell>
          <cell r="E7">
            <v>56969876.083333336</v>
          </cell>
          <cell r="F7">
            <v>3205000</v>
          </cell>
          <cell r="G7">
            <v>5.6257801847977511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C.Tn.1.1</v>
          </cell>
          <cell r="C9" t="str">
            <v>Tingkat Kepuasan Direksi Kepada Bagian Tanaman</v>
          </cell>
          <cell r="D9" t="str">
            <v>Maximize</v>
          </cell>
          <cell r="E9">
            <v>100</v>
          </cell>
          <cell r="F9">
            <v>90</v>
          </cell>
          <cell r="G9">
            <v>90</v>
          </cell>
          <cell r="I9">
            <v>80</v>
          </cell>
          <cell r="J9">
            <v>3.75</v>
          </cell>
          <cell r="K9">
            <v>3</v>
          </cell>
          <cell r="L9"/>
        </row>
        <row r="10">
          <cell r="B10" t="str">
            <v>C.Tn.1.2</v>
          </cell>
          <cell r="C10" t="str">
            <v>Tingkat Kepuasan Bagian Lain Terhadap Bagian Tanaman</v>
          </cell>
          <cell r="D10" t="str">
            <v>Maximize</v>
          </cell>
          <cell r="E10">
            <v>100</v>
          </cell>
          <cell r="F10">
            <v>68.72727272727272</v>
          </cell>
          <cell r="G10">
            <v>68.72727272727272</v>
          </cell>
          <cell r="I10">
            <v>50</v>
          </cell>
          <cell r="J10">
            <v>3.75</v>
          </cell>
          <cell r="K10">
            <v>1.875</v>
          </cell>
          <cell r="L10"/>
        </row>
        <row r="12">
          <cell r="B12" t="str">
            <v>C.Tn.2.1</v>
          </cell>
          <cell r="C12" t="str">
            <v>Produksi Teh</v>
          </cell>
          <cell r="D12" t="str">
            <v>Maximize</v>
          </cell>
          <cell r="E12">
            <v>3354207.920134611</v>
          </cell>
          <cell r="F12">
            <v>2900613</v>
          </cell>
          <cell r="G12">
            <v>86.476839512190779</v>
          </cell>
          <cell r="I12">
            <v>50</v>
          </cell>
          <cell r="J12">
            <v>1.25</v>
          </cell>
          <cell r="K12">
            <v>0.625</v>
          </cell>
          <cell r="L12"/>
        </row>
        <row r="13">
          <cell r="B13" t="str">
            <v>C.Tn.2.2</v>
          </cell>
          <cell r="C13" t="str">
            <v>Produksi Karet</v>
          </cell>
          <cell r="D13" t="str">
            <v>Maximize</v>
          </cell>
          <cell r="E13">
            <v>1679872</v>
          </cell>
          <cell r="F13">
            <v>1530184</v>
          </cell>
          <cell r="G13">
            <v>91.089321091130742</v>
          </cell>
          <cell r="I13">
            <v>70</v>
          </cell>
          <cell r="J13">
            <v>1.25</v>
          </cell>
          <cell r="K13">
            <v>0.875</v>
          </cell>
          <cell r="L13"/>
        </row>
        <row r="14">
          <cell r="B14" t="str">
            <v>C.Tn.2.3</v>
          </cell>
          <cell r="C14" t="str">
            <v>Produksi TBS</v>
          </cell>
          <cell r="D14" t="str">
            <v>Maximize</v>
          </cell>
          <cell r="E14">
            <v>28948361.135777589</v>
          </cell>
          <cell r="F14">
            <v>23713070</v>
          </cell>
          <cell r="G14">
            <v>81.915069004347757</v>
          </cell>
          <cell r="I14">
            <v>50</v>
          </cell>
          <cell r="J14">
            <v>1.25</v>
          </cell>
          <cell r="K14">
            <v>0.625</v>
          </cell>
          <cell r="L14"/>
        </row>
        <row r="15">
          <cell r="B15" t="str">
            <v>C.Tn.2.4</v>
          </cell>
          <cell r="C15" t="str">
            <v>Produksi Kopi</v>
          </cell>
          <cell r="D15" t="str">
            <v>Maximize</v>
          </cell>
          <cell r="E15">
            <v>2175.0512000000003</v>
          </cell>
          <cell r="F15">
            <v>550</v>
          </cell>
          <cell r="G15">
            <v>25.286761065670543</v>
          </cell>
          <cell r="I15">
            <v>50</v>
          </cell>
          <cell r="J15">
            <v>2.5</v>
          </cell>
          <cell r="K15">
            <v>1.25</v>
          </cell>
          <cell r="L15"/>
        </row>
        <row r="17">
          <cell r="B17" t="str">
            <v>C.Tn.3.1</v>
          </cell>
          <cell r="C17" t="str">
            <v>Mutu Bahan Olah Teh</v>
          </cell>
          <cell r="D17" t="str">
            <v>Maximize</v>
          </cell>
          <cell r="E17">
            <v>50</v>
          </cell>
          <cell r="F17">
            <v>43.35337181610015</v>
          </cell>
          <cell r="G17">
            <v>86.7067436322003</v>
          </cell>
          <cell r="I17">
            <v>50</v>
          </cell>
          <cell r="J17">
            <v>1.25</v>
          </cell>
          <cell r="K17">
            <v>0.625</v>
          </cell>
          <cell r="L17"/>
        </row>
        <row r="18">
          <cell r="B18" t="str">
            <v>C.Tn.3.2</v>
          </cell>
          <cell r="C18" t="str">
            <v>Mutu Bahan Olah Karet</v>
          </cell>
          <cell r="D18" t="str">
            <v>Maximize</v>
          </cell>
          <cell r="E18">
            <v>80</v>
          </cell>
          <cell r="F18">
            <v>79.726879323086862</v>
          </cell>
          <cell r="G18">
            <v>99.658599153858574</v>
          </cell>
          <cell r="I18">
            <v>90</v>
          </cell>
          <cell r="J18">
            <v>1.25</v>
          </cell>
          <cell r="K18">
            <v>1.125</v>
          </cell>
          <cell r="L18"/>
        </row>
        <row r="19">
          <cell r="B19" t="str">
            <v>C.Tn.3.3</v>
          </cell>
          <cell r="C19" t="str">
            <v>Mutu Bahan Olah Sawit</v>
          </cell>
          <cell r="D19" t="str">
            <v>Minimize</v>
          </cell>
          <cell r="E19">
            <v>7</v>
          </cell>
          <cell r="F19" t="str">
            <v/>
          </cell>
          <cell r="G19" t="str">
            <v/>
          </cell>
          <cell r="I19">
            <v>0</v>
          </cell>
          <cell r="J19">
            <v>1.25</v>
          </cell>
          <cell r="K19">
            <v>0</v>
          </cell>
          <cell r="L19" t="str">
            <v>Tidak ada Evidence</v>
          </cell>
        </row>
        <row r="21">
          <cell r="B21" t="str">
            <v>C.Tn.4</v>
          </cell>
          <cell r="C21" t="str">
            <v>Penyelesaian laporan rekomendasi tepat waktu (Eksploitasi, Panen, Pemeliharaan, Investasi)</v>
          </cell>
          <cell r="D21" t="str">
            <v>Minimize</v>
          </cell>
          <cell r="E21">
            <v>4</v>
          </cell>
          <cell r="F21">
            <v>2</v>
          </cell>
          <cell r="G21">
            <v>50</v>
          </cell>
          <cell r="I21">
            <v>110</v>
          </cell>
          <cell r="J21">
            <v>7.5</v>
          </cell>
          <cell r="K21">
            <v>8.25</v>
          </cell>
          <cell r="L21"/>
        </row>
        <row r="23">
          <cell r="B23" t="str">
            <v>I.Tn.1.1</v>
          </cell>
          <cell r="C23" t="str">
            <v>Jumlah Assesmen Resiko</v>
          </cell>
          <cell r="D23" t="str">
            <v>Maximize</v>
          </cell>
          <cell r="E23" t="str">
            <v/>
          </cell>
          <cell r="F23" t="str">
            <v/>
          </cell>
          <cell r="G23" t="str">
            <v/>
          </cell>
          <cell r="I23">
            <v>0</v>
          </cell>
          <cell r="J23">
            <v>0</v>
          </cell>
          <cell r="K23">
            <v>0</v>
          </cell>
          <cell r="L23"/>
        </row>
        <row r="25">
          <cell r="B25" t="str">
            <v>I.Tn.2.1</v>
          </cell>
          <cell r="C25" t="str">
            <v>Biaya Pemeliharaan Tanaman Teh</v>
          </cell>
          <cell r="D25" t="str">
            <v>Minimize</v>
          </cell>
          <cell r="E25">
            <v>19181307.552177303</v>
          </cell>
          <cell r="F25">
            <v>10654059.191391144</v>
          </cell>
          <cell r="G25">
            <v>55.543967283824635</v>
          </cell>
          <cell r="I25">
            <v>110</v>
          </cell>
          <cell r="J25">
            <v>6.25</v>
          </cell>
          <cell r="K25">
            <v>6.875</v>
          </cell>
          <cell r="L25"/>
        </row>
        <row r="26">
          <cell r="B26" t="str">
            <v>I.Tn.2.2</v>
          </cell>
          <cell r="C26" t="str">
            <v>Biaya Pemeliharaan Tanaman Karet</v>
          </cell>
          <cell r="D26" t="str">
            <v>Minimize</v>
          </cell>
          <cell r="E26">
            <v>1600334.3053077897</v>
          </cell>
          <cell r="F26">
            <v>1329000.0971285116</v>
          </cell>
          <cell r="G26">
            <v>83.0451545480622</v>
          </cell>
          <cell r="I26">
            <v>110</v>
          </cell>
          <cell r="J26">
            <v>6.25</v>
          </cell>
          <cell r="K26">
            <v>6.875</v>
          </cell>
          <cell r="L26"/>
        </row>
        <row r="27">
          <cell r="B27" t="str">
            <v>I.Tn.2.3</v>
          </cell>
          <cell r="C27" t="str">
            <v>Biaya Pemeliharaan Tanaman Sawit</v>
          </cell>
          <cell r="D27" t="str">
            <v>Minimize</v>
          </cell>
          <cell r="E27">
            <v>5425978.6304222429</v>
          </cell>
          <cell r="F27">
            <v>4474148.8336468181</v>
          </cell>
          <cell r="G27">
            <v>82.457914754055082</v>
          </cell>
          <cell r="I27">
            <v>110</v>
          </cell>
          <cell r="J27">
            <v>6.25</v>
          </cell>
          <cell r="K27">
            <v>6.875</v>
          </cell>
          <cell r="L27"/>
        </row>
        <row r="28">
          <cell r="B28" t="str">
            <v>I.Tn.2.4</v>
          </cell>
          <cell r="C28" t="str">
            <v>Biaya Pemeliharaan Tanaman Kopi</v>
          </cell>
          <cell r="D28" t="str">
            <v>Minimize</v>
          </cell>
          <cell r="E28">
            <v>456360.93411635485</v>
          </cell>
          <cell r="F28">
            <v>240218.23104626994</v>
          </cell>
          <cell r="G28">
            <v>52.637772668118728</v>
          </cell>
          <cell r="I28">
            <v>110</v>
          </cell>
          <cell r="J28">
            <v>6.25</v>
          </cell>
          <cell r="K28">
            <v>6.875</v>
          </cell>
          <cell r="L28"/>
        </row>
        <row r="30">
          <cell r="B30" t="str">
            <v>L.Tn.1.1</v>
          </cell>
          <cell r="C30" t="str">
            <v>Jumlah Pengembangan Usaha Baru</v>
          </cell>
          <cell r="D30" t="str">
            <v>Maximize</v>
          </cell>
          <cell r="E30" t="str">
            <v/>
          </cell>
          <cell r="F30" t="str">
            <v/>
          </cell>
          <cell r="G30" t="str">
            <v/>
          </cell>
          <cell r="I30">
            <v>0</v>
          </cell>
          <cell r="J30">
            <v>0</v>
          </cell>
          <cell r="K30">
            <v>0</v>
          </cell>
          <cell r="L30"/>
        </row>
        <row r="32">
          <cell r="B32" t="str">
            <v>L.Tn.2.1</v>
          </cell>
          <cell r="C32" t="str">
            <v>Penyusunan RKAP 2018 Bagian Tanaman</v>
          </cell>
          <cell r="D32" t="str">
            <v>Minimize</v>
          </cell>
          <cell r="E32" t="str">
            <v/>
          </cell>
          <cell r="F32" t="str">
            <v/>
          </cell>
          <cell r="G32" t="str">
            <v/>
          </cell>
          <cell r="I32">
            <v>0</v>
          </cell>
          <cell r="J32">
            <v>0</v>
          </cell>
          <cell r="K32">
            <v>0</v>
          </cell>
          <cell r="L32"/>
        </row>
        <row r="33">
          <cell r="B33" t="str">
            <v>L.Tn.2.2</v>
          </cell>
          <cell r="C33" t="str">
            <v>Penyusunan PKB (I,II,III,IV) Bagian Tanaman</v>
          </cell>
          <cell r="D33" t="str">
            <v>Minimize</v>
          </cell>
          <cell r="E33" t="str">
            <v/>
          </cell>
          <cell r="F33" t="str">
            <v/>
          </cell>
          <cell r="G33" t="str">
            <v/>
          </cell>
          <cell r="I33">
            <v>0</v>
          </cell>
          <cell r="J33">
            <v>0</v>
          </cell>
          <cell r="K33">
            <v>0</v>
          </cell>
          <cell r="L33"/>
        </row>
        <row r="35">
          <cell r="B35" t="str">
            <v>L.Tn.3</v>
          </cell>
          <cell r="C35" t="str">
            <v>Pengkajian Terhadap Kebijakan Bagian Tanaman</v>
          </cell>
          <cell r="D35" t="str">
            <v>Maximize</v>
          </cell>
          <cell r="E35" t="str">
            <v/>
          </cell>
          <cell r="F35" t="str">
            <v/>
          </cell>
          <cell r="G35" t="str">
            <v/>
          </cell>
          <cell r="I35">
            <v>0</v>
          </cell>
          <cell r="J35">
            <v>0</v>
          </cell>
          <cell r="K35">
            <v>0</v>
          </cell>
          <cell r="L35"/>
        </row>
        <row r="37">
          <cell r="B37" t="str">
            <v>L.Tn.4</v>
          </cell>
          <cell r="C37" t="str">
            <v>Ketepatan penyampaian KPI Softcopy</v>
          </cell>
          <cell r="D37" t="str">
            <v>Minimize</v>
          </cell>
          <cell r="E37">
            <v>42775</v>
          </cell>
          <cell r="F37">
            <v>42774</v>
          </cell>
          <cell r="G37">
            <v>-1</v>
          </cell>
          <cell r="I37">
            <v>110</v>
          </cell>
          <cell r="J37">
            <v>25</v>
          </cell>
          <cell r="K37">
            <v>27.5</v>
          </cell>
          <cell r="L37"/>
        </row>
      </sheetData>
      <sheetData sheetId="7">
        <row r="3">
          <cell r="C3">
            <v>42736</v>
          </cell>
        </row>
        <row r="7">
          <cell r="B7" t="str">
            <v>F.Tp.1.1</v>
          </cell>
          <cell r="C7" t="str">
            <v>Biaya Umum Bagian Teknik dan Pengolahan</v>
          </cell>
          <cell r="D7" t="str">
            <v>Minimize</v>
          </cell>
          <cell r="E7">
            <v>38186701.552083336</v>
          </cell>
          <cell r="F7">
            <v>969000</v>
          </cell>
          <cell r="G7">
            <v>2.537532598039054</v>
          </cell>
          <cell r="I7">
            <v>110</v>
          </cell>
          <cell r="J7">
            <v>7.5</v>
          </cell>
          <cell r="K7">
            <v>8.25</v>
          </cell>
          <cell r="L7"/>
        </row>
        <row r="8">
          <cell r="B8" t="str">
            <v>F.Tp.1.2</v>
          </cell>
          <cell r="C8" t="str">
            <v>Harga Pokok Pengolahan Teh</v>
          </cell>
          <cell r="D8" t="str">
            <v>Minimize</v>
          </cell>
          <cell r="E8">
            <v>6755.6476105287884</v>
          </cell>
          <cell r="F8">
            <v>6044.4707110623112</v>
          </cell>
          <cell r="G8">
            <v>89.472853818513329</v>
          </cell>
          <cell r="I8">
            <v>110</v>
          </cell>
          <cell r="J8">
            <v>5.833333333333333</v>
          </cell>
          <cell r="K8">
            <v>6.4166666666666661</v>
          </cell>
          <cell r="L8"/>
        </row>
        <row r="9">
          <cell r="B9" t="str">
            <v>F.Tp.1.3</v>
          </cell>
          <cell r="C9" t="str">
            <v>Harga Pokok Pengolahan Karet</v>
          </cell>
          <cell r="D9" t="str">
            <v>Minimize</v>
          </cell>
          <cell r="E9">
            <v>2915.1178032257199</v>
          </cell>
          <cell r="F9">
            <v>2859.4944189445559</v>
          </cell>
          <cell r="G9">
            <v>98.091899263226551</v>
          </cell>
          <cell r="I9">
            <v>100</v>
          </cell>
          <cell r="J9">
            <v>5.833333333333333</v>
          </cell>
          <cell r="K9">
            <v>5.833333333333333</v>
          </cell>
          <cell r="L9"/>
        </row>
        <row r="10">
          <cell r="B10" t="str">
            <v>F.Tp.1.4</v>
          </cell>
          <cell r="C10" t="str">
            <v>Harga Pokok Pengolahan Sawit</v>
          </cell>
          <cell r="D10" t="str">
            <v>Minimize</v>
          </cell>
          <cell r="E10">
            <v>863.20362468590668</v>
          </cell>
          <cell r="F10">
            <v>796.7774807881176</v>
          </cell>
          <cell r="G10">
            <v>92.304695902781987</v>
          </cell>
          <cell r="I10">
            <v>110</v>
          </cell>
          <cell r="J10">
            <v>5.833333333333333</v>
          </cell>
          <cell r="K10">
            <v>6.4166666666666661</v>
          </cell>
          <cell r="L10"/>
        </row>
        <row r="12">
          <cell r="B12" t="str">
            <v>C.Tp.1.1</v>
          </cell>
          <cell r="C12" t="str">
            <v>Tingkat Kepuasan Direksi Kepada Bagian Teknik dan Pengolahan</v>
          </cell>
          <cell r="D12" t="str">
            <v>Maximize</v>
          </cell>
          <cell r="E12">
            <v>100</v>
          </cell>
          <cell r="F12">
            <v>80</v>
          </cell>
          <cell r="G12">
            <v>80</v>
          </cell>
          <cell r="I12">
            <v>50</v>
          </cell>
          <cell r="J12">
            <v>3.75</v>
          </cell>
          <cell r="K12">
            <v>1.875</v>
          </cell>
          <cell r="L12"/>
        </row>
        <row r="13">
          <cell r="B13" t="str">
            <v>C.Tp.1.2</v>
          </cell>
          <cell r="C13" t="str">
            <v>Tingkat Kepuasan Bagian Lain Terhadap Bagian Teknik dan Pengolahan</v>
          </cell>
          <cell r="D13" t="str">
            <v>Maximize</v>
          </cell>
          <cell r="E13">
            <v>100</v>
          </cell>
          <cell r="F13">
            <v>62.909090909090914</v>
          </cell>
          <cell r="G13">
            <v>62.909090909090914</v>
          </cell>
          <cell r="I13">
            <v>50</v>
          </cell>
          <cell r="J13">
            <v>3.75</v>
          </cell>
          <cell r="K13">
            <v>1.875</v>
          </cell>
          <cell r="L13"/>
        </row>
        <row r="15">
          <cell r="B15" t="str">
            <v>C.Tp.2.1</v>
          </cell>
          <cell r="C15" t="str">
            <v>Utilitas Kapasitas Pabrik Teh (% Produksi Terolah)</v>
          </cell>
          <cell r="D15" t="str">
            <v>Maximize</v>
          </cell>
          <cell r="E15">
            <v>100</v>
          </cell>
          <cell r="F15">
            <v>100</v>
          </cell>
          <cell r="G15">
            <v>100</v>
          </cell>
          <cell r="I15">
            <v>110</v>
          </cell>
          <cell r="J15">
            <v>2.9166666666666665</v>
          </cell>
          <cell r="K15">
            <v>3.208333333333333</v>
          </cell>
          <cell r="L15"/>
        </row>
        <row r="16">
          <cell r="B16" t="str">
            <v>C.Tp.2.2</v>
          </cell>
          <cell r="C16" t="str">
            <v>Utilitas Kapasitas Pabrik Karet (% Produksi Terolah)</v>
          </cell>
          <cell r="D16" t="str">
            <v>Maximize</v>
          </cell>
          <cell r="E16">
            <v>100</v>
          </cell>
          <cell r="F16">
            <v>100</v>
          </cell>
          <cell r="G16">
            <v>100</v>
          </cell>
          <cell r="I16">
            <v>110</v>
          </cell>
          <cell r="J16">
            <v>2.9166666666666665</v>
          </cell>
          <cell r="K16">
            <v>3.208333333333333</v>
          </cell>
          <cell r="L16"/>
        </row>
        <row r="17">
          <cell r="B17" t="str">
            <v>C.Tp.2.3</v>
          </cell>
          <cell r="C17" t="str">
            <v>Utilitas Kapasitas Pabrik Kelapa Sawit (% Produksi Terolah)</v>
          </cell>
          <cell r="D17" t="str">
            <v>Maximize</v>
          </cell>
          <cell r="E17">
            <v>100</v>
          </cell>
          <cell r="F17">
            <v>92.62740645633113</v>
          </cell>
          <cell r="G17">
            <v>92.62740645633113</v>
          </cell>
          <cell r="I17">
            <v>90</v>
          </cell>
          <cell r="J17">
            <v>2.9166666666666665</v>
          </cell>
          <cell r="K17">
            <v>2.6249999999999996</v>
          </cell>
          <cell r="L17"/>
        </row>
        <row r="19">
          <cell r="B19" t="str">
            <v>C.Tp.3.1</v>
          </cell>
          <cell r="C19" t="str">
            <v>Pencapaian Main Grade Teh Sesuai % Mutu Bahan Olah</v>
          </cell>
          <cell r="D19" t="str">
            <v>Maximize</v>
          </cell>
          <cell r="E19">
            <v>100</v>
          </cell>
          <cell r="F19">
            <v>95.330481970632064</v>
          </cell>
          <cell r="G19">
            <v>95.330481970632064</v>
          </cell>
          <cell r="I19">
            <v>100</v>
          </cell>
          <cell r="J19">
            <v>2.9166666666666665</v>
          </cell>
          <cell r="K19">
            <v>2.9166666666666665</v>
          </cell>
          <cell r="L19"/>
        </row>
        <row r="20">
          <cell r="B20" t="str">
            <v>C.Tp.3.2</v>
          </cell>
          <cell r="C20" t="str">
            <v>Pencapaian Main Grade Karet Sesuai % Mutu Bahan Olah</v>
          </cell>
          <cell r="D20" t="str">
            <v>Maximize</v>
          </cell>
          <cell r="E20">
            <v>100</v>
          </cell>
          <cell r="F20">
            <v>98.872252264885191</v>
          </cell>
          <cell r="G20">
            <v>98.872252264885191</v>
          </cell>
          <cell r="I20">
            <v>110</v>
          </cell>
          <cell r="J20">
            <v>2.9166666666666665</v>
          </cell>
          <cell r="K20">
            <v>3.208333333333333</v>
          </cell>
          <cell r="L20"/>
        </row>
        <row r="21">
          <cell r="B21" t="str">
            <v>C.Tp.3.3</v>
          </cell>
          <cell r="C21" t="str">
            <v>Pencapaian ALB CPO Sesuai % Mutu Bahan Olah</v>
          </cell>
          <cell r="D21" t="str">
            <v>Maximize</v>
          </cell>
          <cell r="E21">
            <v>100</v>
          </cell>
          <cell r="F21">
            <v>47.215935778641274</v>
          </cell>
          <cell r="G21">
            <v>47.215935778641274</v>
          </cell>
          <cell r="I21">
            <v>50</v>
          </cell>
          <cell r="J21">
            <v>2.9166666666666665</v>
          </cell>
          <cell r="K21">
            <v>1.4583333333333333</v>
          </cell>
          <cell r="L21"/>
        </row>
        <row r="23">
          <cell r="B23" t="str">
            <v>I.Tp.1</v>
          </cell>
          <cell r="C23" t="str">
            <v>Rekomendasi Hasil Audit Ekternal</v>
          </cell>
          <cell r="D23" t="str">
            <v>Maximize</v>
          </cell>
          <cell r="E23" t="str">
            <v/>
          </cell>
          <cell r="F23" t="str">
            <v/>
          </cell>
          <cell r="G23" t="str">
            <v/>
          </cell>
          <cell r="I23">
            <v>0</v>
          </cell>
          <cell r="J23">
            <v>0</v>
          </cell>
          <cell r="K23">
            <v>0</v>
          </cell>
          <cell r="L23"/>
        </row>
        <row r="25">
          <cell r="B25" t="str">
            <v>I.Tp.2</v>
          </cell>
          <cell r="C25" t="str">
            <v>Pelaporan Evaluasi Teknik dan Pengolahan</v>
          </cell>
          <cell r="D25" t="str">
            <v>Minimize</v>
          </cell>
          <cell r="E25">
            <v>42775</v>
          </cell>
          <cell r="F25">
            <v>42775</v>
          </cell>
          <cell r="G25">
            <v>0</v>
          </cell>
          <cell r="I25">
            <v>100</v>
          </cell>
          <cell r="J25">
            <v>12.5</v>
          </cell>
          <cell r="K25">
            <v>12.5</v>
          </cell>
          <cell r="L25"/>
        </row>
        <row r="27">
          <cell r="B27" t="str">
            <v>I.Tp.3</v>
          </cell>
          <cell r="C27" t="str">
            <v>Pelaporan Progress Penanganan Keluhan (klaim) Pelanggan Tepat Waktu</v>
          </cell>
          <cell r="D27" t="str">
            <v>Maximize</v>
          </cell>
          <cell r="E27">
            <v>100</v>
          </cell>
          <cell r="F27">
            <v>100</v>
          </cell>
          <cell r="G27">
            <v>100</v>
          </cell>
          <cell r="I27">
            <v>110</v>
          </cell>
          <cell r="J27">
            <v>12.5</v>
          </cell>
          <cell r="K27">
            <v>13.75</v>
          </cell>
          <cell r="L27"/>
        </row>
        <row r="29">
          <cell r="B29" t="str">
            <v>L.Tp.1.1</v>
          </cell>
          <cell r="C29" t="str">
            <v>Penyusunan RKAP 2018 Bagian Teknik dan Pengolahan</v>
          </cell>
          <cell r="D29" t="str">
            <v>Minimize</v>
          </cell>
          <cell r="E29" t="str">
            <v/>
          </cell>
          <cell r="F29" t="str">
            <v/>
          </cell>
          <cell r="G29" t="str">
            <v/>
          </cell>
          <cell r="I29">
            <v>0</v>
          </cell>
          <cell r="J29">
            <v>0</v>
          </cell>
          <cell r="K29">
            <v>0</v>
          </cell>
          <cell r="L29"/>
        </row>
        <row r="30">
          <cell r="B30" t="str">
            <v>L.Tp.1.2</v>
          </cell>
          <cell r="C30" t="str">
            <v>Penyusunan PKB (I,II,III,IV) Bagian Teknik dan Pengolahan</v>
          </cell>
          <cell r="D30" t="str">
            <v>Minimize</v>
          </cell>
          <cell r="E30" t="str">
            <v/>
          </cell>
          <cell r="F30" t="str">
            <v/>
          </cell>
          <cell r="G30" t="str">
            <v/>
          </cell>
          <cell r="I30">
            <v>0</v>
          </cell>
          <cell r="J30">
            <v>0</v>
          </cell>
          <cell r="K30">
            <v>0</v>
          </cell>
          <cell r="L30"/>
        </row>
        <row r="32">
          <cell r="B32" t="str">
            <v>L.Tp.2</v>
          </cell>
          <cell r="C32" t="str">
            <v>Pengkajian Terhadap Kebijakan Bagian Teknik dan Pengolahan</v>
          </cell>
          <cell r="D32" t="str">
            <v>Maximize</v>
          </cell>
          <cell r="E32" t="str">
            <v/>
          </cell>
          <cell r="F32" t="str">
            <v/>
          </cell>
          <cell r="G32" t="str">
            <v/>
          </cell>
          <cell r="I32">
            <v>0</v>
          </cell>
          <cell r="J32">
            <v>0</v>
          </cell>
          <cell r="K32">
            <v>0</v>
          </cell>
          <cell r="L32"/>
        </row>
        <row r="34">
          <cell r="B34" t="str">
            <v>L.Tp.3</v>
          </cell>
          <cell r="C34" t="str">
            <v>Ketepatan penyampaian KPI Softcopy</v>
          </cell>
          <cell r="D34" t="str">
            <v>Minimize</v>
          </cell>
          <cell r="E34">
            <v>42775</v>
          </cell>
          <cell r="F34">
            <v>42775</v>
          </cell>
          <cell r="G34">
            <v>0</v>
          </cell>
          <cell r="I34">
            <v>100</v>
          </cell>
          <cell r="J34">
            <v>25</v>
          </cell>
          <cell r="K34">
            <v>25</v>
          </cell>
          <cell r="L34"/>
        </row>
      </sheetData>
      <sheetData sheetId="8">
        <row r="3">
          <cell r="C3">
            <v>42736</v>
          </cell>
        </row>
        <row r="7">
          <cell r="B7" t="str">
            <v>F.Sd.1.1</v>
          </cell>
          <cell r="C7" t="str">
            <v>Biaya Umum Bagian SDM</v>
          </cell>
          <cell r="D7" t="str">
            <v>Minimize</v>
          </cell>
          <cell r="E7">
            <v>4049820859.8818841</v>
          </cell>
          <cell r="F7">
            <v>496426000</v>
          </cell>
          <cell r="G7">
            <v>12.257974295052612</v>
          </cell>
          <cell r="I7">
            <v>110</v>
          </cell>
          <cell r="J7">
            <v>12.5</v>
          </cell>
          <cell r="K7">
            <v>13.75</v>
          </cell>
          <cell r="L7"/>
        </row>
        <row r="8">
          <cell r="B8" t="str">
            <v>F.Sd.1.2</v>
          </cell>
          <cell r="C8" t="str">
            <v>Realiasasi Pelatihan Terhadap Anggaran</v>
          </cell>
          <cell r="D8" t="str">
            <v>Minimize</v>
          </cell>
          <cell r="E8">
            <v>232891333.33333331</v>
          </cell>
          <cell r="F8">
            <v>128489203</v>
          </cell>
          <cell r="G8">
            <v>55.171311512951682</v>
          </cell>
          <cell r="I8">
            <v>110</v>
          </cell>
          <cell r="J8">
            <v>12.5</v>
          </cell>
          <cell r="K8">
            <v>13.75</v>
          </cell>
          <cell r="L8"/>
        </row>
        <row r="10">
          <cell r="B10" t="str">
            <v>C.Sd.1.1</v>
          </cell>
          <cell r="C10" t="str">
            <v>Tingkat Kepuasan Direksi Kepada Bagian SDM</v>
          </cell>
          <cell r="D10" t="str">
            <v>Maximize</v>
          </cell>
          <cell r="E10">
            <v>100</v>
          </cell>
          <cell r="F10">
            <v>84</v>
          </cell>
          <cell r="G10">
            <v>84</v>
          </cell>
          <cell r="I10">
            <v>60</v>
          </cell>
          <cell r="J10">
            <v>8.3333333333333339</v>
          </cell>
          <cell r="K10">
            <v>5.0000000000000009</v>
          </cell>
          <cell r="L10"/>
        </row>
        <row r="11">
          <cell r="B11" t="str">
            <v>C.Sd.1.2</v>
          </cell>
          <cell r="C11" t="str">
            <v>Tingkat Kepuasan Bagian Lain Terhadap Bagian SDM</v>
          </cell>
          <cell r="D11" t="str">
            <v>Maximize</v>
          </cell>
          <cell r="E11">
            <v>100</v>
          </cell>
          <cell r="F11">
            <v>71.27272727272728</v>
          </cell>
          <cell r="G11">
            <v>71.27272727272728</v>
          </cell>
          <cell r="I11">
            <v>50</v>
          </cell>
          <cell r="J11">
            <v>8.3333333333333339</v>
          </cell>
          <cell r="K11">
            <v>4.166666666666667</v>
          </cell>
          <cell r="L11"/>
        </row>
        <row r="13">
          <cell r="B13" t="str">
            <v>C.Sd.2</v>
          </cell>
          <cell r="C13" t="str">
            <v>Jumlah Komplain Pelayanan Kesehatan</v>
          </cell>
          <cell r="D13" t="str">
            <v>Minimize</v>
          </cell>
          <cell r="E13">
            <v>525</v>
          </cell>
          <cell r="F13">
            <v>3</v>
          </cell>
          <cell r="G13">
            <v>0.5714285714285714</v>
          </cell>
          <cell r="I13">
            <v>110</v>
          </cell>
          <cell r="J13">
            <v>8.3333333333333339</v>
          </cell>
          <cell r="K13">
            <v>9.1666666666666679</v>
          </cell>
          <cell r="L13"/>
        </row>
        <row r="15">
          <cell r="B15" t="str">
            <v>I.Sd.1</v>
          </cell>
          <cell r="C15" t="str">
            <v>Jumlah Kebutuhan TK Ideal Bagian,QC,Unit Usaha</v>
          </cell>
          <cell r="D15" t="str">
            <v>Maximize</v>
          </cell>
          <cell r="E15" t="str">
            <v/>
          </cell>
          <cell r="F15" t="str">
            <v/>
          </cell>
          <cell r="G15" t="str">
            <v/>
          </cell>
          <cell r="I15">
            <v>0</v>
          </cell>
          <cell r="J15">
            <v>0</v>
          </cell>
          <cell r="K15">
            <v>0</v>
          </cell>
          <cell r="L15"/>
        </row>
        <row r="17">
          <cell r="B17" t="str">
            <v>I.Sd.2</v>
          </cell>
          <cell r="C17" t="str">
            <v>Jumlah Personel Pelatihan</v>
          </cell>
          <cell r="D17" t="str">
            <v>Maximize</v>
          </cell>
          <cell r="E17">
            <v>193.33333333333334</v>
          </cell>
          <cell r="F17">
            <v>190</v>
          </cell>
          <cell r="G17">
            <v>98.275862068965523</v>
          </cell>
          <cell r="I17">
            <v>90</v>
          </cell>
          <cell r="J17">
            <v>10</v>
          </cell>
          <cell r="K17">
            <v>9</v>
          </cell>
          <cell r="L17"/>
        </row>
        <row r="19">
          <cell r="B19" t="str">
            <v>I.Sd.3</v>
          </cell>
          <cell r="C19" t="str">
            <v>Evaluasi Tanggal Laporan Kehadiran Karyawan (Kanpus)</v>
          </cell>
          <cell r="D19" t="str">
            <v>Minimize</v>
          </cell>
          <cell r="E19">
            <v>42773</v>
          </cell>
          <cell r="F19">
            <v>42779</v>
          </cell>
          <cell r="G19">
            <v>6</v>
          </cell>
          <cell r="I19">
            <v>0</v>
          </cell>
          <cell r="J19">
            <v>15</v>
          </cell>
          <cell r="K19">
            <v>0</v>
          </cell>
          <cell r="L19"/>
        </row>
        <row r="21">
          <cell r="B21" t="str">
            <v>L.Sd.1</v>
          </cell>
          <cell r="C21" t="str">
            <v>Job Description 2017 (Bagian,QC,Unit Usaha)</v>
          </cell>
          <cell r="D21" t="str">
            <v>Maximize</v>
          </cell>
          <cell r="E21">
            <v>4</v>
          </cell>
          <cell r="F21">
            <v>4</v>
          </cell>
          <cell r="G21">
            <v>100</v>
          </cell>
          <cell r="I21">
            <v>100</v>
          </cell>
          <cell r="J21">
            <v>12.5</v>
          </cell>
          <cell r="K21">
            <v>12.5</v>
          </cell>
          <cell r="L21"/>
        </row>
        <row r="23">
          <cell r="B23" t="str">
            <v>L.Sd.2.1</v>
          </cell>
          <cell r="C23" t="str">
            <v>Penyusunan RKAP 2018 Bagian SDM</v>
          </cell>
          <cell r="D23" t="str">
            <v>Minimize</v>
          </cell>
          <cell r="E23" t="str">
            <v/>
          </cell>
          <cell r="F23" t="str">
            <v/>
          </cell>
          <cell r="G23" t="str">
            <v/>
          </cell>
          <cell r="I23">
            <v>0</v>
          </cell>
          <cell r="J23">
            <v>0</v>
          </cell>
          <cell r="K23">
            <v>0</v>
          </cell>
          <cell r="L23"/>
        </row>
        <row r="24">
          <cell r="B24" t="str">
            <v>L.Sd.2.2</v>
          </cell>
          <cell r="C24" t="str">
            <v>Penyusunan PKB (I,II,III,IV) Bagian SDM</v>
          </cell>
          <cell r="D24" t="str">
            <v>Minimize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L.Sd.3</v>
          </cell>
          <cell r="C26" t="str">
            <v>Pengkajian Terhadap Kebijakan Bagian SDM</v>
          </cell>
          <cell r="D26" t="str">
            <v>Maximize</v>
          </cell>
          <cell r="E26" t="str">
            <v/>
          </cell>
          <cell r="F26" t="str">
            <v/>
          </cell>
          <cell r="G26" t="str">
            <v/>
          </cell>
          <cell r="I26">
            <v>0</v>
          </cell>
          <cell r="J26">
            <v>0</v>
          </cell>
          <cell r="K26">
            <v>0</v>
          </cell>
          <cell r="L26"/>
        </row>
        <row r="28">
          <cell r="B28" t="str">
            <v>L.Sd.4</v>
          </cell>
          <cell r="C28" t="str">
            <v>Ketepatan penyampaian KPI Softcopy</v>
          </cell>
          <cell r="D28" t="str">
            <v>Minimize</v>
          </cell>
          <cell r="E28">
            <v>42775</v>
          </cell>
          <cell r="F28">
            <v>42779</v>
          </cell>
          <cell r="G28">
            <v>2</v>
          </cell>
          <cell r="I28">
            <v>80</v>
          </cell>
          <cell r="J28">
            <v>12.5</v>
          </cell>
          <cell r="K28">
            <v>10</v>
          </cell>
          <cell r="L28"/>
        </row>
      </sheetData>
      <sheetData sheetId="9">
        <row r="3">
          <cell r="C3">
            <v>42736</v>
          </cell>
        </row>
        <row r="7">
          <cell r="B7" t="str">
            <v>F.Hu.1</v>
          </cell>
          <cell r="C7" t="str">
            <v>Biaya Umum Bagian Hukum dan PKBL</v>
          </cell>
          <cell r="D7" t="str">
            <v>Minimize</v>
          </cell>
          <cell r="E7">
            <v>59908333.333333336</v>
          </cell>
          <cell r="F7">
            <v>5080000</v>
          </cell>
          <cell r="G7">
            <v>8.4796216441786054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C.Hu.1.1</v>
          </cell>
          <cell r="C9" t="str">
            <v>Tingkat Kepuasan Direktur Pembina Kepada Bagian Hukum dan PKBL</v>
          </cell>
          <cell r="D9" t="str">
            <v>Maximize</v>
          </cell>
          <cell r="E9">
            <v>100</v>
          </cell>
          <cell r="F9">
            <v>84</v>
          </cell>
          <cell r="G9">
            <v>84</v>
          </cell>
          <cell r="I9">
            <v>60</v>
          </cell>
          <cell r="J9">
            <v>15</v>
          </cell>
          <cell r="K9">
            <v>9</v>
          </cell>
          <cell r="L9"/>
        </row>
        <row r="10">
          <cell r="B10" t="str">
            <v>C.Hu.1.2</v>
          </cell>
          <cell r="C10" t="str">
            <v>Tingkat Kepuasan Bagian Lain Terhadap Bagian Hukum dan PKBL</v>
          </cell>
          <cell r="D10" t="str">
            <v>Maximize</v>
          </cell>
          <cell r="E10">
            <v>100</v>
          </cell>
          <cell r="F10">
            <v>68.36363636363636</v>
          </cell>
          <cell r="G10">
            <v>68.36363636363636</v>
          </cell>
          <cell r="I10">
            <v>50</v>
          </cell>
          <cell r="J10">
            <v>10</v>
          </cell>
          <cell r="K10">
            <v>5</v>
          </cell>
          <cell r="L10"/>
        </row>
        <row r="12">
          <cell r="B12" t="str">
            <v>C.Hu.2</v>
          </cell>
          <cell r="C12" t="str">
            <v>Opini Auditor Eksternal Laporan Keuangan PKBL</v>
          </cell>
          <cell r="D12" t="str">
            <v>Maximize</v>
          </cell>
          <cell r="E12" t="str">
            <v/>
          </cell>
          <cell r="F12" t="str">
            <v/>
          </cell>
          <cell r="G12" t="str">
            <v/>
          </cell>
          <cell r="I12">
            <v>0</v>
          </cell>
          <cell r="J12">
            <v>0</v>
          </cell>
          <cell r="K12">
            <v>0</v>
          </cell>
          <cell r="L12"/>
        </row>
        <row r="14">
          <cell r="B14" t="str">
            <v>C.Hu.3</v>
          </cell>
          <cell r="C14" t="str">
            <v>Sosialisasi Hukum</v>
          </cell>
          <cell r="D14" t="str">
            <v>Maximize</v>
          </cell>
          <cell r="E14" t="str">
            <v/>
          </cell>
          <cell r="F14" t="str">
            <v/>
          </cell>
          <cell r="G14" t="str">
            <v/>
          </cell>
          <cell r="I14">
            <v>0</v>
          </cell>
          <cell r="J14">
            <v>0</v>
          </cell>
          <cell r="K14">
            <v>0</v>
          </cell>
          <cell r="L14"/>
        </row>
        <row r="16">
          <cell r="B16" t="str">
            <v>I.Hu.1.1</v>
          </cell>
          <cell r="C16" t="str">
            <v>Jumlah Reviu Perjanjian</v>
          </cell>
          <cell r="D16" t="str">
            <v>Maximize</v>
          </cell>
          <cell r="E16">
            <v>2</v>
          </cell>
          <cell r="F16">
            <v>3</v>
          </cell>
          <cell r="G16">
            <v>150</v>
          </cell>
          <cell r="I16">
            <v>110</v>
          </cell>
          <cell r="J16">
            <v>7.5</v>
          </cell>
          <cell r="K16">
            <v>8.25</v>
          </cell>
          <cell r="L16"/>
        </row>
        <row r="17">
          <cell r="B17" t="str">
            <v>I.Hu.1.2</v>
          </cell>
          <cell r="C17" t="str">
            <v>Jangka Waktu Penyelesaian Reviu Perjanjian</v>
          </cell>
          <cell r="D17" t="str">
            <v>Maximize</v>
          </cell>
          <cell r="E17">
            <v>100</v>
          </cell>
          <cell r="F17">
            <v>100</v>
          </cell>
          <cell r="G17">
            <v>100</v>
          </cell>
          <cell r="I17">
            <v>110</v>
          </cell>
          <cell r="J17">
            <v>10</v>
          </cell>
          <cell r="K17">
            <v>11</v>
          </cell>
          <cell r="L17"/>
        </row>
        <row r="18">
          <cell r="B18" t="str">
            <v>I.Hu.1.3</v>
          </cell>
          <cell r="C18" t="str">
            <v>Penangan Aset</v>
          </cell>
          <cell r="D18" t="str">
            <v>Maximize</v>
          </cell>
          <cell r="E18" t="str">
            <v/>
          </cell>
          <cell r="F18" t="str">
            <v/>
          </cell>
          <cell r="G18" t="str">
            <v/>
          </cell>
          <cell r="I18">
            <v>0</v>
          </cell>
          <cell r="J18">
            <v>0</v>
          </cell>
          <cell r="K18">
            <v>0</v>
          </cell>
          <cell r="L18"/>
        </row>
        <row r="19">
          <cell r="B19" t="str">
            <v>I.Hu.1.4</v>
          </cell>
          <cell r="C19" t="str">
            <v>Progress Penyelesaian Aspek Legal (HGU Kebun PABA)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0">
          <cell r="B20" t="str">
            <v>I.Hu.1.5</v>
          </cell>
          <cell r="C20" t="str">
            <v>Progress Penyelesaian Aspek Legal (HGU Kebun CIKA)</v>
          </cell>
          <cell r="D20" t="str">
            <v>Maximize</v>
          </cell>
          <cell r="E20" t="str">
            <v/>
          </cell>
          <cell r="F20" t="str">
            <v/>
          </cell>
          <cell r="G20" t="str">
            <v/>
          </cell>
          <cell r="I20">
            <v>0</v>
          </cell>
          <cell r="J20">
            <v>0</v>
          </cell>
          <cell r="K20">
            <v>0</v>
          </cell>
          <cell r="L20"/>
        </row>
        <row r="22">
          <cell r="B22" t="str">
            <v>I.Hu.2.1</v>
          </cell>
          <cell r="C22" t="str">
            <v>Skor PKBL</v>
          </cell>
          <cell r="D22" t="str">
            <v>Maximize</v>
          </cell>
          <cell r="E22" t="str">
            <v/>
          </cell>
          <cell r="F22" t="str">
            <v/>
          </cell>
          <cell r="G22" t="str">
            <v/>
          </cell>
          <cell r="I22">
            <v>0</v>
          </cell>
          <cell r="J22">
            <v>0</v>
          </cell>
          <cell r="K22">
            <v>0</v>
          </cell>
          <cell r="L22"/>
        </row>
        <row r="23">
          <cell r="B23" t="str">
            <v>I.Hu.2.2</v>
          </cell>
          <cell r="C23" t="str">
            <v>Jumlah Kolektabilitas PK</v>
          </cell>
          <cell r="D23" t="str">
            <v>Maximize</v>
          </cell>
          <cell r="E23">
            <v>97250000</v>
          </cell>
          <cell r="F23">
            <v>78974000</v>
          </cell>
          <cell r="G23">
            <v>81.207197943444726</v>
          </cell>
          <cell r="I23">
            <v>50</v>
          </cell>
          <cell r="J23">
            <v>7.5</v>
          </cell>
          <cell r="K23">
            <v>3.75</v>
          </cell>
          <cell r="L23"/>
        </row>
        <row r="24">
          <cell r="B24" t="str">
            <v>I.Hu.2.3</v>
          </cell>
          <cell r="C24" t="str">
            <v>Jumlah Efektivitas PK</v>
          </cell>
          <cell r="D24" t="str">
            <v>Maximize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L.Hu.1.1</v>
          </cell>
          <cell r="C26" t="str">
            <v>Penyusunan RKAP 2018 Bagian Hukum dan PKBL</v>
          </cell>
          <cell r="D26" t="str">
            <v>Minimize</v>
          </cell>
          <cell r="E26" t="str">
            <v/>
          </cell>
          <cell r="F26" t="str">
            <v/>
          </cell>
          <cell r="G26" t="str">
            <v/>
          </cell>
          <cell r="I26">
            <v>0</v>
          </cell>
          <cell r="J26">
            <v>0</v>
          </cell>
          <cell r="K26">
            <v>0</v>
          </cell>
          <cell r="L26"/>
        </row>
        <row r="27">
          <cell r="B27" t="str">
            <v>L.Hu.1.2</v>
          </cell>
          <cell r="C27" t="str">
            <v>Penyusunan PKB (I,II,III,IV) Bagian Hukum dan PKBL</v>
          </cell>
          <cell r="D27" t="str">
            <v>Minimize</v>
          </cell>
          <cell r="E27" t="str">
            <v/>
          </cell>
          <cell r="F27" t="str">
            <v/>
          </cell>
          <cell r="G27" t="str">
            <v/>
          </cell>
          <cell r="I27">
            <v>0</v>
          </cell>
          <cell r="J27">
            <v>0</v>
          </cell>
          <cell r="K27">
            <v>0</v>
          </cell>
          <cell r="L27"/>
        </row>
        <row r="29">
          <cell r="B29" t="str">
            <v>L.Hu.2</v>
          </cell>
          <cell r="C29" t="str">
            <v>Pengkajian Terhadap Kebijakan Bagian Hukum dan PKBL</v>
          </cell>
          <cell r="D29" t="str">
            <v>Maximize</v>
          </cell>
          <cell r="E29" t="str">
            <v/>
          </cell>
          <cell r="F29" t="str">
            <v/>
          </cell>
          <cell r="G29" t="str">
            <v/>
          </cell>
          <cell r="I29">
            <v>0</v>
          </cell>
          <cell r="J29">
            <v>0</v>
          </cell>
          <cell r="K29">
            <v>0</v>
          </cell>
          <cell r="L29"/>
        </row>
        <row r="31">
          <cell r="B31" t="str">
            <v>L.Hu.3</v>
          </cell>
          <cell r="C31" t="str">
            <v>Ketepatan penyampaian KPI Softcopy</v>
          </cell>
          <cell r="D31" t="str">
            <v>Minimize</v>
          </cell>
          <cell r="E31">
            <v>42775</v>
          </cell>
          <cell r="F31">
            <v>42774</v>
          </cell>
          <cell r="G31">
            <v>-1</v>
          </cell>
          <cell r="I31">
            <v>110</v>
          </cell>
          <cell r="J31">
            <v>25</v>
          </cell>
          <cell r="K31">
            <v>27.5</v>
          </cell>
          <cell r="L31"/>
        </row>
      </sheetData>
      <sheetData sheetId="10">
        <row r="3">
          <cell r="C3">
            <v>42736</v>
          </cell>
        </row>
        <row r="7">
          <cell r="B7" t="str">
            <v>F.Op.1</v>
          </cell>
          <cell r="C7" t="str">
            <v>Biaya Umum Bagian Optimalisasi Aset</v>
          </cell>
          <cell r="D7" t="str">
            <v>Minimize</v>
          </cell>
          <cell r="E7">
            <v>278893379.87845999</v>
          </cell>
          <cell r="F7">
            <v>1355000</v>
          </cell>
          <cell r="G7">
            <v>0.4858487500099502</v>
          </cell>
          <cell r="I7">
            <v>110</v>
          </cell>
          <cell r="J7">
            <v>7.5</v>
          </cell>
          <cell r="K7">
            <v>8.25</v>
          </cell>
          <cell r="L7"/>
        </row>
        <row r="9">
          <cell r="B9" t="str">
            <v>F.Op.2</v>
          </cell>
          <cell r="C9" t="str">
            <v>Nilai Pendapatan</v>
          </cell>
          <cell r="D9" t="str">
            <v>Maximize</v>
          </cell>
          <cell r="E9">
            <v>980000000</v>
          </cell>
          <cell r="F9">
            <v>1205464500</v>
          </cell>
          <cell r="G9">
            <v>123.00658163265307</v>
          </cell>
          <cell r="I9">
            <v>110</v>
          </cell>
          <cell r="J9">
            <v>17.5</v>
          </cell>
          <cell r="K9">
            <v>19.25</v>
          </cell>
          <cell r="L9"/>
        </row>
        <row r="11">
          <cell r="B11" t="str">
            <v>C.Op.1.1</v>
          </cell>
          <cell r="C11" t="str">
            <v>Tingkat Kepuasan Direksi Kepada Bagian Optimalisasi Aset</v>
          </cell>
          <cell r="D11" t="str">
            <v>Maximize</v>
          </cell>
          <cell r="E11">
            <v>100</v>
          </cell>
          <cell r="F11">
            <v>76</v>
          </cell>
          <cell r="G11">
            <v>76</v>
          </cell>
          <cell r="I11">
            <v>50</v>
          </cell>
          <cell r="J11">
            <v>12.5</v>
          </cell>
          <cell r="K11">
            <v>6.25</v>
          </cell>
          <cell r="L11"/>
        </row>
        <row r="12">
          <cell r="B12" t="str">
            <v>C.Op.1.2</v>
          </cell>
          <cell r="C12" t="str">
            <v>Tingkat Kepuasan Bagian Lain Terhadap Bagian Optimalisasi Aset</v>
          </cell>
          <cell r="D12" t="str">
            <v>Maximize</v>
          </cell>
          <cell r="E12">
            <v>100</v>
          </cell>
          <cell r="F12">
            <v>68.72727272727272</v>
          </cell>
          <cell r="G12">
            <v>68.72727272727272</v>
          </cell>
          <cell r="I12">
            <v>50</v>
          </cell>
          <cell r="J12">
            <v>12.5</v>
          </cell>
          <cell r="K12">
            <v>6.25</v>
          </cell>
          <cell r="L12"/>
        </row>
        <row r="14">
          <cell r="B14" t="str">
            <v>I.Op.1.1</v>
          </cell>
          <cell r="C14" t="str">
            <v>Inventarisasi Aset Perusahaan</v>
          </cell>
          <cell r="D14" t="str">
            <v>Maximize</v>
          </cell>
          <cell r="E14" t="str">
            <v/>
          </cell>
          <cell r="F14" t="str">
            <v/>
          </cell>
          <cell r="G14" t="str">
            <v/>
          </cell>
          <cell r="I14">
            <v>0</v>
          </cell>
          <cell r="J14">
            <v>0</v>
          </cell>
          <cell r="K14">
            <v>0</v>
          </cell>
          <cell r="L14"/>
        </row>
        <row r="15">
          <cell r="B15" t="str">
            <v>I.Op.1.2</v>
          </cell>
          <cell r="C15" t="str">
            <v>Kajian Pendayagunaan Aset yang Diterapkan (PA)</v>
          </cell>
          <cell r="D15" t="str">
            <v>Maximize</v>
          </cell>
          <cell r="E15" t="str">
            <v/>
          </cell>
          <cell r="F15" t="str">
            <v/>
          </cell>
          <cell r="G15" t="str">
            <v/>
          </cell>
          <cell r="I15">
            <v>0</v>
          </cell>
          <cell r="J15">
            <v>0</v>
          </cell>
          <cell r="K15">
            <v>0</v>
          </cell>
          <cell r="L15"/>
        </row>
        <row r="16">
          <cell r="B16" t="str">
            <v>I.Op.1.3</v>
          </cell>
          <cell r="C16" t="str">
            <v>Laporan Reviu Perjanjian yang Sudah Terealisasi / Evaluasi Kontrak Kerjasama yang jatuh Tempo</v>
          </cell>
          <cell r="D16" t="str">
            <v>Maximize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I.Op.1.4</v>
          </cell>
          <cell r="C17" t="str">
            <v>Jumlah Kajian (KU)</v>
          </cell>
          <cell r="D17" t="str">
            <v>Maximize</v>
          </cell>
          <cell r="E17">
            <v>2</v>
          </cell>
          <cell r="F17">
            <v>3</v>
          </cell>
          <cell r="G17">
            <v>150</v>
          </cell>
          <cell r="I17">
            <v>110</v>
          </cell>
          <cell r="J17">
            <v>25</v>
          </cell>
          <cell r="K17">
            <v>27.5</v>
          </cell>
          <cell r="L17"/>
        </row>
        <row r="19">
          <cell r="B19" t="str">
            <v>I.Op.2.1</v>
          </cell>
          <cell r="C19" t="str">
            <v>Pengajuan Kontrak Kerjasama dengan Mitra Kerjasama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0">
          <cell r="B20" t="str">
            <v>I.Op.2.2</v>
          </cell>
          <cell r="C20" t="str">
            <v>Respon Atas Usulan Mitra Kerjasama</v>
          </cell>
          <cell r="D20" t="str">
            <v>Maximize</v>
          </cell>
          <cell r="E20" t="str">
            <v/>
          </cell>
          <cell r="F20" t="str">
            <v/>
          </cell>
          <cell r="G20" t="str">
            <v/>
          </cell>
          <cell r="I20">
            <v>0</v>
          </cell>
          <cell r="J20">
            <v>0</v>
          </cell>
          <cell r="K20">
            <v>0</v>
          </cell>
          <cell r="L20"/>
        </row>
        <row r="22">
          <cell r="B22" t="str">
            <v>I.Op.3</v>
          </cell>
          <cell r="C22" t="str">
            <v>Program Research and Development yang terealisasi</v>
          </cell>
          <cell r="D22" t="str">
            <v>Maximize</v>
          </cell>
          <cell r="E22" t="str">
            <v/>
          </cell>
          <cell r="F22" t="str">
            <v/>
          </cell>
          <cell r="G22" t="str">
            <v/>
          </cell>
          <cell r="I22">
            <v>0</v>
          </cell>
          <cell r="J22">
            <v>0</v>
          </cell>
          <cell r="K22">
            <v>0</v>
          </cell>
          <cell r="L22"/>
        </row>
        <row r="24">
          <cell r="B24" t="str">
            <v>L.Op.1</v>
          </cell>
          <cell r="C24" t="str">
            <v>Penyusunan Laporan hasil Riset dan Inovasi Perusahaan</v>
          </cell>
          <cell r="D24" t="str">
            <v>Maximize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L.Op.2.1</v>
          </cell>
          <cell r="C26" t="str">
            <v>Penyusunan RKAP 2018 Bagian Optimalisasi Aset</v>
          </cell>
          <cell r="D26" t="str">
            <v>Minimize</v>
          </cell>
          <cell r="E26" t="str">
            <v/>
          </cell>
          <cell r="F26" t="str">
            <v/>
          </cell>
          <cell r="G26" t="str">
            <v/>
          </cell>
          <cell r="I26">
            <v>0</v>
          </cell>
          <cell r="J26">
            <v>0</v>
          </cell>
          <cell r="K26">
            <v>0</v>
          </cell>
          <cell r="L26"/>
        </row>
        <row r="27">
          <cell r="B27" t="str">
            <v>L.Op.2.2</v>
          </cell>
          <cell r="C27" t="str">
            <v>Penyusunan PKB (I,II,III,IV) Bagian Optimalisasi Aset</v>
          </cell>
          <cell r="D27" t="str">
            <v>Minimize</v>
          </cell>
          <cell r="E27" t="str">
            <v/>
          </cell>
          <cell r="F27" t="str">
            <v/>
          </cell>
          <cell r="G27" t="str">
            <v/>
          </cell>
          <cell r="I27">
            <v>0</v>
          </cell>
          <cell r="J27">
            <v>0</v>
          </cell>
          <cell r="K27">
            <v>0</v>
          </cell>
          <cell r="L27"/>
        </row>
        <row r="29">
          <cell r="B29" t="str">
            <v>L.Op.3</v>
          </cell>
          <cell r="C29" t="str">
            <v>Reviu Terhadap Kebijakan Bagian Optimalisasi Aset</v>
          </cell>
          <cell r="D29" t="str">
            <v>Maximize</v>
          </cell>
          <cell r="E29" t="str">
            <v/>
          </cell>
          <cell r="F29" t="str">
            <v/>
          </cell>
          <cell r="G29" t="str">
            <v/>
          </cell>
          <cell r="I29">
            <v>0</v>
          </cell>
          <cell r="J29">
            <v>0</v>
          </cell>
          <cell r="K29">
            <v>0</v>
          </cell>
          <cell r="L29"/>
        </row>
        <row r="31">
          <cell r="B31" t="str">
            <v>L.Op.4</v>
          </cell>
          <cell r="C31" t="str">
            <v>Ketepatan penyampaian KPI Softcopy</v>
          </cell>
          <cell r="D31" t="str">
            <v>Minimize</v>
          </cell>
          <cell r="E31">
            <v>42775</v>
          </cell>
          <cell r="F31">
            <v>42774</v>
          </cell>
          <cell r="G31">
            <v>-1</v>
          </cell>
          <cell r="I31">
            <v>110</v>
          </cell>
          <cell r="J31">
            <v>25</v>
          </cell>
          <cell r="K31">
            <v>27.5</v>
          </cell>
          <cell r="L31"/>
        </row>
      </sheetData>
      <sheetData sheetId="11">
        <row r="3">
          <cell r="C3">
            <v>42736</v>
          </cell>
        </row>
        <row r="7">
          <cell r="B7" t="str">
            <v>F.Ku.1</v>
          </cell>
          <cell r="C7" t="str">
            <v>Biaya Umum Bagian Keuangan</v>
          </cell>
          <cell r="D7" t="str">
            <v>Minimize</v>
          </cell>
          <cell r="E7">
            <v>21572432</v>
          </cell>
          <cell r="F7">
            <v>7655036</v>
          </cell>
          <cell r="G7">
            <v>35.485271201689265</v>
          </cell>
          <cell r="I7">
            <v>110</v>
          </cell>
          <cell r="J7">
            <v>15</v>
          </cell>
          <cell r="K7">
            <v>16.5</v>
          </cell>
          <cell r="L7"/>
        </row>
        <row r="9">
          <cell r="B9" t="str">
            <v>F.Ku.2</v>
          </cell>
          <cell r="C9" t="str">
            <v>Persentase Jumlah Piutang Penjualan Ekspor Teh Tertagih Yang Jatuh Tempo</v>
          </cell>
          <cell r="D9" t="str">
            <v>Maximize</v>
          </cell>
          <cell r="E9">
            <v>100</v>
          </cell>
          <cell r="F9">
            <v>100</v>
          </cell>
          <cell r="G9">
            <v>100</v>
          </cell>
          <cell r="I9">
            <v>110</v>
          </cell>
          <cell r="J9">
            <v>10</v>
          </cell>
          <cell r="K9">
            <v>11</v>
          </cell>
          <cell r="L9"/>
        </row>
        <row r="11">
          <cell r="B11" t="str">
            <v>C.Ku.1.1</v>
          </cell>
          <cell r="C11" t="str">
            <v>Tingkat Kepuasan Direksi Kepada Bagian Keuangan</v>
          </cell>
          <cell r="D11" t="str">
            <v>Maximize</v>
          </cell>
          <cell r="E11">
            <v>100</v>
          </cell>
          <cell r="F11">
            <v>86</v>
          </cell>
          <cell r="G11">
            <v>86</v>
          </cell>
          <cell r="I11">
            <v>70</v>
          </cell>
          <cell r="J11">
            <v>12.5</v>
          </cell>
          <cell r="K11">
            <v>8.75</v>
          </cell>
          <cell r="L11"/>
        </row>
        <row r="12">
          <cell r="B12" t="str">
            <v>C.Ku.1.2</v>
          </cell>
          <cell r="C12" t="str">
            <v>Tingkat Kepuasan Bagian Lain Terhadap Bagian Keuangan</v>
          </cell>
          <cell r="D12" t="str">
            <v>Maximize</v>
          </cell>
          <cell r="E12">
            <v>100</v>
          </cell>
          <cell r="F12">
            <v>70.545454545454547</v>
          </cell>
          <cell r="G12">
            <v>70.545454545454547</v>
          </cell>
          <cell r="I12">
            <v>50</v>
          </cell>
          <cell r="J12">
            <v>12.5</v>
          </cell>
          <cell r="K12">
            <v>6.25</v>
          </cell>
          <cell r="L12"/>
        </row>
        <row r="14">
          <cell r="B14" t="str">
            <v>C.Ku.2</v>
          </cell>
          <cell r="C14" t="str">
            <v>Pelaksanaan Penagihan Piutang Karyawan</v>
          </cell>
          <cell r="D14" t="str">
            <v>Maximize</v>
          </cell>
          <cell r="E14" t="str">
            <v/>
          </cell>
          <cell r="F14" t="str">
            <v/>
          </cell>
          <cell r="G14" t="str">
            <v/>
          </cell>
          <cell r="I14">
            <v>0</v>
          </cell>
          <cell r="J14">
            <v>0</v>
          </cell>
          <cell r="K14">
            <v>0</v>
          </cell>
          <cell r="L14"/>
        </row>
        <row r="16">
          <cell r="B16" t="str">
            <v>I.Ku.1</v>
          </cell>
          <cell r="C16" t="str">
            <v>Evaluasi Pemberian Modal Kerja</v>
          </cell>
          <cell r="D16" t="str">
            <v>Minimize</v>
          </cell>
          <cell r="E16">
            <v>100</v>
          </cell>
          <cell r="F16">
            <v>95.454545454545453</v>
          </cell>
          <cell r="G16">
            <v>95.454545454545453</v>
          </cell>
          <cell r="I16">
            <v>110</v>
          </cell>
          <cell r="J16">
            <v>10</v>
          </cell>
          <cell r="K16">
            <v>11</v>
          </cell>
          <cell r="L16"/>
        </row>
        <row r="18">
          <cell r="B18" t="str">
            <v>I.Ku.2.1</v>
          </cell>
          <cell r="C18" t="str">
            <v>Pelaksanaan Cash Opname &amp; Rekonsiliasi Bank</v>
          </cell>
          <cell r="D18" t="str">
            <v>Maximize</v>
          </cell>
          <cell r="E18">
            <v>22</v>
          </cell>
          <cell r="F18">
            <v>22</v>
          </cell>
          <cell r="G18">
            <v>100</v>
          </cell>
          <cell r="I18">
            <v>110</v>
          </cell>
          <cell r="J18">
            <v>3</v>
          </cell>
          <cell r="K18">
            <v>3.3</v>
          </cell>
          <cell r="L18"/>
        </row>
        <row r="19">
          <cell r="B19" t="str">
            <v>I.Ku.2.2</v>
          </cell>
          <cell r="C19" t="str">
            <v>Cash Management</v>
          </cell>
          <cell r="D19" t="str">
            <v>Maximize</v>
          </cell>
          <cell r="E19">
            <v>80</v>
          </cell>
          <cell r="F19">
            <v>87.669389417209103</v>
          </cell>
          <cell r="G19">
            <v>109.58673677151137</v>
          </cell>
          <cell r="I19">
            <v>110</v>
          </cell>
          <cell r="J19">
            <v>2</v>
          </cell>
          <cell r="K19">
            <v>2.2000000000000002</v>
          </cell>
          <cell r="L19"/>
        </row>
        <row r="21">
          <cell r="B21" t="str">
            <v>I.Ku.3.1</v>
          </cell>
          <cell r="C21" t="str">
            <v>Tax Planning (Ketepatan Waktu Pembuatan Dok. SPP PPH)</v>
          </cell>
          <cell r="D21" t="str">
            <v>Minimize</v>
          </cell>
          <cell r="E21">
            <v>42745</v>
          </cell>
          <cell r="F21">
            <v>42744</v>
          </cell>
          <cell r="G21">
            <v>-1</v>
          </cell>
          <cell r="I21">
            <v>110</v>
          </cell>
          <cell r="J21">
            <v>2.5</v>
          </cell>
          <cell r="K21">
            <v>2.75</v>
          </cell>
          <cell r="L21"/>
        </row>
        <row r="22">
          <cell r="B22" t="str">
            <v>I.Ku.3.2</v>
          </cell>
          <cell r="C22" t="str">
            <v>Tax Planning (Ketepatan Waktu Pembuatan Dok. SPP PPN)</v>
          </cell>
          <cell r="D22" t="str">
            <v>Minimize</v>
          </cell>
          <cell r="E22">
            <v>42760</v>
          </cell>
          <cell r="F22">
            <v>42759</v>
          </cell>
          <cell r="G22">
            <v>-1</v>
          </cell>
          <cell r="I22">
            <v>110</v>
          </cell>
          <cell r="J22">
            <v>2.5</v>
          </cell>
          <cell r="K22">
            <v>2.75</v>
          </cell>
          <cell r="L22"/>
        </row>
        <row r="24">
          <cell r="B24" t="str">
            <v>I.Ku.4</v>
          </cell>
          <cell r="C24" t="str">
            <v>Kecepatan Respon Klaim Asuransi (Surat Direksi)</v>
          </cell>
          <cell r="D24" t="str">
            <v>Minimize</v>
          </cell>
          <cell r="E24">
            <v>7</v>
          </cell>
          <cell r="F24">
            <v>4</v>
          </cell>
          <cell r="G24">
            <v>57.142857142857139</v>
          </cell>
          <cell r="I24">
            <v>110</v>
          </cell>
          <cell r="J24">
            <v>5</v>
          </cell>
          <cell r="K24">
            <v>5.5</v>
          </cell>
          <cell r="L24"/>
        </row>
        <row r="26">
          <cell r="B26" t="str">
            <v>L.Ku.1.1</v>
          </cell>
          <cell r="C26" t="str">
            <v>Penyusunan RKAP 2018 Bagian Keuangan</v>
          </cell>
          <cell r="D26" t="str">
            <v>Minimize</v>
          </cell>
          <cell r="E26" t="str">
            <v/>
          </cell>
          <cell r="F26" t="str">
            <v/>
          </cell>
          <cell r="G26" t="str">
            <v/>
          </cell>
          <cell r="I26">
            <v>0</v>
          </cell>
          <cell r="J26">
            <v>0</v>
          </cell>
          <cell r="K26">
            <v>0</v>
          </cell>
          <cell r="L26"/>
        </row>
        <row r="27">
          <cell r="B27" t="str">
            <v>L.Ku.1.2</v>
          </cell>
          <cell r="C27" t="str">
            <v>Penyusunan PKB (I,II,III,IV) Bagian Keuangan</v>
          </cell>
          <cell r="D27" t="str">
            <v>Minimize</v>
          </cell>
          <cell r="E27" t="str">
            <v/>
          </cell>
          <cell r="F27" t="str">
            <v/>
          </cell>
          <cell r="G27" t="str">
            <v/>
          </cell>
          <cell r="I27">
            <v>0</v>
          </cell>
          <cell r="J27">
            <v>0</v>
          </cell>
          <cell r="K27">
            <v>0</v>
          </cell>
          <cell r="L27"/>
        </row>
        <row r="29">
          <cell r="B29" t="str">
            <v>L.Ku.2</v>
          </cell>
          <cell r="C29" t="str">
            <v>Pengkajian Terhadap Kebijakan Bagian Keuangan</v>
          </cell>
          <cell r="D29" t="str">
            <v>Maximize</v>
          </cell>
          <cell r="E29" t="str">
            <v/>
          </cell>
          <cell r="F29" t="str">
            <v/>
          </cell>
          <cell r="G29" t="str">
            <v/>
          </cell>
          <cell r="I29">
            <v>0</v>
          </cell>
          <cell r="J29">
            <v>0</v>
          </cell>
          <cell r="K29">
            <v>0</v>
          </cell>
          <cell r="L29"/>
        </row>
        <row r="31">
          <cell r="B31" t="str">
            <v>L.Ku.3</v>
          </cell>
          <cell r="C31" t="str">
            <v>Ketepatan penyampaian KPI Softcopy</v>
          </cell>
          <cell r="D31" t="str">
            <v>Minimize</v>
          </cell>
          <cell r="E31">
            <v>42775</v>
          </cell>
          <cell r="F31">
            <v>42774</v>
          </cell>
          <cell r="G31">
            <v>-1</v>
          </cell>
          <cell r="I31">
            <v>110</v>
          </cell>
          <cell r="J31">
            <v>25</v>
          </cell>
          <cell r="K31">
            <v>27.5</v>
          </cell>
          <cell r="L31"/>
        </row>
      </sheetData>
      <sheetData sheetId="12">
        <row r="3">
          <cell r="C3">
            <v>42736</v>
          </cell>
        </row>
        <row r="7">
          <cell r="B7" t="str">
            <v>F.Ak.1</v>
          </cell>
          <cell r="C7" t="str">
            <v>Biaya Umum Bagian Akuntansi</v>
          </cell>
          <cell r="D7" t="str">
            <v>Minimize</v>
          </cell>
          <cell r="E7">
            <v>200087453.81949344</v>
          </cell>
          <cell r="F7">
            <v>3934000</v>
          </cell>
          <cell r="G7">
            <v>1.966140267619684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C.Ak.1.1</v>
          </cell>
          <cell r="C9" t="str">
            <v>Tingkat Kepuasan Direksi Kepada Bagian Akuntansi</v>
          </cell>
          <cell r="D9" t="str">
            <v>Maximize</v>
          </cell>
          <cell r="E9">
            <v>100</v>
          </cell>
          <cell r="F9">
            <v>92</v>
          </cell>
          <cell r="G9">
            <v>92</v>
          </cell>
          <cell r="I9">
            <v>90</v>
          </cell>
          <cell r="J9">
            <v>8.3333333333333339</v>
          </cell>
          <cell r="K9">
            <v>7.5000000000000009</v>
          </cell>
          <cell r="L9"/>
        </row>
        <row r="10">
          <cell r="B10" t="str">
            <v>C.Ak.1.2</v>
          </cell>
          <cell r="C10" t="str">
            <v>Tingkat Kepuasan Bagian Lain Terhadap Bagian Akuntansi</v>
          </cell>
          <cell r="D10" t="str">
            <v>Maximize</v>
          </cell>
          <cell r="E10">
            <v>100</v>
          </cell>
          <cell r="F10">
            <v>75.63636363636364</v>
          </cell>
          <cell r="G10">
            <v>75.63636363636364</v>
          </cell>
          <cell r="I10">
            <v>50</v>
          </cell>
          <cell r="J10">
            <v>8.3333333333333339</v>
          </cell>
          <cell r="K10">
            <v>4.166666666666667</v>
          </cell>
          <cell r="L10"/>
        </row>
        <row r="12">
          <cell r="B12" t="str">
            <v>C.Ak.2</v>
          </cell>
          <cell r="C12" t="str">
            <v>Target Verifkasi Dokumen Permohonan Pembayaran</v>
          </cell>
          <cell r="D12" t="str">
            <v>Maximize</v>
          </cell>
          <cell r="E12">
            <v>100</v>
          </cell>
          <cell r="F12">
            <v>0</v>
          </cell>
          <cell r="G12">
            <v>0</v>
          </cell>
          <cell r="I12">
            <v>0</v>
          </cell>
          <cell r="J12">
            <v>8.3333333333333339</v>
          </cell>
          <cell r="K12">
            <v>0</v>
          </cell>
          <cell r="L12" t="str">
            <v>Tidak ada Evidence</v>
          </cell>
        </row>
        <row r="14">
          <cell r="B14" t="str">
            <v>C.Ak.3</v>
          </cell>
          <cell r="C14" t="str">
            <v>Opini Auditor Eksternal (LAI)</v>
          </cell>
          <cell r="D14" t="str">
            <v>Maximize</v>
          </cell>
          <cell r="E14" t="str">
            <v/>
          </cell>
          <cell r="F14" t="str">
            <v/>
          </cell>
          <cell r="G14" t="str">
            <v/>
          </cell>
          <cell r="I14">
            <v>0</v>
          </cell>
          <cell r="J14">
            <v>0</v>
          </cell>
          <cell r="K14">
            <v>0</v>
          </cell>
          <cell r="L14"/>
        </row>
        <row r="16">
          <cell r="B16" t="str">
            <v>I.Ak.1.1</v>
          </cell>
          <cell r="C16" t="str">
            <v>Penyusunan RKAP Korporasi</v>
          </cell>
          <cell r="D16" t="str">
            <v>Minimize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I.Ak.1.2</v>
          </cell>
          <cell r="C17" t="str">
            <v>Penyusunan PKB Korporasi</v>
          </cell>
          <cell r="D17" t="str">
            <v>Minimize</v>
          </cell>
          <cell r="E17" t="str">
            <v/>
          </cell>
          <cell r="F17" t="str">
            <v/>
          </cell>
          <cell r="G17" t="str">
            <v/>
          </cell>
          <cell r="I17">
            <v>0</v>
          </cell>
          <cell r="J17">
            <v>0</v>
          </cell>
          <cell r="K17">
            <v>0</v>
          </cell>
          <cell r="L17"/>
        </row>
        <row r="19">
          <cell r="B19" t="str">
            <v>I.Ak.2.1</v>
          </cell>
          <cell r="C19" t="str">
            <v>Jangka Waktu Penyelesaian LM Korporasi</v>
          </cell>
          <cell r="D19" t="str">
            <v>Minimize</v>
          </cell>
          <cell r="E19">
            <v>3</v>
          </cell>
          <cell r="F19" t="str">
            <v/>
          </cell>
          <cell r="G19" t="str">
            <v/>
          </cell>
          <cell r="I19">
            <v>0</v>
          </cell>
          <cell r="J19">
            <v>12</v>
          </cell>
          <cell r="K19">
            <v>0</v>
          </cell>
          <cell r="L19" t="str">
            <v>Tidak ada Evidence</v>
          </cell>
        </row>
        <row r="20">
          <cell r="B20" t="str">
            <v>I.Ak.2.2</v>
          </cell>
          <cell r="C20" t="str">
            <v>Penyelesaian LM Kanpus Tepat Waktu</v>
          </cell>
          <cell r="D20" t="str">
            <v>Minimize</v>
          </cell>
          <cell r="E20">
            <v>42773</v>
          </cell>
          <cell r="F20" t="str">
            <v/>
          </cell>
          <cell r="G20" t="str">
            <v/>
          </cell>
          <cell r="I20">
            <v>0</v>
          </cell>
          <cell r="J20">
            <v>6.5</v>
          </cell>
          <cell r="K20">
            <v>0</v>
          </cell>
          <cell r="L20" t="str">
            <v>Tidak ada Evidence</v>
          </cell>
        </row>
        <row r="21">
          <cell r="B21" t="str">
            <v>I.Ak.2.3</v>
          </cell>
          <cell r="C21" t="str">
            <v>Jangka Waktu Penyelesaian LEB</v>
          </cell>
          <cell r="D21" t="str">
            <v>Minimize</v>
          </cell>
          <cell r="E21">
            <v>3</v>
          </cell>
          <cell r="F21" t="str">
            <v/>
          </cell>
          <cell r="G21" t="str">
            <v/>
          </cell>
          <cell r="I21">
            <v>0</v>
          </cell>
          <cell r="J21">
            <v>6.5</v>
          </cell>
          <cell r="K21">
            <v>0</v>
          </cell>
          <cell r="L21" t="str">
            <v>Tidak ada Evidence</v>
          </cell>
        </row>
        <row r="23">
          <cell r="B23" t="str">
            <v>L.Ak.1.1</v>
          </cell>
          <cell r="C23" t="str">
            <v>Penyusunan RKAP 2018 Bagian Akuntansi</v>
          </cell>
          <cell r="D23" t="str">
            <v>Minimize</v>
          </cell>
          <cell r="E23" t="str">
            <v/>
          </cell>
          <cell r="F23" t="str">
            <v/>
          </cell>
          <cell r="G23" t="str">
            <v/>
          </cell>
          <cell r="I23">
            <v>0</v>
          </cell>
          <cell r="J23">
            <v>0</v>
          </cell>
          <cell r="K23">
            <v>0</v>
          </cell>
          <cell r="L23"/>
        </row>
        <row r="24">
          <cell r="B24" t="str">
            <v>L.Ak.1.2</v>
          </cell>
          <cell r="C24" t="str">
            <v>Penyusunan PKB (I,II,III,IV) Bagian Akuntansi</v>
          </cell>
          <cell r="D24" t="str">
            <v>Minimize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L.Ak.2</v>
          </cell>
          <cell r="C26" t="str">
            <v>Pengkajian Terhadap Kebijakan Bagian Akuntansi</v>
          </cell>
          <cell r="D26" t="str">
            <v>Maximize</v>
          </cell>
          <cell r="E26" t="str">
            <v/>
          </cell>
          <cell r="F26" t="str">
            <v/>
          </cell>
          <cell r="G26" t="str">
            <v/>
          </cell>
          <cell r="I26">
            <v>0</v>
          </cell>
          <cell r="J26">
            <v>0</v>
          </cell>
          <cell r="K26">
            <v>0</v>
          </cell>
          <cell r="L26"/>
        </row>
        <row r="28">
          <cell r="B28" t="str">
            <v>L.Ak.3</v>
          </cell>
          <cell r="C28" t="str">
            <v>Ketepatan penyampaian KPI Softcopy</v>
          </cell>
          <cell r="D28" t="str">
            <v>Minimize</v>
          </cell>
          <cell r="E28">
            <v>42775</v>
          </cell>
          <cell r="F28" t="str">
            <v/>
          </cell>
          <cell r="G28" t="str">
            <v/>
          </cell>
          <cell r="I28">
            <v>0</v>
          </cell>
          <cell r="J28">
            <v>25</v>
          </cell>
          <cell r="K28">
            <v>0</v>
          </cell>
          <cell r="L28" t="str">
            <v>Tidak ada Evidence</v>
          </cell>
        </row>
      </sheetData>
      <sheetData sheetId="13">
        <row r="3">
          <cell r="C3">
            <v>42736</v>
          </cell>
        </row>
        <row r="7">
          <cell r="B7" t="str">
            <v>F.Pm.1</v>
          </cell>
          <cell r="C7" t="str">
            <v>Biaya Umum Bagian Pemasaran</v>
          </cell>
          <cell r="D7" t="str">
            <v>Minimize</v>
          </cell>
          <cell r="E7">
            <v>76842249.666666672</v>
          </cell>
          <cell r="F7">
            <v>25004555</v>
          </cell>
          <cell r="G7">
            <v>32.540113164915191</v>
          </cell>
          <cell r="I7">
            <v>110</v>
          </cell>
          <cell r="J7">
            <v>7.5</v>
          </cell>
          <cell r="K7">
            <v>8.25</v>
          </cell>
          <cell r="L7"/>
        </row>
        <row r="9">
          <cell r="B9" t="str">
            <v>F.Pm.2.1</v>
          </cell>
          <cell r="C9" t="str">
            <v>Penjualan Teh</v>
          </cell>
          <cell r="D9" t="str">
            <v>Maximize</v>
          </cell>
          <cell r="E9">
            <v>72583105877.490417</v>
          </cell>
          <cell r="F9">
            <v>29002222478</v>
          </cell>
          <cell r="G9">
            <v>39.957262957238946</v>
          </cell>
          <cell r="I9">
            <v>50</v>
          </cell>
          <cell r="J9">
            <v>1.9444444444444444</v>
          </cell>
          <cell r="K9">
            <v>0.97222222222222221</v>
          </cell>
          <cell r="L9"/>
        </row>
        <row r="10">
          <cell r="B10" t="str">
            <v>F.Pm.2.2</v>
          </cell>
          <cell r="C10" t="str">
            <v>Penjualan Karet</v>
          </cell>
          <cell r="D10" t="str">
            <v>Maximize</v>
          </cell>
          <cell r="E10">
            <v>29039295012</v>
          </cell>
          <cell r="F10">
            <v>35319691997</v>
          </cell>
          <cell r="G10">
            <v>121.62723641329698</v>
          </cell>
          <cell r="I10">
            <v>110</v>
          </cell>
          <cell r="J10">
            <v>1.9444444444444444</v>
          </cell>
          <cell r="K10">
            <v>2.1388888888888888</v>
          </cell>
          <cell r="L10"/>
        </row>
        <row r="11">
          <cell r="B11" t="str">
            <v>F.Pm.2.3</v>
          </cell>
          <cell r="C11" t="str">
            <v>Penjualan CPO</v>
          </cell>
          <cell r="D11" t="str">
            <v>Maximize</v>
          </cell>
          <cell r="E11">
            <v>47504120614.33799</v>
          </cell>
          <cell r="F11">
            <v>50956100000</v>
          </cell>
          <cell r="G11">
            <v>107.26669463831756</v>
          </cell>
          <cell r="I11">
            <v>110</v>
          </cell>
          <cell r="J11">
            <v>1.9444444444444444</v>
          </cell>
          <cell r="K11">
            <v>2.1388888888888888</v>
          </cell>
          <cell r="L11"/>
        </row>
        <row r="12">
          <cell r="B12" t="str">
            <v>F.Pm.2.4</v>
          </cell>
          <cell r="C12" t="str">
            <v>Penjualan Kernel</v>
          </cell>
          <cell r="D12" t="str">
            <v>Maximize</v>
          </cell>
          <cell r="E12">
            <v>5773117408.5839405</v>
          </cell>
          <cell r="F12">
            <v>4689000000</v>
          </cell>
          <cell r="G12">
            <v>81.221282508961508</v>
          </cell>
          <cell r="I12">
            <v>50</v>
          </cell>
          <cell r="J12">
            <v>1.9444444444444444</v>
          </cell>
          <cell r="K12">
            <v>0.97222222222222221</v>
          </cell>
          <cell r="L12"/>
        </row>
        <row r="13">
          <cell r="B13" t="str">
            <v>F.Pm.2.5</v>
          </cell>
          <cell r="C13" t="str">
            <v>Penjualan Kopi</v>
          </cell>
          <cell r="D13" t="str">
            <v>Maximize</v>
          </cell>
          <cell r="E13">
            <v>144640904.80000001</v>
          </cell>
          <cell r="F13">
            <v>0</v>
          </cell>
          <cell r="G13">
            <v>0</v>
          </cell>
          <cell r="I13">
            <v>0</v>
          </cell>
          <cell r="J13">
            <v>1.9444444444444444</v>
          </cell>
          <cell r="K13">
            <v>0</v>
          </cell>
          <cell r="L13"/>
        </row>
        <row r="15">
          <cell r="B15" t="str">
            <v>F.Pm.3.1</v>
          </cell>
          <cell r="C15" t="str">
            <v>Harga Tertimbang Penjualan Teh</v>
          </cell>
          <cell r="D15" t="str">
            <v>Maximize</v>
          </cell>
          <cell r="E15">
            <v>21899.941308757872</v>
          </cell>
          <cell r="F15">
            <v>15999.663744837057</v>
          </cell>
          <cell r="G15">
            <v>73.058021111859006</v>
          </cell>
          <cell r="I15">
            <v>50</v>
          </cell>
          <cell r="J15">
            <v>1.9444444444444444</v>
          </cell>
          <cell r="K15">
            <v>0.97222222222222221</v>
          </cell>
          <cell r="L15"/>
        </row>
        <row r="16">
          <cell r="B16" t="str">
            <v>F.Pm.3.2</v>
          </cell>
          <cell r="C16" t="str">
            <v>Harga Tertimbang Penjualan Karet</v>
          </cell>
          <cell r="D16" t="str">
            <v>Maximize</v>
          </cell>
          <cell r="E16">
            <v>18354</v>
          </cell>
          <cell r="F16">
            <v>28783.176524229992</v>
          </cell>
          <cell r="G16">
            <v>156.82236310466379</v>
          </cell>
          <cell r="I16">
            <v>110</v>
          </cell>
          <cell r="J16">
            <v>1.9444444444444444</v>
          </cell>
          <cell r="K16">
            <v>2.1388888888888888</v>
          </cell>
          <cell r="L16"/>
        </row>
        <row r="17">
          <cell r="B17" t="str">
            <v>F.Pm.3.3</v>
          </cell>
          <cell r="C17" t="str">
            <v>Harga Tertimbang Penjualan CPO</v>
          </cell>
          <cell r="D17" t="str">
            <v>Maximize</v>
          </cell>
          <cell r="E17">
            <v>7399.9999999999991</v>
          </cell>
          <cell r="F17">
            <v>8088.2698412698419</v>
          </cell>
          <cell r="G17">
            <v>109.30094380094383</v>
          </cell>
          <cell r="I17">
            <v>110</v>
          </cell>
          <cell r="J17">
            <v>1.9444444444444444</v>
          </cell>
          <cell r="K17">
            <v>2.1388888888888888</v>
          </cell>
          <cell r="L17"/>
        </row>
        <row r="18">
          <cell r="B18" t="str">
            <v>F.Pm.3.4</v>
          </cell>
          <cell r="C18" t="str">
            <v>Harga Tertimbang Penjualan Kernel</v>
          </cell>
          <cell r="D18" t="str">
            <v>Maximize</v>
          </cell>
          <cell r="E18">
            <v>5600</v>
          </cell>
          <cell r="F18">
            <v>7815</v>
          </cell>
          <cell r="G18">
            <v>139.55357142857142</v>
          </cell>
          <cell r="I18">
            <v>110</v>
          </cell>
          <cell r="J18">
            <v>1.9444444444444444</v>
          </cell>
          <cell r="K18">
            <v>2.1388888888888888</v>
          </cell>
          <cell r="L18"/>
        </row>
        <row r="20">
          <cell r="B20" t="str">
            <v>C.Pm.1.1</v>
          </cell>
          <cell r="C20" t="str">
            <v>Tingkat Kepuasan Direksi Kepada Bagian Pemasaran</v>
          </cell>
          <cell r="D20" t="str">
            <v>Maximize</v>
          </cell>
          <cell r="E20">
            <v>100</v>
          </cell>
          <cell r="F20">
            <v>78</v>
          </cell>
          <cell r="G20">
            <v>78</v>
          </cell>
          <cell r="I20">
            <v>50</v>
          </cell>
          <cell r="J20">
            <v>3.75</v>
          </cell>
          <cell r="K20">
            <v>1.875</v>
          </cell>
          <cell r="L20"/>
        </row>
        <row r="21">
          <cell r="B21" t="str">
            <v>C.Pm.1.2</v>
          </cell>
          <cell r="C21" t="str">
            <v>Tingkat Kepuasan Bagian Lain Terhadap Bagian Pemasaran</v>
          </cell>
          <cell r="D21" t="str">
            <v>Maximize</v>
          </cell>
          <cell r="E21">
            <v>100</v>
          </cell>
          <cell r="F21">
            <v>62.545454545454547</v>
          </cell>
          <cell r="G21">
            <v>62.545454545454547</v>
          </cell>
          <cell r="I21">
            <v>50</v>
          </cell>
          <cell r="J21">
            <v>3.75</v>
          </cell>
          <cell r="K21">
            <v>1.875</v>
          </cell>
          <cell r="L21"/>
        </row>
        <row r="23">
          <cell r="B23" t="str">
            <v>C.Pm.2.1</v>
          </cell>
          <cell r="C23" t="str">
            <v>Pengukuran Indeks Loyalitas Pelanggan</v>
          </cell>
          <cell r="D23" t="str">
            <v>Maximize</v>
          </cell>
          <cell r="E23" t="str">
            <v/>
          </cell>
          <cell r="F23" t="str">
            <v/>
          </cell>
          <cell r="G23" t="str">
            <v/>
          </cell>
          <cell r="I23">
            <v>0</v>
          </cell>
          <cell r="J23">
            <v>0</v>
          </cell>
          <cell r="K23">
            <v>0</v>
          </cell>
          <cell r="L23"/>
        </row>
        <row r="24">
          <cell r="B24" t="str">
            <v>C.Pm.2.2</v>
          </cell>
          <cell r="C24" t="str">
            <v>Pengukuran Indeks Kepuasan Pelanggan</v>
          </cell>
          <cell r="D24" t="str">
            <v>Maximize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C.Pm.3</v>
          </cell>
          <cell r="C26" t="str">
            <v>Penyampaian dan penyelesaian komplain/klaim</v>
          </cell>
          <cell r="D26" t="str">
            <v>Maximize</v>
          </cell>
          <cell r="E26" t="str">
            <v/>
          </cell>
          <cell r="F26" t="str">
            <v/>
          </cell>
          <cell r="G26" t="str">
            <v/>
          </cell>
          <cell r="I26">
            <v>0</v>
          </cell>
          <cell r="J26">
            <v>17.5</v>
          </cell>
          <cell r="K26">
            <v>0</v>
          </cell>
          <cell r="L26" t="str">
            <v>Tidak ada Evidence</v>
          </cell>
        </row>
        <row r="28">
          <cell r="B28" t="str">
            <v>I.Pm.1.1</v>
          </cell>
          <cell r="C28" t="str">
            <v>Minimalisasi Outstanding Contract Teh (Volume)</v>
          </cell>
          <cell r="D28" t="str">
            <v>Minimize</v>
          </cell>
          <cell r="E28" t="str">
            <v/>
          </cell>
          <cell r="F28" t="str">
            <v/>
          </cell>
          <cell r="G28" t="str">
            <v/>
          </cell>
          <cell r="I28">
            <v>0</v>
          </cell>
          <cell r="J28">
            <v>5</v>
          </cell>
          <cell r="K28">
            <v>0</v>
          </cell>
          <cell r="L28"/>
        </row>
        <row r="29">
          <cell r="B29" t="str">
            <v>I.Pm.1.2</v>
          </cell>
          <cell r="C29" t="str">
            <v>Minimalisasi Persediaan Karet (Diluar RSS 1 dan SIR 10)</v>
          </cell>
          <cell r="D29" t="str">
            <v>Minimize</v>
          </cell>
          <cell r="E29">
            <v>1653557</v>
          </cell>
          <cell r="F29">
            <v>2254262</v>
          </cell>
          <cell r="G29">
            <v>136.32804916915475</v>
          </cell>
          <cell r="I29">
            <v>50</v>
          </cell>
          <cell r="J29">
            <v>5</v>
          </cell>
          <cell r="K29">
            <v>2.5</v>
          </cell>
          <cell r="L29"/>
        </row>
        <row r="30">
          <cell r="B30" t="str">
            <v>I.Pm.1.3</v>
          </cell>
          <cell r="C30" t="str">
            <v>Minimalisasi Persediaan Sawit (ALB &gt; 5)</v>
          </cell>
          <cell r="D30" t="str">
            <v>Minimize</v>
          </cell>
          <cell r="E30">
            <v>3581984</v>
          </cell>
          <cell r="F30">
            <v>4085004</v>
          </cell>
          <cell r="G30">
            <v>114.04305546870116</v>
          </cell>
          <cell r="I30">
            <v>50</v>
          </cell>
          <cell r="J30">
            <v>5</v>
          </cell>
          <cell r="K30">
            <v>2.5</v>
          </cell>
          <cell r="L30"/>
        </row>
        <row r="31">
          <cell r="B31" t="str">
            <v>I.Pm.1.4</v>
          </cell>
          <cell r="C31" t="str">
            <v>Minimalisasi Persediaan Kopi (Volume)</v>
          </cell>
          <cell r="D31" t="str">
            <v>Minimize</v>
          </cell>
          <cell r="E31">
            <v>27202.21</v>
          </cell>
          <cell r="F31">
            <v>31212.400000000001</v>
          </cell>
          <cell r="G31">
            <v>114.74214778872748</v>
          </cell>
          <cell r="I31">
            <v>50</v>
          </cell>
          <cell r="J31">
            <v>5</v>
          </cell>
          <cell r="K31">
            <v>2.5</v>
          </cell>
          <cell r="L31"/>
        </row>
        <row r="33">
          <cell r="B33" t="str">
            <v>I.Pm.2</v>
          </cell>
          <cell r="C33" t="str">
            <v>Jumlah email penawaran yang dikirimkan kepada pelanggan baru (teh)</v>
          </cell>
          <cell r="D33" t="str">
            <v>Maximize</v>
          </cell>
          <cell r="E33" t="str">
            <v/>
          </cell>
          <cell r="F33" t="str">
            <v/>
          </cell>
          <cell r="G33" t="str">
            <v/>
          </cell>
          <cell r="I33">
            <v>0</v>
          </cell>
          <cell r="J33">
            <v>5</v>
          </cell>
          <cell r="K33">
            <v>0</v>
          </cell>
          <cell r="L33" t="str">
            <v>Tidak ada Evidence</v>
          </cell>
        </row>
        <row r="35">
          <cell r="B35" t="str">
            <v>L.Pm.1.1</v>
          </cell>
          <cell r="C35" t="str">
            <v>Penyusunan RKAP 2018 Bagian Pemasaran</v>
          </cell>
          <cell r="D35" t="str">
            <v>Minimize</v>
          </cell>
          <cell r="E35" t="str">
            <v/>
          </cell>
          <cell r="F35" t="str">
            <v/>
          </cell>
          <cell r="G35" t="str">
            <v/>
          </cell>
          <cell r="I35">
            <v>0</v>
          </cell>
          <cell r="J35">
            <v>0</v>
          </cell>
          <cell r="K35">
            <v>0</v>
          </cell>
          <cell r="L35"/>
        </row>
        <row r="36">
          <cell r="B36" t="str">
            <v>L.Pm.1.2</v>
          </cell>
          <cell r="C36" t="str">
            <v>Penyusunan PKB (I,II,III,IV) Bagian Pemasaran</v>
          </cell>
          <cell r="D36" t="str">
            <v>Minimize</v>
          </cell>
          <cell r="E36" t="str">
            <v/>
          </cell>
          <cell r="F36" t="str">
            <v/>
          </cell>
          <cell r="G36" t="str">
            <v/>
          </cell>
          <cell r="I36">
            <v>0</v>
          </cell>
          <cell r="J36">
            <v>0</v>
          </cell>
          <cell r="K36">
            <v>0</v>
          </cell>
          <cell r="L36"/>
        </row>
        <row r="38">
          <cell r="B38" t="str">
            <v>L.Pm.2</v>
          </cell>
          <cell r="C38" t="str">
            <v>Pengkajian Terhadap Kebijakan Bagian Pemasaran</v>
          </cell>
          <cell r="D38" t="str">
            <v>Maximize</v>
          </cell>
          <cell r="E38" t="str">
            <v/>
          </cell>
          <cell r="F38" t="str">
            <v/>
          </cell>
          <cell r="G38" t="str">
            <v/>
          </cell>
          <cell r="I38">
            <v>0</v>
          </cell>
          <cell r="J38">
            <v>0</v>
          </cell>
          <cell r="K38">
            <v>0</v>
          </cell>
          <cell r="L38"/>
        </row>
        <row r="40">
          <cell r="B40" t="str">
            <v>L.Pm.3</v>
          </cell>
          <cell r="C40" t="str">
            <v>Ketepatan penyampaian KPI Softcopy</v>
          </cell>
          <cell r="D40" t="str">
            <v>Minimize</v>
          </cell>
          <cell r="E40">
            <v>42775</v>
          </cell>
          <cell r="F40">
            <v>42773</v>
          </cell>
          <cell r="G40">
            <v>-2</v>
          </cell>
          <cell r="I40">
            <v>110</v>
          </cell>
          <cell r="J40">
            <v>25</v>
          </cell>
          <cell r="K40">
            <v>27.5</v>
          </cell>
          <cell r="L40"/>
        </row>
      </sheetData>
      <sheetData sheetId="14">
        <row r="3">
          <cell r="C3">
            <v>42736</v>
          </cell>
        </row>
        <row r="7">
          <cell r="B7" t="str">
            <v>F.Pd.1</v>
          </cell>
          <cell r="C7" t="str">
            <v>Biaya Umum Bagian Pengadaan Barang dan Jasa</v>
          </cell>
          <cell r="D7" t="str">
            <v>Minimize</v>
          </cell>
          <cell r="E7">
            <v>4136283.3333333335</v>
          </cell>
          <cell r="F7">
            <v>4984000</v>
          </cell>
          <cell r="G7">
            <v>120.49464696567368</v>
          </cell>
          <cell r="I7">
            <v>50</v>
          </cell>
          <cell r="J7">
            <v>25</v>
          </cell>
          <cell r="K7">
            <v>12.5</v>
          </cell>
          <cell r="L7"/>
        </row>
        <row r="9">
          <cell r="B9" t="str">
            <v>C.Pd.1.1</v>
          </cell>
          <cell r="C9" t="str">
            <v>Tingkat Kepuasan Direksi Kepada Bagian Pengadaan Barang dan Jasa</v>
          </cell>
          <cell r="D9" t="str">
            <v>Maximize</v>
          </cell>
          <cell r="E9">
            <v>100</v>
          </cell>
          <cell r="F9">
            <v>86</v>
          </cell>
          <cell r="G9">
            <v>86</v>
          </cell>
          <cell r="I9">
            <v>70</v>
          </cell>
          <cell r="J9">
            <v>3.75</v>
          </cell>
          <cell r="K9">
            <v>2.625</v>
          </cell>
          <cell r="L9"/>
        </row>
        <row r="10">
          <cell r="B10" t="str">
            <v>C.Pd.1.2</v>
          </cell>
          <cell r="C10" t="str">
            <v>Tingkat Kepuasan Bagian Lain Terhadap Bagian Pengadaan Barang dan Jasa</v>
          </cell>
          <cell r="D10" t="str">
            <v>Maximize</v>
          </cell>
          <cell r="E10">
            <v>100</v>
          </cell>
          <cell r="F10">
            <v>67.272727272727266</v>
          </cell>
          <cell r="G10">
            <v>67.272727272727266</v>
          </cell>
          <cell r="I10">
            <v>50</v>
          </cell>
          <cell r="J10">
            <v>3.75</v>
          </cell>
          <cell r="K10">
            <v>1.875</v>
          </cell>
          <cell r="L10"/>
        </row>
        <row r="12">
          <cell r="B12" t="str">
            <v>C.Pd.2</v>
          </cell>
          <cell r="C12" t="str">
            <v>Penyerahan Realisasi Harga Barang Bahan ke Seluruh Unit Kerja</v>
          </cell>
          <cell r="D12" t="str">
            <v>Minimize</v>
          </cell>
          <cell r="E12">
            <v>42763</v>
          </cell>
          <cell r="F12">
            <v>42767</v>
          </cell>
          <cell r="G12">
            <v>4</v>
          </cell>
          <cell r="I12">
            <v>60</v>
          </cell>
          <cell r="J12">
            <v>17.5</v>
          </cell>
          <cell r="K12">
            <v>10.5</v>
          </cell>
          <cell r="L12"/>
        </row>
        <row r="14">
          <cell r="B14" t="str">
            <v>I.Pd.1</v>
          </cell>
          <cell r="C14" t="str">
            <v>Evaluasi Terhadap Vendor</v>
          </cell>
          <cell r="D14" t="str">
            <v>Minimize</v>
          </cell>
          <cell r="E14">
            <v>42773</v>
          </cell>
          <cell r="F14">
            <v>42766</v>
          </cell>
          <cell r="G14">
            <v>-7</v>
          </cell>
          <cell r="I14">
            <v>110</v>
          </cell>
          <cell r="J14">
            <v>5</v>
          </cell>
          <cell r="K14">
            <v>5.5</v>
          </cell>
          <cell r="L14"/>
        </row>
        <row r="16">
          <cell r="B16" t="str">
            <v>I.Pd.2.1</v>
          </cell>
          <cell r="C16" t="str">
            <v>Monitoring Persediaan Barang</v>
          </cell>
          <cell r="D16" t="str">
            <v>Minimize</v>
          </cell>
          <cell r="E16">
            <v>42773</v>
          </cell>
          <cell r="F16">
            <v>42772</v>
          </cell>
          <cell r="G16">
            <v>-1</v>
          </cell>
          <cell r="I16">
            <v>110</v>
          </cell>
          <cell r="J16">
            <v>5</v>
          </cell>
          <cell r="K16">
            <v>5.5</v>
          </cell>
          <cell r="L16"/>
        </row>
        <row r="17">
          <cell r="B17" t="str">
            <v>I.Pd.2.2</v>
          </cell>
          <cell r="C17" t="str">
            <v>Proses Pengadaan Barang dan Jasa Tepat Waktu</v>
          </cell>
          <cell r="D17" t="str">
            <v>Maximize</v>
          </cell>
          <cell r="E17">
            <v>100</v>
          </cell>
          <cell r="F17">
            <v>100</v>
          </cell>
          <cell r="G17">
            <v>100</v>
          </cell>
          <cell r="I17">
            <v>110</v>
          </cell>
          <cell r="J17">
            <v>15</v>
          </cell>
          <cell r="K17">
            <v>16.5</v>
          </cell>
          <cell r="L17"/>
        </row>
        <row r="19">
          <cell r="B19" t="str">
            <v>L.Pd.1.1</v>
          </cell>
          <cell r="C19" t="str">
            <v>Penyusunan RKAP 2018 Bagian Pengadaan Barang dan Jasa</v>
          </cell>
          <cell r="D19" t="str">
            <v>Minimize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0">
          <cell r="B20" t="str">
            <v>L.Pd.1.2</v>
          </cell>
          <cell r="C20" t="str">
            <v>Penyusunan PKB (I,II,III,IV) Bagian Pengadaan Barang dan Jasa</v>
          </cell>
          <cell r="D20" t="str">
            <v>Minimize</v>
          </cell>
          <cell r="E20" t="str">
            <v/>
          </cell>
          <cell r="F20" t="str">
            <v/>
          </cell>
          <cell r="G20" t="str">
            <v/>
          </cell>
          <cell r="I20">
            <v>0</v>
          </cell>
          <cell r="J20">
            <v>0</v>
          </cell>
          <cell r="K20">
            <v>0</v>
          </cell>
          <cell r="L20"/>
        </row>
        <row r="22">
          <cell r="B22" t="str">
            <v>L.Pd.2</v>
          </cell>
          <cell r="C22" t="str">
            <v>Pengkajian Terhadap Kebijakan Bagian Pengadaan Barang dan Jasa</v>
          </cell>
          <cell r="D22" t="str">
            <v>Maximize</v>
          </cell>
          <cell r="E22" t="str">
            <v/>
          </cell>
          <cell r="F22" t="str">
            <v/>
          </cell>
          <cell r="G22" t="str">
            <v/>
          </cell>
          <cell r="I22">
            <v>0</v>
          </cell>
          <cell r="J22">
            <v>0</v>
          </cell>
          <cell r="K22">
            <v>0</v>
          </cell>
          <cell r="L22"/>
        </row>
        <row r="24">
          <cell r="B24" t="str">
            <v>L.Pd.3</v>
          </cell>
          <cell r="C24" t="str">
            <v>Ketepatan penyampaian KPI Softcopy</v>
          </cell>
          <cell r="D24" t="str">
            <v>Minimize</v>
          </cell>
          <cell r="E24">
            <v>42775</v>
          </cell>
          <cell r="F24">
            <v>42774</v>
          </cell>
          <cell r="G24">
            <v>-1</v>
          </cell>
          <cell r="I24">
            <v>110</v>
          </cell>
          <cell r="J24">
            <v>25</v>
          </cell>
          <cell r="K24">
            <v>27.5</v>
          </cell>
          <cell r="L24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14</v>
          </cell>
          <cell r="B2" t="str">
            <v>TALUNSANTOSA</v>
          </cell>
        </row>
        <row r="3">
          <cell r="A3">
            <v>13</v>
          </cell>
          <cell r="B3" t="str">
            <v>PURBASARI</v>
          </cell>
        </row>
        <row r="4">
          <cell r="A4">
            <v>17</v>
          </cell>
          <cell r="B4" t="str">
            <v>CISARUNI</v>
          </cell>
        </row>
        <row r="5">
          <cell r="A5">
            <v>62</v>
          </cell>
          <cell r="B5" t="str">
            <v>BOJONGDATAR</v>
          </cell>
        </row>
        <row r="6">
          <cell r="A6">
            <v>71</v>
          </cell>
          <cell r="B6" t="str">
            <v>CIBUNGUR</v>
          </cell>
        </row>
        <row r="7">
          <cell r="A7">
            <v>45</v>
          </cell>
          <cell r="B7" t="str">
            <v>CIANTEN</v>
          </cell>
        </row>
        <row r="8">
          <cell r="A8">
            <v>50</v>
          </cell>
          <cell r="B8" t="str">
            <v>CIKASO</v>
          </cell>
        </row>
        <row r="9">
          <cell r="A9">
            <v>65</v>
          </cell>
          <cell r="B9" t="str">
            <v>CIKASUNGKA</v>
          </cell>
        </row>
        <row r="10">
          <cell r="A10">
            <v>69</v>
          </cell>
          <cell r="B10" t="str">
            <v>SUKAMAJU</v>
          </cell>
        </row>
        <row r="11">
          <cell r="A11">
            <v>32</v>
          </cell>
          <cell r="B11" t="str">
            <v>AGROWISATA</v>
          </cell>
        </row>
        <row r="12">
          <cell r="A12">
            <v>42</v>
          </cell>
          <cell r="B12" t="str">
            <v>GOALPARA</v>
          </cell>
        </row>
        <row r="13">
          <cell r="A13">
            <v>72</v>
          </cell>
          <cell r="B13" t="str">
            <v>PASIRBADAK</v>
          </cell>
        </row>
        <row r="14">
          <cell r="A14">
            <v>47</v>
          </cell>
          <cell r="B14" t="str">
            <v>CIKUMPAY</v>
          </cell>
        </row>
        <row r="15">
          <cell r="A15">
            <v>28</v>
          </cell>
          <cell r="B15" t="str">
            <v>CIKUPA</v>
          </cell>
        </row>
        <row r="16">
          <cell r="A16">
            <v>35</v>
          </cell>
          <cell r="B16" t="str">
            <v>RANCABALI</v>
          </cell>
        </row>
        <row r="17">
          <cell r="A17">
            <v>40</v>
          </cell>
          <cell r="B17" t="str">
            <v>PASIRNANGKA</v>
          </cell>
        </row>
        <row r="18">
          <cell r="A18">
            <v>33</v>
          </cell>
          <cell r="B18" t="str">
            <v>BUKITUNGGUL</v>
          </cell>
        </row>
        <row r="19">
          <cell r="A19">
            <v>21</v>
          </cell>
          <cell r="B19" t="str">
            <v>BATULAWANG</v>
          </cell>
        </row>
        <row r="20">
          <cell r="A20">
            <v>64</v>
          </cell>
          <cell r="B20" t="str">
            <v>CISALAKBARU</v>
          </cell>
        </row>
        <row r="21">
          <cell r="A21">
            <v>24</v>
          </cell>
          <cell r="B21" t="str">
            <v>TAMBAKSARI</v>
          </cell>
        </row>
        <row r="22">
          <cell r="A22">
            <v>46</v>
          </cell>
          <cell r="B22" t="str">
            <v>JALUPANG</v>
          </cell>
        </row>
        <row r="23">
          <cell r="A23">
            <v>23</v>
          </cell>
          <cell r="B23" t="str">
            <v>CIATER</v>
          </cell>
        </row>
        <row r="24">
          <cell r="A24">
            <v>36</v>
          </cell>
          <cell r="B24" t="str">
            <v>RANCABOLANG</v>
          </cell>
        </row>
        <row r="25">
          <cell r="A25">
            <v>41</v>
          </cell>
          <cell r="B25" t="str">
            <v>PANYAIRAN</v>
          </cell>
        </row>
        <row r="26">
          <cell r="A26">
            <v>34</v>
          </cell>
          <cell r="B26" t="str">
            <v>SINUMBRA</v>
          </cell>
        </row>
        <row r="27">
          <cell r="A27">
            <v>68</v>
          </cell>
          <cell r="B27" t="str">
            <v>PARAKANSALAK</v>
          </cell>
        </row>
        <row r="28">
          <cell r="A28">
            <v>25</v>
          </cell>
          <cell r="B28" t="str">
            <v>WANGUNREJA</v>
          </cell>
        </row>
        <row r="29">
          <cell r="A29">
            <v>11</v>
          </cell>
          <cell r="B29" t="str">
            <v>KERTAMANAH</v>
          </cell>
        </row>
        <row r="30">
          <cell r="A30">
            <v>44</v>
          </cell>
          <cell r="B30" t="str">
            <v>GUNUNGMAS</v>
          </cell>
        </row>
        <row r="31">
          <cell r="A31">
            <v>74</v>
          </cell>
          <cell r="B31" t="str">
            <v>KERTAJAYA</v>
          </cell>
        </row>
        <row r="32">
          <cell r="A32">
            <v>29</v>
          </cell>
          <cell r="B32" t="str">
            <v>INDUSTRI HILIR TEH</v>
          </cell>
        </row>
        <row r="33">
          <cell r="A33">
            <v>37</v>
          </cell>
          <cell r="B33" t="str">
            <v>PANGLEJAR / PANGHEOTAN</v>
          </cell>
        </row>
        <row r="34">
          <cell r="A34">
            <v>19</v>
          </cell>
          <cell r="B34" t="str">
            <v>MIRAMARE</v>
          </cell>
        </row>
        <row r="35">
          <cell r="A35">
            <v>18</v>
          </cell>
          <cell r="B35" t="str">
            <v>DAYEUHMANGGUNG</v>
          </cell>
        </row>
        <row r="36">
          <cell r="A36">
            <v>20</v>
          </cell>
          <cell r="B36" t="str">
            <v>BAGJANAGARA</v>
          </cell>
        </row>
        <row r="37">
          <cell r="A37">
            <v>49</v>
          </cell>
          <cell r="B37" t="str">
            <v>AGRABINTA</v>
          </cell>
        </row>
        <row r="38">
          <cell r="A38">
            <v>43</v>
          </cell>
          <cell r="B38" t="str">
            <v>GEDEH</v>
          </cell>
        </row>
        <row r="39">
          <cell r="A39">
            <v>15</v>
          </cell>
          <cell r="B39" t="str">
            <v>SEDEP</v>
          </cell>
        </row>
        <row r="40">
          <cell r="A40">
            <v>22</v>
          </cell>
          <cell r="B40" t="str">
            <v>BUNISARI/LENDRA</v>
          </cell>
        </row>
        <row r="41">
          <cell r="A41">
            <v>39</v>
          </cell>
          <cell r="B41" t="str">
            <v>MONTAYA</v>
          </cell>
        </row>
        <row r="42">
          <cell r="A42">
            <v>10</v>
          </cell>
          <cell r="B42" t="str">
            <v>PASIRMALANG</v>
          </cell>
        </row>
        <row r="43">
          <cell r="A43">
            <v>12</v>
          </cell>
          <cell r="B43" t="str">
            <v>MALABAR</v>
          </cell>
        </row>
        <row r="44">
          <cell r="A44">
            <v>16</v>
          </cell>
          <cell r="B44" t="str">
            <v>PAPANDAYAN</v>
          </cell>
        </row>
        <row r="45">
          <cell r="A45">
            <v>31</v>
          </cell>
          <cell r="B45" t="str">
            <v>ANEKA USAHA</v>
          </cell>
        </row>
        <row r="206">
          <cell r="E206">
            <v>29</v>
          </cell>
        </row>
        <row r="207">
          <cell r="E207">
            <v>29</v>
          </cell>
        </row>
        <row r="208">
          <cell r="E208">
            <v>29</v>
          </cell>
        </row>
        <row r="209">
          <cell r="E209">
            <v>29</v>
          </cell>
        </row>
        <row r="210">
          <cell r="E210">
            <v>29</v>
          </cell>
        </row>
        <row r="211">
          <cell r="E211">
            <v>29</v>
          </cell>
        </row>
        <row r="212">
          <cell r="E212">
            <v>29</v>
          </cell>
        </row>
        <row r="213">
          <cell r="E213">
            <v>29</v>
          </cell>
        </row>
        <row r="214">
          <cell r="E214">
            <v>29</v>
          </cell>
        </row>
        <row r="215">
          <cell r="E215">
            <v>29</v>
          </cell>
        </row>
        <row r="216">
          <cell r="E216">
            <v>29</v>
          </cell>
        </row>
        <row r="217">
          <cell r="E217">
            <v>29</v>
          </cell>
        </row>
        <row r="218">
          <cell r="E218">
            <v>29</v>
          </cell>
        </row>
        <row r="219">
          <cell r="E219">
            <v>29</v>
          </cell>
        </row>
        <row r="220">
          <cell r="E220">
            <v>29</v>
          </cell>
        </row>
        <row r="221">
          <cell r="E221">
            <v>29</v>
          </cell>
        </row>
        <row r="222">
          <cell r="E222">
            <v>29</v>
          </cell>
        </row>
        <row r="223">
          <cell r="E223">
            <v>31</v>
          </cell>
        </row>
        <row r="224">
          <cell r="E224">
            <v>31</v>
          </cell>
        </row>
        <row r="225">
          <cell r="E225">
            <v>31</v>
          </cell>
        </row>
        <row r="226">
          <cell r="E226">
            <v>31</v>
          </cell>
        </row>
        <row r="227">
          <cell r="E227">
            <v>31</v>
          </cell>
        </row>
        <row r="228">
          <cell r="E228">
            <v>31</v>
          </cell>
        </row>
        <row r="229">
          <cell r="E229">
            <v>31</v>
          </cell>
        </row>
        <row r="230">
          <cell r="E230">
            <v>31</v>
          </cell>
        </row>
        <row r="231">
          <cell r="E231">
            <v>31</v>
          </cell>
        </row>
        <row r="232">
          <cell r="E232">
            <v>31</v>
          </cell>
        </row>
        <row r="233">
          <cell r="E233">
            <v>31</v>
          </cell>
        </row>
        <row r="234">
          <cell r="E234">
            <v>31</v>
          </cell>
        </row>
        <row r="235">
          <cell r="E235">
            <v>31</v>
          </cell>
        </row>
        <row r="236">
          <cell r="E236">
            <v>31</v>
          </cell>
        </row>
        <row r="237">
          <cell r="E237">
            <v>31</v>
          </cell>
        </row>
        <row r="238">
          <cell r="E238">
            <v>31</v>
          </cell>
        </row>
        <row r="239">
          <cell r="E239">
            <v>31</v>
          </cell>
        </row>
        <row r="240">
          <cell r="E240">
            <v>31</v>
          </cell>
        </row>
        <row r="241">
          <cell r="E241">
            <v>31</v>
          </cell>
        </row>
        <row r="242">
          <cell r="E242">
            <v>31</v>
          </cell>
        </row>
        <row r="243">
          <cell r="E243">
            <v>31</v>
          </cell>
        </row>
        <row r="244">
          <cell r="E244">
            <v>32</v>
          </cell>
        </row>
        <row r="245">
          <cell r="E245">
            <v>32</v>
          </cell>
        </row>
        <row r="246">
          <cell r="E246">
            <v>32</v>
          </cell>
        </row>
        <row r="247">
          <cell r="E247">
            <v>32</v>
          </cell>
        </row>
        <row r="248">
          <cell r="E248">
            <v>32</v>
          </cell>
        </row>
        <row r="249">
          <cell r="E249">
            <v>32</v>
          </cell>
        </row>
        <row r="250">
          <cell r="E250">
            <v>32</v>
          </cell>
        </row>
        <row r="251">
          <cell r="E251">
            <v>32</v>
          </cell>
        </row>
        <row r="252">
          <cell r="E252">
            <v>32</v>
          </cell>
        </row>
        <row r="253">
          <cell r="E253">
            <v>32</v>
          </cell>
        </row>
        <row r="254">
          <cell r="E254">
            <v>32</v>
          </cell>
        </row>
        <row r="255">
          <cell r="E255">
            <v>32</v>
          </cell>
        </row>
        <row r="256">
          <cell r="E256">
            <v>32</v>
          </cell>
        </row>
        <row r="257">
          <cell r="E257">
            <v>32</v>
          </cell>
        </row>
        <row r="258">
          <cell r="E258">
            <v>32</v>
          </cell>
        </row>
        <row r="259">
          <cell r="E259">
            <v>32</v>
          </cell>
        </row>
        <row r="260">
          <cell r="E260">
            <v>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Rule BSC 2017"/>
      <sheetName val="Ranking"/>
      <sheetName val="Ranking Final"/>
      <sheetName val="IHT"/>
      <sheetName val="ASA"/>
      <sheetName val="AGRO"/>
      <sheetName val="2"/>
    </sheetNames>
    <sheetDataSet>
      <sheetData sheetId="0"/>
      <sheetData sheetId="1"/>
      <sheetData sheetId="2"/>
      <sheetData sheetId="3">
        <row r="3">
          <cell r="C3">
            <v>42736</v>
          </cell>
        </row>
        <row r="7">
          <cell r="B7" t="str">
            <v>F.IH.1.1</v>
          </cell>
          <cell r="C7" t="str">
            <v>Biaya Umum Industri Hilir Teh</v>
          </cell>
          <cell r="D7" t="str">
            <v>Minimize</v>
          </cell>
          <cell r="E7">
            <v>1399618638.3881638</v>
          </cell>
          <cell r="F7">
            <v>1200244000</v>
          </cell>
          <cell r="G7">
            <v>85.75507406662085</v>
          </cell>
          <cell r="I7">
            <v>110</v>
          </cell>
          <cell r="J7">
            <v>7.5</v>
          </cell>
          <cell r="K7">
            <v>8.25</v>
          </cell>
          <cell r="L7"/>
        </row>
        <row r="8">
          <cell r="B8" t="str">
            <v>F.IH.1.2</v>
          </cell>
          <cell r="C8" t="str">
            <v>Biaya Promosi</v>
          </cell>
          <cell r="D8" t="str">
            <v>Minimize</v>
          </cell>
          <cell r="E8">
            <v>385481946.60201597</v>
          </cell>
          <cell r="F8">
            <v>541262000</v>
          </cell>
          <cell r="G8">
            <v>140.41176370804632</v>
          </cell>
          <cell r="I8">
            <v>50</v>
          </cell>
          <cell r="J8">
            <v>2.5</v>
          </cell>
          <cell r="K8">
            <v>1.25</v>
          </cell>
          <cell r="L8"/>
        </row>
        <row r="9">
          <cell r="B9" t="str">
            <v>F.IH.1.3</v>
          </cell>
          <cell r="C9" t="str">
            <v>Trade Spend</v>
          </cell>
          <cell r="D9" t="str">
            <v>Minimize</v>
          </cell>
          <cell r="E9">
            <v>298841358.69429529</v>
          </cell>
          <cell r="F9">
            <v>206090000</v>
          </cell>
          <cell r="G9">
            <v>68.963011311571222</v>
          </cell>
          <cell r="I9">
            <v>110</v>
          </cell>
          <cell r="J9">
            <v>2.5</v>
          </cell>
          <cell r="K9">
            <v>2.75</v>
          </cell>
          <cell r="L9"/>
        </row>
        <row r="11">
          <cell r="B11" t="str">
            <v>F.IH.2</v>
          </cell>
          <cell r="C11" t="str">
            <v>Nilai Pendapatan Gross (Omzet Invoice/Faktur)</v>
          </cell>
          <cell r="D11" t="str">
            <v>Maximize</v>
          </cell>
          <cell r="E11">
            <v>3735516983.6786919</v>
          </cell>
          <cell r="F11">
            <v>2769396619.2200003</v>
          </cell>
          <cell r="G11">
            <v>74.136903441213434</v>
          </cell>
          <cell r="I11">
            <v>50</v>
          </cell>
          <cell r="J11">
            <v>5</v>
          </cell>
          <cell r="K11">
            <v>2.5</v>
          </cell>
          <cell r="L11"/>
        </row>
        <row r="13">
          <cell r="B13" t="str">
            <v>F.IH.3.1</v>
          </cell>
          <cell r="C13" t="str">
            <v>Penagihan Total Piutang</v>
          </cell>
          <cell r="D13" t="str">
            <v>Maximize</v>
          </cell>
          <cell r="E13">
            <v>23615971795.186584</v>
          </cell>
          <cell r="F13" t="str">
            <v>4,085,920,380.00</v>
          </cell>
          <cell r="G13">
            <v>17.301512787345018</v>
          </cell>
          <cell r="I13">
            <v>50</v>
          </cell>
          <cell r="J13">
            <v>2.5</v>
          </cell>
          <cell r="K13">
            <v>1.25</v>
          </cell>
          <cell r="L13"/>
        </row>
        <row r="14">
          <cell r="B14" t="str">
            <v>F.IH.3.2</v>
          </cell>
          <cell r="C14" t="str">
            <v>Nilai Cash In (%)</v>
          </cell>
          <cell r="D14" t="str">
            <v>Maximize</v>
          </cell>
          <cell r="E14">
            <v>100</v>
          </cell>
          <cell r="F14">
            <v>199.40218490911087</v>
          </cell>
          <cell r="G14">
            <v>199.40218490911087</v>
          </cell>
          <cell r="I14">
            <v>110</v>
          </cell>
          <cell r="J14">
            <v>2.5</v>
          </cell>
          <cell r="K14">
            <v>2.75</v>
          </cell>
          <cell r="L14"/>
        </row>
        <row r="16">
          <cell r="B16" t="str">
            <v>F.IH.4</v>
          </cell>
          <cell r="C16" t="str">
            <v>Harga Pokok Produksi</v>
          </cell>
          <cell r="D16" t="str">
            <v>Minimize</v>
          </cell>
          <cell r="E16">
            <v>40125.85091121478</v>
          </cell>
          <cell r="F16">
            <v>26439.574326689839</v>
          </cell>
          <cell r="G16">
            <v>65.89162279746256</v>
          </cell>
          <cell r="I16">
            <v>110</v>
          </cell>
          <cell r="J16">
            <v>2.5</v>
          </cell>
          <cell r="K16">
            <v>2.75</v>
          </cell>
          <cell r="L16"/>
        </row>
        <row r="18">
          <cell r="B18" t="str">
            <v>C.IH.1</v>
          </cell>
          <cell r="C18" t="str">
            <v>Tingkat Kepuasan Direksi Kepada Industri Hilir Teh</v>
          </cell>
          <cell r="D18" t="str">
            <v>Maximize</v>
          </cell>
          <cell r="E18">
            <v>100</v>
          </cell>
          <cell r="F18">
            <v>90</v>
          </cell>
          <cell r="G18">
            <v>90</v>
          </cell>
          <cell r="I18">
            <v>80</v>
          </cell>
          <cell r="J18">
            <v>10</v>
          </cell>
          <cell r="K18">
            <v>8</v>
          </cell>
          <cell r="L18"/>
        </row>
        <row r="20">
          <cell r="B20" t="str">
            <v>C.IH.2</v>
          </cell>
          <cell r="C20" t="str">
            <v>Strategi Pemasaran Industri Hilir Teh</v>
          </cell>
          <cell r="D20" t="str">
            <v>Maximize</v>
          </cell>
          <cell r="E20">
            <v>100</v>
          </cell>
          <cell r="F20" t="str">
            <v/>
          </cell>
          <cell r="G20" t="str">
            <v/>
          </cell>
          <cell r="I20">
            <v>0</v>
          </cell>
          <cell r="J20">
            <v>5</v>
          </cell>
          <cell r="K20">
            <v>0</v>
          </cell>
          <cell r="L20" t="str">
            <v>Tidak ada Evidence</v>
          </cell>
        </row>
        <row r="22">
          <cell r="B22" t="str">
            <v>C.IH.3</v>
          </cell>
          <cell r="C22" t="str">
            <v>Pertumbuhan Jumlah Outlet</v>
          </cell>
          <cell r="D22" t="str">
            <v>Maximize</v>
          </cell>
          <cell r="E22">
            <v>74448</v>
          </cell>
          <cell r="F22">
            <v>37872</v>
          </cell>
          <cell r="G22">
            <v>50.870406189555126</v>
          </cell>
          <cell r="I22">
            <v>50</v>
          </cell>
          <cell r="J22">
            <v>10</v>
          </cell>
          <cell r="K22">
            <v>5</v>
          </cell>
          <cell r="L22"/>
        </row>
        <row r="24">
          <cell r="B24" t="str">
            <v>I.IH.1</v>
          </cell>
          <cell r="C24" t="str">
            <v>Jumlah Kajian Manajemen Resiko</v>
          </cell>
          <cell r="D24" t="str">
            <v>Maximize</v>
          </cell>
          <cell r="E24" t="str">
            <v/>
          </cell>
          <cell r="F24" t="str">
            <v/>
          </cell>
          <cell r="G24" t="str">
            <v/>
          </cell>
          <cell r="I24">
            <v>0</v>
          </cell>
          <cell r="J24">
            <v>0</v>
          </cell>
          <cell r="K24">
            <v>0</v>
          </cell>
          <cell r="L24"/>
        </row>
        <row r="26">
          <cell r="B26" t="str">
            <v>I.IH.2</v>
          </cell>
          <cell r="C26" t="str">
            <v>Produksi Teh</v>
          </cell>
          <cell r="D26" t="str">
            <v>Maximize</v>
          </cell>
          <cell r="E26">
            <v>44518</v>
          </cell>
          <cell r="F26">
            <v>65554.572799999994</v>
          </cell>
          <cell r="G26">
            <v>147.25408329215148</v>
          </cell>
          <cell r="I26">
            <v>110</v>
          </cell>
          <cell r="J26">
            <v>15</v>
          </cell>
          <cell r="K26">
            <v>16.5</v>
          </cell>
          <cell r="L26"/>
        </row>
        <row r="28">
          <cell r="B28" t="str">
            <v>I.IH.3</v>
          </cell>
          <cell r="C28" t="str">
            <v>Pemenuhan PO</v>
          </cell>
          <cell r="D28" t="str">
            <v>Maximize</v>
          </cell>
          <cell r="E28">
            <v>100</v>
          </cell>
          <cell r="F28">
            <v>99.987766087594807</v>
          </cell>
          <cell r="G28">
            <v>99.987766087594807</v>
          </cell>
          <cell r="I28">
            <v>110</v>
          </cell>
          <cell r="J28">
            <v>10</v>
          </cell>
          <cell r="K28">
            <v>11</v>
          </cell>
          <cell r="L28"/>
        </row>
        <row r="30">
          <cell r="B30" t="str">
            <v>L.IH.1.1</v>
          </cell>
          <cell r="C30" t="str">
            <v>Penyusunan RKAP 2018 Industri Hilir Teh</v>
          </cell>
          <cell r="D30" t="str">
            <v>Minimize</v>
          </cell>
          <cell r="E30" t="str">
            <v/>
          </cell>
          <cell r="F30" t="str">
            <v/>
          </cell>
          <cell r="G30" t="str">
            <v/>
          </cell>
          <cell r="I30">
            <v>0</v>
          </cell>
          <cell r="J30">
            <v>0</v>
          </cell>
          <cell r="K30">
            <v>0</v>
          </cell>
          <cell r="L30"/>
        </row>
        <row r="31">
          <cell r="B31" t="str">
            <v>L.IH.1.2</v>
          </cell>
          <cell r="C31" t="str">
            <v>Penyusunan PKB (I,II,III,IV) Industri Hilir Teh</v>
          </cell>
          <cell r="D31" t="str">
            <v>Minimize</v>
          </cell>
          <cell r="E31" t="str">
            <v/>
          </cell>
          <cell r="F31" t="str">
            <v/>
          </cell>
          <cell r="G31" t="str">
            <v/>
          </cell>
          <cell r="I31">
            <v>0</v>
          </cell>
          <cell r="J31">
            <v>0</v>
          </cell>
          <cell r="K31">
            <v>0</v>
          </cell>
          <cell r="L31"/>
        </row>
        <row r="33">
          <cell r="B33" t="str">
            <v>L.IH.2</v>
          </cell>
          <cell r="C33" t="str">
            <v>Pengkajian Terhadap Kebijakan Industri Hilir Teh</v>
          </cell>
          <cell r="D33" t="str">
            <v>Maximize</v>
          </cell>
          <cell r="E33" t="str">
            <v/>
          </cell>
          <cell r="F33" t="str">
            <v/>
          </cell>
          <cell r="G33" t="str">
            <v/>
          </cell>
          <cell r="I33">
            <v>0</v>
          </cell>
          <cell r="J33">
            <v>0</v>
          </cell>
          <cell r="K33">
            <v>0</v>
          </cell>
          <cell r="L33"/>
        </row>
        <row r="35">
          <cell r="B35" t="str">
            <v>L.IH.3</v>
          </cell>
          <cell r="C35" t="str">
            <v>Ketepatan penyampaian KPI Softcopy</v>
          </cell>
          <cell r="D35" t="str">
            <v>Minimize</v>
          </cell>
          <cell r="E35">
            <v>42775</v>
          </cell>
          <cell r="F35">
            <v>42772</v>
          </cell>
          <cell r="G35">
            <v>-3</v>
          </cell>
          <cell r="I35">
            <v>110</v>
          </cell>
          <cell r="J35">
            <v>25</v>
          </cell>
          <cell r="K35">
            <v>27.5</v>
          </cell>
          <cell r="L35"/>
        </row>
      </sheetData>
      <sheetData sheetId="4">
        <row r="3">
          <cell r="C3">
            <v>42736</v>
          </cell>
        </row>
        <row r="7">
          <cell r="B7" t="str">
            <v>F.AU.1.1</v>
          </cell>
          <cell r="C7" t="str">
            <v>Biaya Umum Aneka Usaha</v>
          </cell>
          <cell r="D7" t="str">
            <v>Minimize</v>
          </cell>
          <cell r="E7">
            <v>449315000</v>
          </cell>
          <cell r="F7">
            <v>358756266</v>
          </cell>
          <cell r="G7">
            <v>79.845156738590973</v>
          </cell>
          <cell r="I7">
            <v>110</v>
          </cell>
          <cell r="J7">
            <v>7.5</v>
          </cell>
          <cell r="K7">
            <v>8.25</v>
          </cell>
          <cell r="L7"/>
        </row>
        <row r="8">
          <cell r="B8" t="str">
            <v>F.AU.1.2</v>
          </cell>
          <cell r="C8" t="str">
            <v>Biaya Promosi</v>
          </cell>
          <cell r="D8" t="str">
            <v>Minimize</v>
          </cell>
          <cell r="E8">
            <v>471371125.00000012</v>
          </cell>
          <cell r="F8">
            <v>258444469</v>
          </cell>
          <cell r="G8">
            <v>54.828235183052406</v>
          </cell>
          <cell r="I8">
            <v>110</v>
          </cell>
          <cell r="J8">
            <v>7.5</v>
          </cell>
          <cell r="K8">
            <v>8.25</v>
          </cell>
          <cell r="L8"/>
        </row>
        <row r="10">
          <cell r="B10" t="str">
            <v>F.AU.2</v>
          </cell>
          <cell r="C10" t="str">
            <v>Nilai Pendapatan Gross (Omzet Invoice/faktur)</v>
          </cell>
          <cell r="D10" t="str">
            <v>Maximize</v>
          </cell>
          <cell r="E10">
            <v>2394904001.8393435</v>
          </cell>
          <cell r="F10">
            <v>1396996594.9000001</v>
          </cell>
          <cell r="G10">
            <v>58.332049795193186</v>
          </cell>
          <cell r="I10">
            <v>50</v>
          </cell>
          <cell r="J10">
            <v>7.5</v>
          </cell>
          <cell r="K10">
            <v>3.75</v>
          </cell>
          <cell r="L10"/>
        </row>
        <row r="12">
          <cell r="B12" t="str">
            <v>F.AU.3</v>
          </cell>
          <cell r="C12" t="str">
            <v>Penagihan Piutang Invoice (Bulan Ini)</v>
          </cell>
          <cell r="D12" t="str">
            <v>Maximize</v>
          </cell>
          <cell r="E12">
            <v>100</v>
          </cell>
          <cell r="F12">
            <v>33.132389364457723</v>
          </cell>
          <cell r="G12">
            <v>33.132389364457723</v>
          </cell>
          <cell r="I12">
            <v>50</v>
          </cell>
          <cell r="J12">
            <v>2.5</v>
          </cell>
          <cell r="K12">
            <v>1.25</v>
          </cell>
          <cell r="L12"/>
        </row>
        <row r="14">
          <cell r="B14" t="str">
            <v>C.AU.1</v>
          </cell>
          <cell r="C14" t="str">
            <v>Tingkat Kepuasan Direksi Kepada Aneka Usaha</v>
          </cell>
          <cell r="D14" t="str">
            <v>Maximize</v>
          </cell>
          <cell r="E14">
            <v>100</v>
          </cell>
          <cell r="F14">
            <v>80</v>
          </cell>
          <cell r="G14">
            <v>80</v>
          </cell>
          <cell r="I14">
            <v>50</v>
          </cell>
          <cell r="J14">
            <v>7.5</v>
          </cell>
          <cell r="K14">
            <v>3.75</v>
          </cell>
          <cell r="L14"/>
        </row>
        <row r="16">
          <cell r="B16" t="str">
            <v>C.AU.2</v>
          </cell>
          <cell r="C16" t="str">
            <v>Strategi Pemasaran Aneka Usaha</v>
          </cell>
          <cell r="D16" t="str">
            <v>Maximize</v>
          </cell>
          <cell r="E16">
            <v>100</v>
          </cell>
          <cell r="F16">
            <v>80</v>
          </cell>
          <cell r="G16">
            <v>80</v>
          </cell>
          <cell r="I16">
            <v>50</v>
          </cell>
          <cell r="J16">
            <v>5.5</v>
          </cell>
          <cell r="K16">
            <v>2.75</v>
          </cell>
          <cell r="L16"/>
        </row>
        <row r="18">
          <cell r="B18" t="str">
            <v>C.AU.3.1</v>
          </cell>
          <cell r="C18" t="str">
            <v>Pemenuhan PO</v>
          </cell>
          <cell r="D18" t="str">
            <v>Maximize</v>
          </cell>
          <cell r="E18">
            <v>100</v>
          </cell>
          <cell r="F18">
            <v>72.48571757217897</v>
          </cell>
          <cell r="G18">
            <v>72.48571757217897</v>
          </cell>
          <cell r="I18">
            <v>50</v>
          </cell>
          <cell r="J18">
            <v>7</v>
          </cell>
          <cell r="K18">
            <v>3.5000000000000004</v>
          </cell>
          <cell r="L18"/>
        </row>
        <row r="19">
          <cell r="B19" t="str">
            <v>C.AU.3.2</v>
          </cell>
          <cell r="C19" t="str">
            <v>Tingkat Kepuasan Pelanggan</v>
          </cell>
          <cell r="D19" t="str">
            <v>Maximize</v>
          </cell>
          <cell r="E19">
            <v>100</v>
          </cell>
          <cell r="F19">
            <v>70.370370370370367</v>
          </cell>
          <cell r="G19">
            <v>70.370370370370367</v>
          </cell>
          <cell r="I19">
            <v>50</v>
          </cell>
          <cell r="J19">
            <v>5</v>
          </cell>
          <cell r="K19">
            <v>2.5</v>
          </cell>
          <cell r="L19"/>
        </row>
        <row r="21">
          <cell r="B21" t="str">
            <v>I.AU.1</v>
          </cell>
          <cell r="C21" t="str">
            <v>Jumlah Kajian Manajemen Resiko</v>
          </cell>
          <cell r="D21" t="str">
            <v>Maximize</v>
          </cell>
          <cell r="E21" t="str">
            <v/>
          </cell>
          <cell r="F21" t="str">
            <v/>
          </cell>
          <cell r="G21" t="str">
            <v/>
          </cell>
          <cell r="I21">
            <v>0</v>
          </cell>
          <cell r="J21">
            <v>0</v>
          </cell>
          <cell r="K21">
            <v>0</v>
          </cell>
          <cell r="L21"/>
        </row>
        <row r="23">
          <cell r="B23" t="str">
            <v>I.AU.2.1</v>
          </cell>
          <cell r="C23" t="str">
            <v>Produksi Pisang</v>
          </cell>
          <cell r="D23" t="str">
            <v>Maximize</v>
          </cell>
          <cell r="E23">
            <v>100</v>
          </cell>
          <cell r="F23">
            <v>114.93262438936904</v>
          </cell>
          <cell r="G23">
            <v>114.93262438936904</v>
          </cell>
          <cell r="I23">
            <v>110</v>
          </cell>
          <cell r="J23">
            <v>3</v>
          </cell>
          <cell r="K23">
            <v>3.3</v>
          </cell>
          <cell r="L23"/>
        </row>
        <row r="24">
          <cell r="B24" t="str">
            <v>I.AU.2.2</v>
          </cell>
          <cell r="C24" t="str">
            <v>Produksi Buah Naga</v>
          </cell>
          <cell r="D24" t="str">
            <v>Maximize</v>
          </cell>
          <cell r="E24">
            <v>100</v>
          </cell>
          <cell r="F24">
            <v>65.966666666666669</v>
          </cell>
          <cell r="G24">
            <v>65.966666666666669</v>
          </cell>
          <cell r="I24">
            <v>50</v>
          </cell>
          <cell r="J24">
            <v>1</v>
          </cell>
          <cell r="K24">
            <v>0.5</v>
          </cell>
          <cell r="L24"/>
        </row>
        <row r="25">
          <cell r="B25" t="str">
            <v>I.AU.2.3</v>
          </cell>
          <cell r="C25" t="str">
            <v>Produksi Jeruk</v>
          </cell>
          <cell r="D25" t="str">
            <v>Maximize</v>
          </cell>
          <cell r="E25" t="str">
            <v/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/>
        </row>
        <row r="26">
          <cell r="B26" t="str">
            <v>I.AU.2.4</v>
          </cell>
          <cell r="C26" t="str">
            <v>Produksi Jambu Biji</v>
          </cell>
          <cell r="D26" t="str">
            <v>Maximize</v>
          </cell>
          <cell r="E26">
            <v>100</v>
          </cell>
          <cell r="F26">
            <v>236</v>
          </cell>
          <cell r="G26">
            <v>236</v>
          </cell>
          <cell r="I26">
            <v>110</v>
          </cell>
          <cell r="J26">
            <v>1</v>
          </cell>
          <cell r="K26">
            <v>1.1000000000000001</v>
          </cell>
          <cell r="L26"/>
        </row>
        <row r="27">
          <cell r="B27" t="str">
            <v>I.AU.2.5</v>
          </cell>
          <cell r="C27" t="str">
            <v>Produksi Jambu Air</v>
          </cell>
          <cell r="D27" t="str">
            <v>Maximize</v>
          </cell>
          <cell r="E27" t="str">
            <v/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/>
        </row>
        <row r="28">
          <cell r="B28" t="str">
            <v>I.AU.2.6</v>
          </cell>
          <cell r="C28" t="str">
            <v>Persentase Return</v>
          </cell>
          <cell r="D28" t="str">
            <v>Minimize</v>
          </cell>
          <cell r="E28">
            <v>6</v>
          </cell>
          <cell r="F28">
            <v>17.024538294772199</v>
          </cell>
          <cell r="G28">
            <v>283.74230491287</v>
          </cell>
          <cell r="I28">
            <v>110</v>
          </cell>
          <cell r="J28">
            <v>5</v>
          </cell>
          <cell r="K28">
            <v>5.5</v>
          </cell>
          <cell r="L28"/>
        </row>
        <row r="30">
          <cell r="B30" t="str">
            <v>I.AU.3</v>
          </cell>
          <cell r="C30" t="str">
            <v>Penyampaian laporan evaluasi tepat waktu (Eksploitasi, Panen, Pemeliharaan, Investasi)</v>
          </cell>
          <cell r="D30" t="str">
            <v>Minimize</v>
          </cell>
          <cell r="E30">
            <v>42773</v>
          </cell>
          <cell r="F30">
            <v>42774</v>
          </cell>
          <cell r="G30">
            <v>1</v>
          </cell>
          <cell r="I30">
            <v>90</v>
          </cell>
          <cell r="J30">
            <v>8</v>
          </cell>
          <cell r="K30">
            <v>7.2</v>
          </cell>
          <cell r="L30"/>
        </row>
        <row r="32">
          <cell r="B32" t="str">
            <v>I.AU.4</v>
          </cell>
          <cell r="C32" t="str">
            <v>Pertumbuhan Jumlah outlet/Customer</v>
          </cell>
          <cell r="D32" t="str">
            <v>Maximize</v>
          </cell>
          <cell r="E32">
            <v>117</v>
          </cell>
          <cell r="F32">
            <v>165</v>
          </cell>
          <cell r="G32">
            <v>141.02564102564102</v>
          </cell>
          <cell r="I32">
            <v>110</v>
          </cell>
          <cell r="J32">
            <v>7</v>
          </cell>
          <cell r="K32">
            <v>7.7000000000000011</v>
          </cell>
          <cell r="L32"/>
        </row>
        <row r="34">
          <cell r="B34" t="str">
            <v>L.AU.1.1</v>
          </cell>
          <cell r="C34" t="str">
            <v>Penyusunan RKAP 2018 Aneka Usaha</v>
          </cell>
          <cell r="D34" t="str">
            <v>Minimize</v>
          </cell>
          <cell r="E34" t="str">
            <v/>
          </cell>
          <cell r="F34" t="str">
            <v/>
          </cell>
          <cell r="G34" t="str">
            <v/>
          </cell>
          <cell r="I34">
            <v>0</v>
          </cell>
          <cell r="J34">
            <v>0</v>
          </cell>
          <cell r="K34">
            <v>0</v>
          </cell>
          <cell r="L34"/>
        </row>
        <row r="35">
          <cell r="B35" t="str">
            <v>L.AU.1.2</v>
          </cell>
          <cell r="C35" t="str">
            <v>Penyusunan PKB (I,II,III,IV) Aneka Usaha</v>
          </cell>
          <cell r="D35" t="str">
            <v>Minimize</v>
          </cell>
          <cell r="E35" t="str">
            <v/>
          </cell>
          <cell r="F35" t="str">
            <v/>
          </cell>
          <cell r="G35" t="str">
            <v/>
          </cell>
          <cell r="I35">
            <v>0</v>
          </cell>
          <cell r="J35">
            <v>0</v>
          </cell>
          <cell r="K35">
            <v>0</v>
          </cell>
          <cell r="L35"/>
        </row>
        <row r="37">
          <cell r="B37" t="str">
            <v>L.AU.2</v>
          </cell>
          <cell r="C37" t="str">
            <v>Pengkajian Terhadap Kebijakan Tentang Aneka Usaha</v>
          </cell>
          <cell r="D37" t="str">
            <v>Maximize</v>
          </cell>
          <cell r="E37" t="str">
            <v/>
          </cell>
          <cell r="F37" t="str">
            <v/>
          </cell>
          <cell r="G37" t="str">
            <v/>
          </cell>
          <cell r="I37">
            <v>0</v>
          </cell>
          <cell r="J37">
            <v>0</v>
          </cell>
          <cell r="K37">
            <v>0</v>
          </cell>
          <cell r="L37"/>
        </row>
        <row r="39">
          <cell r="B39" t="str">
            <v>L.AU.3</v>
          </cell>
          <cell r="C39" t="str">
            <v>Ketepatan penyampaian KPI Softcopy</v>
          </cell>
          <cell r="D39" t="str">
            <v>Minimize</v>
          </cell>
          <cell r="E39">
            <v>42775</v>
          </cell>
          <cell r="F39">
            <v>42775</v>
          </cell>
          <cell r="G39">
            <v>0</v>
          </cell>
          <cell r="I39">
            <v>100</v>
          </cell>
          <cell r="J39">
            <v>25</v>
          </cell>
          <cell r="K39">
            <v>25</v>
          </cell>
          <cell r="L39"/>
        </row>
      </sheetData>
      <sheetData sheetId="5">
        <row r="3">
          <cell r="C3">
            <v>42736</v>
          </cell>
        </row>
        <row r="7">
          <cell r="B7" t="str">
            <v>F.Ag.1.1</v>
          </cell>
          <cell r="C7" t="str">
            <v>Biaya Umum Agrowisata</v>
          </cell>
          <cell r="D7" t="str">
            <v>Minimize</v>
          </cell>
          <cell r="E7">
            <v>799653858.23333335</v>
          </cell>
          <cell r="F7">
            <v>520708288.19604528</v>
          </cell>
          <cell r="G7">
            <v>65.116710541038401</v>
          </cell>
          <cell r="I7">
            <v>110</v>
          </cell>
          <cell r="J7">
            <v>7.5</v>
          </cell>
          <cell r="K7">
            <v>8.25</v>
          </cell>
          <cell r="L7"/>
        </row>
        <row r="8">
          <cell r="B8" t="str">
            <v>F.Ag.1.2</v>
          </cell>
          <cell r="C8" t="str">
            <v>Biaya Promosi</v>
          </cell>
          <cell r="D8" t="str">
            <v>Minimize</v>
          </cell>
          <cell r="E8">
            <v>53872708.333333336</v>
          </cell>
          <cell r="F8">
            <v>2965000</v>
          </cell>
          <cell r="G8">
            <v>5.5037143884697333</v>
          </cell>
          <cell r="I8">
            <v>110</v>
          </cell>
          <cell r="J8">
            <v>10</v>
          </cell>
          <cell r="K8">
            <v>11</v>
          </cell>
          <cell r="L8"/>
        </row>
        <row r="10">
          <cell r="B10" t="str">
            <v>F.Ag.2</v>
          </cell>
          <cell r="C10" t="str">
            <v>Nilai Pendapatan Agrowisata</v>
          </cell>
          <cell r="D10" t="str">
            <v>Maximize</v>
          </cell>
          <cell r="E10">
            <v>2414250940</v>
          </cell>
          <cell r="F10">
            <v>2349570051</v>
          </cell>
          <cell r="G10">
            <v>97.320871334112439</v>
          </cell>
          <cell r="I10">
            <v>90</v>
          </cell>
          <cell r="J10">
            <v>7.5</v>
          </cell>
          <cell r="K10">
            <v>6.75</v>
          </cell>
          <cell r="L10"/>
        </row>
        <row r="12">
          <cell r="B12" t="str">
            <v>C.Ag.1</v>
          </cell>
          <cell r="C12" t="str">
            <v>Tingkat Kepuasan Direksi Kepada Agrowisata</v>
          </cell>
          <cell r="D12" t="str">
            <v>Maximize</v>
          </cell>
          <cell r="E12">
            <v>100</v>
          </cell>
          <cell r="F12">
            <v>80</v>
          </cell>
          <cell r="G12">
            <v>80</v>
          </cell>
          <cell r="I12">
            <v>50</v>
          </cell>
          <cell r="J12">
            <v>7.5</v>
          </cell>
          <cell r="K12">
            <v>3.75</v>
          </cell>
          <cell r="L12"/>
        </row>
        <row r="14">
          <cell r="B14" t="str">
            <v>C.Ag.2.1</v>
          </cell>
          <cell r="C14" t="str">
            <v>Tingkat Komplain Konsumen</v>
          </cell>
          <cell r="D14" t="str">
            <v>Minimize</v>
          </cell>
          <cell r="E14">
            <v>30</v>
          </cell>
          <cell r="F14">
            <v>2.4904214559386975</v>
          </cell>
          <cell r="G14">
            <v>8.3014048531289912</v>
          </cell>
          <cell r="I14">
            <v>110</v>
          </cell>
          <cell r="J14">
            <v>3.5</v>
          </cell>
          <cell r="K14">
            <v>3.8500000000000005</v>
          </cell>
          <cell r="L14"/>
        </row>
        <row r="15">
          <cell r="B15" t="str">
            <v>C.Ag.2.2</v>
          </cell>
          <cell r="C15" t="str">
            <v>Tingkat Kepuasan Konsumen</v>
          </cell>
          <cell r="D15" t="str">
            <v>Maximize</v>
          </cell>
          <cell r="E15">
            <v>70</v>
          </cell>
          <cell r="F15">
            <v>97.509578544061299</v>
          </cell>
          <cell r="G15">
            <v>139.29939792008759</v>
          </cell>
          <cell r="I15">
            <v>110</v>
          </cell>
          <cell r="J15">
            <v>5</v>
          </cell>
          <cell r="K15">
            <v>5.5</v>
          </cell>
          <cell r="L15"/>
        </row>
        <row r="17">
          <cell r="B17" t="str">
            <v>C.Ag.3</v>
          </cell>
          <cell r="C17" t="str">
            <v>Strategi Pemasaran Agrowisata</v>
          </cell>
          <cell r="D17" t="str">
            <v>Maximize</v>
          </cell>
          <cell r="E17">
            <v>100</v>
          </cell>
          <cell r="F17" t="str">
            <v/>
          </cell>
          <cell r="G17" t="str">
            <v/>
          </cell>
          <cell r="I17">
            <v>0</v>
          </cell>
          <cell r="J17">
            <v>9</v>
          </cell>
          <cell r="K17">
            <v>0</v>
          </cell>
          <cell r="L17" t="str">
            <v>Tidak ada Evidence</v>
          </cell>
        </row>
        <row r="19">
          <cell r="B19" t="str">
            <v>I.Ag.1.1</v>
          </cell>
          <cell r="C19" t="str">
            <v>Tingkat Hunian Penginapan</v>
          </cell>
          <cell r="D19" t="str">
            <v>Maximize</v>
          </cell>
          <cell r="E19">
            <v>1001</v>
          </cell>
          <cell r="F19">
            <v>942</v>
          </cell>
          <cell r="G19">
            <v>94.105894105894109</v>
          </cell>
          <cell r="I19">
            <v>80</v>
          </cell>
          <cell r="J19">
            <v>7</v>
          </cell>
          <cell r="K19">
            <v>5.6000000000000005</v>
          </cell>
          <cell r="L19"/>
        </row>
        <row r="20">
          <cell r="B20" t="str">
            <v>I.Ag.1.2</v>
          </cell>
          <cell r="C20" t="str">
            <v>Jumlah Pengunjung</v>
          </cell>
          <cell r="D20" t="str">
            <v>Maximize</v>
          </cell>
          <cell r="E20">
            <v>79871</v>
          </cell>
          <cell r="F20">
            <v>74127</v>
          </cell>
          <cell r="G20">
            <v>92.808403550725544</v>
          </cell>
          <cell r="I20">
            <v>70</v>
          </cell>
          <cell r="J20">
            <v>8</v>
          </cell>
          <cell r="K20">
            <v>5.6000000000000005</v>
          </cell>
          <cell r="L20"/>
        </row>
        <row r="22">
          <cell r="B22" t="str">
            <v>I.Ag.2</v>
          </cell>
          <cell r="C22" t="str">
            <v>Jumlah Kajian Manajemen Resiko</v>
          </cell>
          <cell r="D22" t="str">
            <v>Maximize</v>
          </cell>
          <cell r="E22" t="str">
            <v/>
          </cell>
          <cell r="F22" t="str">
            <v/>
          </cell>
          <cell r="G22" t="str">
            <v/>
          </cell>
          <cell r="I22">
            <v>0</v>
          </cell>
          <cell r="J22">
            <v>0</v>
          </cell>
          <cell r="K22">
            <v>0</v>
          </cell>
          <cell r="L22"/>
        </row>
        <row r="24">
          <cell r="B24" t="str">
            <v>I.Ag.3</v>
          </cell>
          <cell r="C24" t="str">
            <v>Ketepatan Penyelesaian Laporan Manajemen Agrowisata</v>
          </cell>
          <cell r="D24" t="str">
            <v>Minimize</v>
          </cell>
          <cell r="E24">
            <v>42769</v>
          </cell>
          <cell r="F24">
            <v>42768</v>
          </cell>
          <cell r="G24">
            <v>-1</v>
          </cell>
          <cell r="I24">
            <v>110</v>
          </cell>
          <cell r="J24">
            <v>10</v>
          </cell>
          <cell r="K24">
            <v>11</v>
          </cell>
          <cell r="L24"/>
        </row>
        <row r="26">
          <cell r="B26" t="str">
            <v>L.Ag.1.1</v>
          </cell>
          <cell r="C26" t="str">
            <v>Jumlah Kegiatan Promosi</v>
          </cell>
          <cell r="D26" t="str">
            <v>Maximize</v>
          </cell>
          <cell r="E26">
            <v>2</v>
          </cell>
          <cell r="F26" t="str">
            <v/>
          </cell>
          <cell r="G26" t="str">
            <v/>
          </cell>
          <cell r="I26">
            <v>0</v>
          </cell>
          <cell r="J26">
            <v>7.5</v>
          </cell>
          <cell r="K26">
            <v>0</v>
          </cell>
          <cell r="L26" t="str">
            <v>Tidak ada Evidence</v>
          </cell>
        </row>
        <row r="27">
          <cell r="B27" t="str">
            <v>L.Ag.1.2</v>
          </cell>
          <cell r="C27" t="str">
            <v>Jumlah Pengakses Media Promosi Online</v>
          </cell>
          <cell r="D27" t="str">
            <v>Maximize</v>
          </cell>
          <cell r="E27">
            <v>5000</v>
          </cell>
          <cell r="F27">
            <v>349562</v>
          </cell>
          <cell r="G27">
            <v>6991.24</v>
          </cell>
          <cell r="I27">
            <v>110</v>
          </cell>
          <cell r="J27">
            <v>10</v>
          </cell>
          <cell r="K27">
            <v>11</v>
          </cell>
          <cell r="L27"/>
        </row>
        <row r="29">
          <cell r="B29" t="str">
            <v>L.Ag.2.1</v>
          </cell>
          <cell r="C29" t="str">
            <v>Penyusunan RKAP 2018 Agrowisata</v>
          </cell>
          <cell r="D29" t="str">
            <v>Minimize</v>
          </cell>
          <cell r="E29" t="str">
            <v/>
          </cell>
          <cell r="F29" t="str">
            <v/>
          </cell>
          <cell r="G29" t="str">
            <v/>
          </cell>
          <cell r="I29">
            <v>0</v>
          </cell>
          <cell r="J29">
            <v>0</v>
          </cell>
          <cell r="K29">
            <v>0</v>
          </cell>
          <cell r="L29"/>
        </row>
        <row r="30">
          <cell r="B30" t="str">
            <v>L.Ag.2.2</v>
          </cell>
          <cell r="C30" t="str">
            <v>Penyusunan PKB (I,II,III,IV) Agrowisata</v>
          </cell>
          <cell r="D30" t="str">
            <v>Minimize</v>
          </cell>
          <cell r="E30" t="str">
            <v/>
          </cell>
          <cell r="F30" t="str">
            <v/>
          </cell>
          <cell r="G30" t="str">
            <v/>
          </cell>
          <cell r="I30">
            <v>0</v>
          </cell>
          <cell r="J30">
            <v>0</v>
          </cell>
          <cell r="K30">
            <v>0</v>
          </cell>
          <cell r="L30"/>
        </row>
        <row r="32">
          <cell r="B32" t="str">
            <v>L.Ag.3</v>
          </cell>
          <cell r="C32" t="str">
            <v>Pengkajian Terhadap Kebijakan Bagian Agrowisata</v>
          </cell>
          <cell r="D32" t="str">
            <v>Maximize</v>
          </cell>
          <cell r="E32" t="str">
            <v/>
          </cell>
          <cell r="F32" t="str">
            <v/>
          </cell>
          <cell r="G32" t="str">
            <v/>
          </cell>
          <cell r="I32">
            <v>0</v>
          </cell>
          <cell r="J32">
            <v>0</v>
          </cell>
          <cell r="K32">
            <v>0</v>
          </cell>
          <cell r="L32"/>
        </row>
        <row r="34">
          <cell r="B34" t="str">
            <v>L.Ag.4</v>
          </cell>
          <cell r="C34" t="str">
            <v>Ketepatan penyampaian KPI Softcopy</v>
          </cell>
          <cell r="D34" t="str">
            <v>Minimize</v>
          </cell>
          <cell r="E34">
            <v>42775</v>
          </cell>
          <cell r="F34">
            <v>42773</v>
          </cell>
          <cell r="G34">
            <v>-2</v>
          </cell>
          <cell r="I34">
            <v>110</v>
          </cell>
          <cell r="J34">
            <v>7.5</v>
          </cell>
          <cell r="K34">
            <v>8.25</v>
          </cell>
          <cell r="L34"/>
        </row>
      </sheetData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92</v>
          </cell>
          <cell r="B2" t="str">
            <v>Industri Hilir Terpadu</v>
          </cell>
        </row>
        <row r="3">
          <cell r="A3">
            <v>76</v>
          </cell>
          <cell r="B3" t="str">
            <v>Unit Komoditi Karet</v>
          </cell>
        </row>
        <row r="4">
          <cell r="A4">
            <v>78</v>
          </cell>
          <cell r="B4" t="str">
            <v>Unit Industri Hilir Terpadu</v>
          </cell>
        </row>
        <row r="5">
          <cell r="A5">
            <v>75</v>
          </cell>
          <cell r="B5" t="str">
            <v>Unit Komoditi Sawit</v>
          </cell>
        </row>
        <row r="6">
          <cell r="A6">
            <v>77</v>
          </cell>
          <cell r="B6" t="str">
            <v>Unit Komoditi Teh</v>
          </cell>
        </row>
        <row r="261">
          <cell r="E261">
            <v>75</v>
          </cell>
        </row>
        <row r="262">
          <cell r="E262">
            <v>75</v>
          </cell>
        </row>
        <row r="263">
          <cell r="E263">
            <v>75</v>
          </cell>
        </row>
        <row r="264">
          <cell r="E264">
            <v>75</v>
          </cell>
        </row>
        <row r="265">
          <cell r="E265">
            <v>75</v>
          </cell>
        </row>
        <row r="266">
          <cell r="E266">
            <v>75</v>
          </cell>
        </row>
        <row r="267">
          <cell r="E267">
            <v>75</v>
          </cell>
        </row>
        <row r="268">
          <cell r="E268">
            <v>75</v>
          </cell>
        </row>
        <row r="269">
          <cell r="E269">
            <v>75</v>
          </cell>
        </row>
        <row r="270">
          <cell r="E270">
            <v>76</v>
          </cell>
        </row>
        <row r="271">
          <cell r="E271">
            <v>76</v>
          </cell>
        </row>
        <row r="272">
          <cell r="E272">
            <v>76</v>
          </cell>
        </row>
        <row r="273">
          <cell r="E273">
            <v>76</v>
          </cell>
        </row>
        <row r="274">
          <cell r="E274">
            <v>76</v>
          </cell>
        </row>
        <row r="275">
          <cell r="E275">
            <v>76</v>
          </cell>
        </row>
        <row r="276">
          <cell r="E276">
            <v>76</v>
          </cell>
        </row>
        <row r="277">
          <cell r="E277">
            <v>76</v>
          </cell>
        </row>
        <row r="278">
          <cell r="E278">
            <v>76</v>
          </cell>
        </row>
        <row r="279">
          <cell r="E279">
            <v>77</v>
          </cell>
        </row>
        <row r="280">
          <cell r="E280">
            <v>77</v>
          </cell>
        </row>
        <row r="281">
          <cell r="E281">
            <v>77</v>
          </cell>
        </row>
        <row r="282">
          <cell r="E282">
            <v>77</v>
          </cell>
        </row>
        <row r="283">
          <cell r="E283">
            <v>77</v>
          </cell>
        </row>
        <row r="284">
          <cell r="E284">
            <v>77</v>
          </cell>
        </row>
        <row r="285">
          <cell r="E285">
            <v>77</v>
          </cell>
        </row>
        <row r="286">
          <cell r="E286">
            <v>77</v>
          </cell>
        </row>
        <row r="287">
          <cell r="E287">
            <v>77</v>
          </cell>
        </row>
        <row r="288">
          <cell r="E288">
            <v>78</v>
          </cell>
        </row>
        <row r="289">
          <cell r="E289">
            <v>78</v>
          </cell>
        </row>
        <row r="290">
          <cell r="E290">
            <v>78</v>
          </cell>
        </row>
        <row r="291">
          <cell r="E291">
            <v>78</v>
          </cell>
        </row>
        <row r="292">
          <cell r="E292">
            <v>78</v>
          </cell>
        </row>
        <row r="293">
          <cell r="E293">
            <v>78</v>
          </cell>
        </row>
        <row r="294">
          <cell r="E294">
            <v>78</v>
          </cell>
        </row>
        <row r="295">
          <cell r="E295">
            <v>78</v>
          </cell>
        </row>
        <row r="296">
          <cell r="E296">
            <v>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Rule BSC 2017"/>
      <sheetName val="Ranking"/>
      <sheetName val="Ranking Final"/>
      <sheetName val="QC I"/>
      <sheetName val="QC II"/>
      <sheetName val="QC III"/>
      <sheetName val="QC IV"/>
      <sheetName val="3"/>
    </sheetNames>
    <sheetDataSet>
      <sheetData sheetId="0"/>
      <sheetData sheetId="1"/>
      <sheetData sheetId="2"/>
      <sheetData sheetId="3">
        <row r="3">
          <cell r="C3">
            <v>42736</v>
          </cell>
        </row>
        <row r="7">
          <cell r="B7" t="str">
            <v>F.QCI.1</v>
          </cell>
          <cell r="C7" t="str">
            <v>Biaya Umum Management Quality Control I</v>
          </cell>
          <cell r="D7" t="str">
            <v>Minimize</v>
          </cell>
          <cell r="E7">
            <v>40940000</v>
          </cell>
          <cell r="F7">
            <v>15329000</v>
          </cell>
          <cell r="G7">
            <v>37.442598925256476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C.QCI.1</v>
          </cell>
          <cell r="C9" t="str">
            <v>Tingkat Kepuasan Direksi Kepada Management Quality Control I</v>
          </cell>
          <cell r="D9" t="str">
            <v>Maximize</v>
          </cell>
          <cell r="E9">
            <v>100</v>
          </cell>
          <cell r="F9">
            <v>78</v>
          </cell>
          <cell r="G9">
            <v>78</v>
          </cell>
          <cell r="I9">
            <v>50</v>
          </cell>
          <cell r="J9">
            <v>25</v>
          </cell>
          <cell r="K9">
            <v>12.5</v>
          </cell>
          <cell r="L9"/>
        </row>
        <row r="11">
          <cell r="B11" t="str">
            <v>I.QCI.1.1</v>
          </cell>
          <cell r="C11" t="str">
            <v>Laporan Rencana Program Pengawalan Wilayah Kerja</v>
          </cell>
          <cell r="D11" t="str">
            <v>Minimize</v>
          </cell>
          <cell r="E11">
            <v>42769</v>
          </cell>
          <cell r="F11">
            <v>42769</v>
          </cell>
          <cell r="G11">
            <v>0</v>
          </cell>
          <cell r="I11">
            <v>100</v>
          </cell>
          <cell r="J11">
            <v>10</v>
          </cell>
          <cell r="K11">
            <v>10</v>
          </cell>
          <cell r="L11"/>
        </row>
        <row r="12">
          <cell r="B12" t="str">
            <v>I.QCI.1.2</v>
          </cell>
          <cell r="C12" t="str">
            <v>Laporan Manajemen Quality Control I</v>
          </cell>
          <cell r="D12" t="str">
            <v>Minimize</v>
          </cell>
          <cell r="E12">
            <v>42769</v>
          </cell>
          <cell r="F12">
            <v>42769</v>
          </cell>
          <cell r="G12">
            <v>0</v>
          </cell>
          <cell r="I12">
            <v>100</v>
          </cell>
          <cell r="J12">
            <v>10</v>
          </cell>
          <cell r="K12">
            <v>10</v>
          </cell>
          <cell r="L12"/>
        </row>
        <row r="14">
          <cell r="B14" t="str">
            <v>I.QCI.2</v>
          </cell>
          <cell r="C14" t="str">
            <v>Reviu Quality Assurance (QA)</v>
          </cell>
          <cell r="D14" t="str">
            <v>Maximize</v>
          </cell>
          <cell r="E14">
            <v>4</v>
          </cell>
          <cell r="F14">
            <v>4</v>
          </cell>
          <cell r="G14">
            <v>100</v>
          </cell>
          <cell r="I14">
            <v>110</v>
          </cell>
          <cell r="J14">
            <v>5</v>
          </cell>
          <cell r="K14">
            <v>5.5</v>
          </cell>
          <cell r="L14"/>
        </row>
        <row r="16">
          <cell r="B16" t="str">
            <v>L.QCI.1.1</v>
          </cell>
          <cell r="C16" t="str">
            <v>Penyusunan RKAP 2018 Management Quality Control I</v>
          </cell>
          <cell r="D16" t="str">
            <v>Minimize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L.QCI.1.2</v>
          </cell>
          <cell r="C17" t="str">
            <v>Penyusunan PKB (I,II,III,IV) Management Quality Control I</v>
          </cell>
          <cell r="D17" t="str">
            <v>Minimize</v>
          </cell>
          <cell r="E17" t="str">
            <v/>
          </cell>
          <cell r="F17" t="str">
            <v/>
          </cell>
          <cell r="G17" t="str">
            <v/>
          </cell>
          <cell r="I17">
            <v>0</v>
          </cell>
          <cell r="J17">
            <v>0</v>
          </cell>
          <cell r="K17">
            <v>0</v>
          </cell>
          <cell r="L17"/>
        </row>
        <row r="19">
          <cell r="B19" t="str">
            <v>L.QCI.2</v>
          </cell>
          <cell r="C19" t="str">
            <v>Pengkajian Terhadap Kebijakan Korporasi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1">
          <cell r="B21" t="str">
            <v>L.QCI.3</v>
          </cell>
          <cell r="C21" t="str">
            <v>Ketepatan penyampaian Laporan KPI Softcopy</v>
          </cell>
          <cell r="D21" t="str">
            <v>Minimize</v>
          </cell>
          <cell r="E21">
            <v>42775</v>
          </cell>
          <cell r="F21">
            <v>42773</v>
          </cell>
          <cell r="G21">
            <v>-2</v>
          </cell>
          <cell r="I21">
            <v>110</v>
          </cell>
          <cell r="J21">
            <v>25</v>
          </cell>
          <cell r="K21">
            <v>27.5</v>
          </cell>
          <cell r="L21"/>
        </row>
      </sheetData>
      <sheetData sheetId="4">
        <row r="3">
          <cell r="C3">
            <v>42736</v>
          </cell>
        </row>
        <row r="7">
          <cell r="B7" t="str">
            <v>F.QCII.1</v>
          </cell>
          <cell r="C7" t="str">
            <v>Biaya Umum Management Quality Control II</v>
          </cell>
          <cell r="D7" t="str">
            <v>Minimize</v>
          </cell>
          <cell r="E7">
            <v>38818695.370370373</v>
          </cell>
          <cell r="F7">
            <v>6428000</v>
          </cell>
          <cell r="G7">
            <v>16.559031514764353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C.QCII.1</v>
          </cell>
          <cell r="C9" t="str">
            <v>Tingkat Kepuasan Direksi Kepada Management Quality Control II</v>
          </cell>
          <cell r="D9" t="str">
            <v>Maximize</v>
          </cell>
          <cell r="E9">
            <v>100</v>
          </cell>
          <cell r="F9">
            <v>78</v>
          </cell>
          <cell r="G9">
            <v>78</v>
          </cell>
          <cell r="I9">
            <v>50</v>
          </cell>
          <cell r="J9">
            <v>25</v>
          </cell>
          <cell r="K9">
            <v>12.5</v>
          </cell>
          <cell r="L9"/>
        </row>
        <row r="11">
          <cell r="B11" t="str">
            <v>I.QCII.1.1</v>
          </cell>
          <cell r="C11" t="str">
            <v>Laporan Rencana Program Pengawalan Wilayah Kerja</v>
          </cell>
          <cell r="D11" t="str">
            <v>Minimize</v>
          </cell>
          <cell r="E11">
            <v>42769</v>
          </cell>
          <cell r="F11">
            <v>42767</v>
          </cell>
          <cell r="G11">
            <v>-2</v>
          </cell>
          <cell r="I11">
            <v>110</v>
          </cell>
          <cell r="J11">
            <v>10</v>
          </cell>
          <cell r="K11">
            <v>11</v>
          </cell>
          <cell r="L11"/>
        </row>
        <row r="12">
          <cell r="B12" t="str">
            <v>I.QCII.1.2</v>
          </cell>
          <cell r="C12" t="str">
            <v>Laporan Manajemen Quality Control I,II,III,IV</v>
          </cell>
          <cell r="D12" t="str">
            <v>Minimize</v>
          </cell>
          <cell r="E12">
            <v>42769</v>
          </cell>
          <cell r="F12">
            <v>42767</v>
          </cell>
          <cell r="G12">
            <v>-2</v>
          </cell>
          <cell r="I12">
            <v>110</v>
          </cell>
          <cell r="J12">
            <v>10</v>
          </cell>
          <cell r="K12">
            <v>11</v>
          </cell>
          <cell r="L12"/>
        </row>
        <row r="14">
          <cell r="B14" t="str">
            <v>I.QCII.2</v>
          </cell>
          <cell r="C14" t="str">
            <v>Reviu Quality Assurance (QA)</v>
          </cell>
          <cell r="D14" t="str">
            <v>Maximize</v>
          </cell>
          <cell r="E14">
            <v>7</v>
          </cell>
          <cell r="F14">
            <v>7</v>
          </cell>
          <cell r="G14">
            <v>99.999999999999986</v>
          </cell>
          <cell r="I14">
            <v>110</v>
          </cell>
          <cell r="J14">
            <v>5</v>
          </cell>
          <cell r="K14">
            <v>5.5</v>
          </cell>
          <cell r="L14"/>
        </row>
        <row r="16">
          <cell r="B16" t="str">
            <v>L.QCII.1.1</v>
          </cell>
          <cell r="C16" t="str">
            <v>Penyusunan RKAP 2018 Management Quality Control II</v>
          </cell>
          <cell r="D16" t="str">
            <v>Minimize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L.QCII.1.2</v>
          </cell>
          <cell r="C17" t="str">
            <v>Penyusunan PKB (I,II,III,IV) Management Quality Control II</v>
          </cell>
          <cell r="D17" t="str">
            <v>Minimize</v>
          </cell>
          <cell r="E17" t="str">
            <v/>
          </cell>
          <cell r="F17" t="str">
            <v/>
          </cell>
          <cell r="G17" t="str">
            <v/>
          </cell>
          <cell r="I17">
            <v>0</v>
          </cell>
          <cell r="J17">
            <v>0</v>
          </cell>
          <cell r="K17">
            <v>0</v>
          </cell>
          <cell r="L17"/>
        </row>
        <row r="19">
          <cell r="B19" t="str">
            <v>L.QCII.2</v>
          </cell>
          <cell r="C19" t="str">
            <v>Pengkajian Terhadap Kebijakan Korporasi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1">
          <cell r="B21" t="str">
            <v>L.QCII.3</v>
          </cell>
          <cell r="C21" t="str">
            <v>Ketepatan penyampaian Laporan KPI Softcopy</v>
          </cell>
          <cell r="D21" t="str">
            <v>Minimize</v>
          </cell>
          <cell r="E21">
            <v>42775</v>
          </cell>
          <cell r="F21">
            <v>42773</v>
          </cell>
          <cell r="G21">
            <v>-2</v>
          </cell>
          <cell r="I21">
            <v>110</v>
          </cell>
          <cell r="J21">
            <v>25</v>
          </cell>
          <cell r="K21">
            <v>27.5</v>
          </cell>
          <cell r="L21"/>
        </row>
      </sheetData>
      <sheetData sheetId="5">
        <row r="3">
          <cell r="C3">
            <v>42736</v>
          </cell>
        </row>
        <row r="7">
          <cell r="B7" t="str">
            <v>F.QCIII.1</v>
          </cell>
          <cell r="C7" t="str">
            <v>Biaya Umum Management Quality Control III</v>
          </cell>
          <cell r="D7" t="str">
            <v>Minimize</v>
          </cell>
          <cell r="E7">
            <v>15380000</v>
          </cell>
          <cell r="F7">
            <v>11540000</v>
          </cell>
          <cell r="G7">
            <v>75.032509752925876</v>
          </cell>
          <cell r="I7">
            <v>110</v>
          </cell>
          <cell r="J7">
            <v>25</v>
          </cell>
          <cell r="K7">
            <v>27.5</v>
          </cell>
          <cell r="L7"/>
        </row>
        <row r="9">
          <cell r="B9" t="str">
            <v>C.QCIII.1</v>
          </cell>
          <cell r="C9" t="str">
            <v>Tingkat Kepuasan Direksi Kepada Management Quality Control III</v>
          </cell>
          <cell r="D9" t="str">
            <v>Maximize</v>
          </cell>
          <cell r="E9">
            <v>100</v>
          </cell>
          <cell r="F9">
            <v>78</v>
          </cell>
          <cell r="G9">
            <v>78</v>
          </cell>
          <cell r="I9">
            <v>50</v>
          </cell>
          <cell r="J9">
            <v>25</v>
          </cell>
          <cell r="K9">
            <v>12.5</v>
          </cell>
          <cell r="L9"/>
        </row>
        <row r="11">
          <cell r="B11" t="str">
            <v>I.QCIII.1.1</v>
          </cell>
          <cell r="C11" t="str">
            <v>Laporan Rencana Program Pengawalan Wilayah Kerja</v>
          </cell>
          <cell r="D11" t="str">
            <v>Minimize</v>
          </cell>
          <cell r="E11">
            <v>42769</v>
          </cell>
          <cell r="F11">
            <v>42769</v>
          </cell>
          <cell r="G11">
            <v>0</v>
          </cell>
          <cell r="I11">
            <v>100</v>
          </cell>
          <cell r="J11">
            <v>10</v>
          </cell>
          <cell r="K11">
            <v>10</v>
          </cell>
          <cell r="L11"/>
        </row>
        <row r="12">
          <cell r="B12" t="str">
            <v>I.QCIII.1.2</v>
          </cell>
          <cell r="C12" t="str">
            <v>Laporan Manajemen Quality Control I,II,III,IV</v>
          </cell>
          <cell r="D12" t="str">
            <v>Minimize</v>
          </cell>
          <cell r="E12">
            <v>42769</v>
          </cell>
          <cell r="F12">
            <v>42769</v>
          </cell>
          <cell r="G12">
            <v>0</v>
          </cell>
          <cell r="I12">
            <v>100</v>
          </cell>
          <cell r="J12">
            <v>10</v>
          </cell>
          <cell r="K12">
            <v>10</v>
          </cell>
          <cell r="L12"/>
        </row>
        <row r="14">
          <cell r="B14" t="str">
            <v>I.QCIII.2</v>
          </cell>
          <cell r="C14" t="str">
            <v>Reviu Quality Assurance (QA)</v>
          </cell>
          <cell r="D14" t="str">
            <v>Maximize</v>
          </cell>
          <cell r="E14">
            <v>14</v>
          </cell>
          <cell r="F14">
            <v>14</v>
          </cell>
          <cell r="G14">
            <v>99.999999999999986</v>
          </cell>
          <cell r="I14">
            <v>110</v>
          </cell>
          <cell r="J14">
            <v>5</v>
          </cell>
          <cell r="K14">
            <v>5.5</v>
          </cell>
          <cell r="L14"/>
        </row>
        <row r="16">
          <cell r="B16" t="str">
            <v>L.QCIII.1.1</v>
          </cell>
          <cell r="C16" t="str">
            <v>Penyusunan RKAP 2018 Management Quality Control III</v>
          </cell>
          <cell r="D16" t="str">
            <v>Minimize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L.QCIII.1.2</v>
          </cell>
          <cell r="C17" t="str">
            <v>Penyusunan PKB (I,II,III,IV) Management Quality Control III</v>
          </cell>
          <cell r="D17" t="str">
            <v>Minimize</v>
          </cell>
          <cell r="E17" t="str">
            <v/>
          </cell>
          <cell r="F17" t="str">
            <v/>
          </cell>
          <cell r="G17" t="str">
            <v/>
          </cell>
          <cell r="I17">
            <v>0</v>
          </cell>
          <cell r="J17">
            <v>0</v>
          </cell>
          <cell r="K17">
            <v>0</v>
          </cell>
          <cell r="L17"/>
        </row>
        <row r="19">
          <cell r="B19" t="str">
            <v>L.QCIII.2</v>
          </cell>
          <cell r="C19" t="str">
            <v>Pengkajian Terhadap Kebijakan Korporasi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1">
          <cell r="B21" t="str">
            <v>L.QCIII.3</v>
          </cell>
          <cell r="C21" t="str">
            <v>Ketepatan penyampaian Laporan KPI Softcopy</v>
          </cell>
          <cell r="D21" t="str">
            <v>Minimize</v>
          </cell>
          <cell r="E21">
            <v>42775</v>
          </cell>
          <cell r="F21">
            <v>42773</v>
          </cell>
          <cell r="G21">
            <v>-2</v>
          </cell>
          <cell r="I21">
            <v>110</v>
          </cell>
          <cell r="J21">
            <v>25</v>
          </cell>
          <cell r="K21">
            <v>27.5</v>
          </cell>
          <cell r="L21"/>
        </row>
      </sheetData>
      <sheetData sheetId="6">
        <row r="3">
          <cell r="C3">
            <v>42736</v>
          </cell>
        </row>
        <row r="7">
          <cell r="B7" t="str">
            <v>F.QCIV.1</v>
          </cell>
          <cell r="C7" t="str">
            <v>Biaya Umum Management Quality Control IV</v>
          </cell>
          <cell r="D7" t="str">
            <v>Minimize</v>
          </cell>
          <cell r="E7">
            <v>15275000</v>
          </cell>
          <cell r="F7">
            <v>0</v>
          </cell>
          <cell r="G7">
            <v>0</v>
          </cell>
          <cell r="I7">
            <v>100</v>
          </cell>
          <cell r="J7">
            <v>25</v>
          </cell>
          <cell r="K7">
            <v>25</v>
          </cell>
          <cell r="L7"/>
        </row>
        <row r="9">
          <cell r="B9" t="str">
            <v>C.QCIV.1</v>
          </cell>
          <cell r="C9" t="str">
            <v>Tingkat Kepuasan Direksi Kepada Management Quality Control IV</v>
          </cell>
          <cell r="D9" t="str">
            <v>Maximize</v>
          </cell>
          <cell r="E9">
            <v>100</v>
          </cell>
          <cell r="F9">
            <v>78</v>
          </cell>
          <cell r="G9">
            <v>78</v>
          </cell>
          <cell r="I9">
            <v>50</v>
          </cell>
          <cell r="J9">
            <v>25</v>
          </cell>
          <cell r="K9">
            <v>12.5</v>
          </cell>
          <cell r="L9"/>
        </row>
        <row r="11">
          <cell r="B11" t="str">
            <v>I.QCIV.1.1</v>
          </cell>
          <cell r="C11" t="str">
            <v>Laporan Rencana Program Pengawalan Wilayah Kerja</v>
          </cell>
          <cell r="D11" t="str">
            <v>Minimize</v>
          </cell>
          <cell r="E11">
            <v>42769</v>
          </cell>
          <cell r="F11">
            <v>42783</v>
          </cell>
          <cell r="G11">
            <v>14</v>
          </cell>
          <cell r="I11">
            <v>0</v>
          </cell>
          <cell r="J11">
            <v>10</v>
          </cell>
          <cell r="K11">
            <v>0</v>
          </cell>
          <cell r="L11"/>
        </row>
        <row r="12">
          <cell r="B12" t="str">
            <v>I.QCIV.1.2</v>
          </cell>
          <cell r="C12" t="str">
            <v>Laporan Manajemen Quality Control IV</v>
          </cell>
          <cell r="D12" t="str">
            <v>Minimize</v>
          </cell>
          <cell r="E12">
            <v>42769</v>
          </cell>
          <cell r="F12">
            <v>42783</v>
          </cell>
          <cell r="G12">
            <v>14</v>
          </cell>
          <cell r="I12">
            <v>0</v>
          </cell>
          <cell r="J12">
            <v>10</v>
          </cell>
          <cell r="K12">
            <v>0</v>
          </cell>
          <cell r="L12"/>
        </row>
        <row r="14">
          <cell r="B14" t="str">
            <v>I.QCIV.2</v>
          </cell>
          <cell r="C14" t="str">
            <v>Reviu Quality Assurance (QA)</v>
          </cell>
          <cell r="D14" t="str">
            <v>Maximize</v>
          </cell>
          <cell r="E14">
            <v>5</v>
          </cell>
          <cell r="F14">
            <v>5</v>
          </cell>
          <cell r="G14">
            <v>100</v>
          </cell>
          <cell r="I14">
            <v>110</v>
          </cell>
          <cell r="J14">
            <v>5</v>
          </cell>
          <cell r="K14">
            <v>5.5</v>
          </cell>
          <cell r="L14"/>
        </row>
        <row r="16">
          <cell r="B16" t="str">
            <v>L.QCIV.1.1</v>
          </cell>
          <cell r="C16" t="str">
            <v>Penyusunan RKAP 2018 Management Quality Control IV</v>
          </cell>
          <cell r="D16" t="str">
            <v>Minimize</v>
          </cell>
          <cell r="E16" t="str">
            <v/>
          </cell>
          <cell r="F16" t="str">
            <v/>
          </cell>
          <cell r="G16" t="str">
            <v/>
          </cell>
          <cell r="I16">
            <v>0</v>
          </cell>
          <cell r="J16">
            <v>0</v>
          </cell>
          <cell r="K16">
            <v>0</v>
          </cell>
          <cell r="L16"/>
        </row>
        <row r="17">
          <cell r="B17" t="str">
            <v>L.QCIV.1.2</v>
          </cell>
          <cell r="C17" t="str">
            <v>Penyusunan PKB (I,II,III,IV) Management Quality Control IV</v>
          </cell>
          <cell r="D17" t="str">
            <v>Minimize</v>
          </cell>
          <cell r="E17" t="str">
            <v/>
          </cell>
          <cell r="F17" t="str">
            <v/>
          </cell>
          <cell r="G17" t="str">
            <v/>
          </cell>
          <cell r="I17">
            <v>0</v>
          </cell>
          <cell r="J17">
            <v>0</v>
          </cell>
          <cell r="K17">
            <v>0</v>
          </cell>
          <cell r="L17"/>
        </row>
        <row r="19">
          <cell r="B19" t="str">
            <v>L.QCIV.2</v>
          </cell>
          <cell r="C19" t="str">
            <v>Pengkajian Terhadap Kebijakan Korporasi</v>
          </cell>
          <cell r="D19" t="str">
            <v>Maximize</v>
          </cell>
          <cell r="E19" t="str">
            <v/>
          </cell>
          <cell r="F19" t="str">
            <v/>
          </cell>
          <cell r="G19" t="str">
            <v/>
          </cell>
          <cell r="I19">
            <v>0</v>
          </cell>
          <cell r="J19">
            <v>0</v>
          </cell>
          <cell r="K19">
            <v>0</v>
          </cell>
          <cell r="L19"/>
        </row>
        <row r="21">
          <cell r="B21" t="str">
            <v>L.QCIV.3</v>
          </cell>
          <cell r="C21" t="str">
            <v>Ketepatan penyampaian Laporan KPI Softcopy</v>
          </cell>
          <cell r="D21" t="str">
            <v>Minimize</v>
          </cell>
          <cell r="E21">
            <v>42775</v>
          </cell>
          <cell r="F21">
            <v>42783</v>
          </cell>
          <cell r="G21">
            <v>5</v>
          </cell>
          <cell r="I21">
            <v>50</v>
          </cell>
          <cell r="J21">
            <v>25</v>
          </cell>
          <cell r="K21">
            <v>12.5</v>
          </cell>
          <cell r="L21"/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6"/>
  <sheetViews>
    <sheetView tabSelected="1" workbookViewId="0">
      <selection activeCell="G2" sqref="G2:H296"/>
    </sheetView>
  </sheetViews>
  <sheetFormatPr defaultRowHeight="15" x14ac:dyDescent="0.25"/>
  <cols>
    <col min="1" max="1" width="9.140625" style="1"/>
    <col min="2" max="2" width="47.5703125" style="1" bestFit="1" customWidth="1"/>
    <col min="3" max="3" width="12.7109375" style="1" customWidth="1"/>
    <col min="4" max="4" width="15.7109375" style="1" customWidth="1"/>
    <col min="5" max="5" width="65.7109375" style="1" customWidth="1"/>
    <col min="6" max="6" width="15.7109375" style="1" customWidth="1"/>
    <col min="7" max="8" width="18.7109375" style="1" customWidth="1"/>
    <col min="9" max="10" width="12.7109375" style="1" customWidth="1"/>
    <col min="11" max="12" width="16.7109375" style="1" customWidth="1"/>
    <col min="13" max="13" width="25.7109375" style="1" customWidth="1"/>
    <col min="14" max="14" width="14.28515625" style="1" bestFit="1" customWidth="1"/>
    <col min="15" max="16384" width="9.140625" style="1"/>
  </cols>
  <sheetData>
    <row r="1" spans="1:14" x14ac:dyDescent="0.2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1</v>
      </c>
      <c r="B2" s="1" t="str">
        <f>+VLOOKUP([1]Sheet1!$E2,[1]Sheet1!$A$2:$B$13,2,FALSE)</f>
        <v>Sekretariat Perusahaan</v>
      </c>
      <c r="C2" s="6">
        <f>+[2]Sekper!$C$3</f>
        <v>42736</v>
      </c>
      <c r="D2" s="1" t="str">
        <f>+[2]Sekper!$B7</f>
        <v>F.Sk.1.1</v>
      </c>
      <c r="E2" s="1" t="str">
        <f>+[2]Sekper!$C7</f>
        <v>Biaya Umum Bagian Sekretariat Perusahaan</v>
      </c>
      <c r="F2" s="1" t="str">
        <f>+[2]Sekper!$D7</f>
        <v>Minimize</v>
      </c>
      <c r="G2" s="7">
        <f>+IF([2]Sekper!$E7&lt;&gt;"",[2]Sekper!$E7,"")</f>
        <v>1012695169.3830897</v>
      </c>
      <c r="H2" s="7">
        <f>+IF([2]Sekper!$F7&lt;&gt;"",[2]Sekper!$F7,"")</f>
        <v>288472945</v>
      </c>
      <c r="I2" s="4">
        <f>+IF([2]Sekper!$G7&lt;&gt;"",[2]Sekper!$G7,"")</f>
        <v>28.48566416839245</v>
      </c>
      <c r="J2" s="2">
        <f>+IF(AND(G2&lt;&gt;"",[2]Sekper!$I7&lt;&gt;""),[2]Sekper!$I7,"")</f>
        <v>110</v>
      </c>
      <c r="K2" s="3">
        <f>+IF(AND(G2&lt;&gt;"",[2]Sekper!$J7&lt;&gt;""),[2]Sekper!$J7,"")</f>
        <v>7.5</v>
      </c>
      <c r="L2" s="3">
        <f>+IF(AND(G2&lt;&gt;"",[2]Sekper!$K7&lt;&gt;""),[2]Sekper!$K7,"")</f>
        <v>8.25</v>
      </c>
      <c r="M2" s="1" t="str">
        <f>+IF([2]Sekper!$L7&lt;&gt;"",[2]Sekper!$L7,"")</f>
        <v/>
      </c>
      <c r="N2" s="1" t="str">
        <f t="shared" ref="N2:N65" si="0">+IF($K2&lt;&gt;"","TRUE","FALSE")</f>
        <v>TRUE</v>
      </c>
    </row>
    <row r="3" spans="1:14" x14ac:dyDescent="0.25">
      <c r="A3" s="1">
        <v>2</v>
      </c>
      <c r="B3" s="1" t="str">
        <f>+VLOOKUP([1]Sheet1!$E3,[1]Sheet1!$A$2:$B$13,2,FALSE)</f>
        <v>Sekretariat Perusahaan</v>
      </c>
      <c r="C3" s="6">
        <f>+[2]Sekper!$C$3</f>
        <v>42736</v>
      </c>
      <c r="D3" s="1" t="str">
        <f>+[2]Sekper!$B8</f>
        <v>F.Sk.1.2</v>
      </c>
      <c r="E3" s="1" t="str">
        <f>+[2]Sekper!$C8</f>
        <v>Pemberian Biaya Sponsorship</v>
      </c>
      <c r="F3" s="1" t="str">
        <f>+[2]Sekper!$D8</f>
        <v>Minimize</v>
      </c>
      <c r="G3" s="7">
        <f>+IF([2]Sekper!$E8&lt;&gt;"",[2]Sekper!$E8,"")</f>
        <v>18665500</v>
      </c>
      <c r="H3" s="7" t="str">
        <f>+IF([2]Sekper!$F8&lt;&gt;"",[2]Sekper!$F8,"")</f>
        <v/>
      </c>
      <c r="I3" s="4" t="str">
        <f>+IF([2]Sekper!$G8&lt;&gt;"",[2]Sekper!$G8,"")</f>
        <v/>
      </c>
      <c r="J3" s="2">
        <f>+IF(AND(G3&lt;&gt;"",[2]Sekper!$I8&lt;&gt;""),[2]Sekper!$I8,"")</f>
        <v>0</v>
      </c>
      <c r="K3" s="3">
        <f>+IF(AND(G3&lt;&gt;"",[2]Sekper!$J8&lt;&gt;""),[2]Sekper!$J8,"")</f>
        <v>8.75</v>
      </c>
      <c r="L3" s="3">
        <f>+IF(AND(G3&lt;&gt;"",[2]Sekper!$K8&lt;&gt;""),[2]Sekper!$K8,"")</f>
        <v>0</v>
      </c>
      <c r="M3" s="1" t="str">
        <f>+IF([2]Sekper!$L8&lt;&gt;"",[2]Sekper!$L8,"")</f>
        <v>Tidak ada Evidence</v>
      </c>
      <c r="N3" s="1" t="str">
        <f t="shared" si="0"/>
        <v>TRUE</v>
      </c>
    </row>
    <row r="4" spans="1:14" x14ac:dyDescent="0.25">
      <c r="A4" s="1">
        <v>3</v>
      </c>
      <c r="B4" s="1" t="str">
        <f>+VLOOKUP([1]Sheet1!$E4,[1]Sheet1!$A$2:$B$13,2,FALSE)</f>
        <v>Sekretariat Perusahaan</v>
      </c>
      <c r="C4" s="6">
        <f>+[2]Sekper!$C$3</f>
        <v>42736</v>
      </c>
      <c r="D4" s="1" t="str">
        <f>+[2]Sekper!$B9</f>
        <v>F.Sk.1.3</v>
      </c>
      <c r="E4" s="1" t="str">
        <f>+[2]Sekper!$C9</f>
        <v>Pengajuan Dana CSR (biaya sampai dengan)</v>
      </c>
      <c r="F4" s="1" t="str">
        <f>+[2]Sekper!$D9</f>
        <v>Minimize</v>
      </c>
      <c r="G4" s="7">
        <f>+IF([2]Sekper!$E9&lt;&gt;"",[2]Sekper!$E9,"")</f>
        <v>47540000</v>
      </c>
      <c r="H4" s="7">
        <f>+IF([2]Sekper!$F9&lt;&gt;"",[2]Sekper!$F9,"")</f>
        <v>0</v>
      </c>
      <c r="I4" s="4">
        <f>+IF([2]Sekper!$G9&lt;&gt;"",[2]Sekper!$G9,"")</f>
        <v>0</v>
      </c>
      <c r="J4" s="2">
        <f>+IF(AND(G4&lt;&gt;"",[2]Sekper!$I9&lt;&gt;""),[2]Sekper!$I9,"")</f>
        <v>100</v>
      </c>
      <c r="K4" s="3">
        <f>+IF(AND(G4&lt;&gt;"",[2]Sekper!$J9&lt;&gt;""),[2]Sekper!$J9,"")</f>
        <v>8.75</v>
      </c>
      <c r="L4" s="3">
        <f>+IF(AND(G4&lt;&gt;"",[2]Sekper!$K9&lt;&gt;""),[2]Sekper!$K9,"")</f>
        <v>8.75</v>
      </c>
      <c r="M4" s="1" t="str">
        <f>+IF([2]Sekper!$L9&lt;&gt;"",[2]Sekper!$L9,"")</f>
        <v>Tidak ada Evidence</v>
      </c>
      <c r="N4" s="1" t="str">
        <f t="shared" si="0"/>
        <v>TRUE</v>
      </c>
    </row>
    <row r="5" spans="1:14" x14ac:dyDescent="0.25">
      <c r="A5" s="1">
        <v>4</v>
      </c>
      <c r="B5" s="1" t="str">
        <f>+VLOOKUP([1]Sheet1!$E5,[1]Sheet1!$A$2:$B$13,2,FALSE)</f>
        <v>Sekretariat Perusahaan</v>
      </c>
      <c r="C5" s="6">
        <f>+[2]Sekper!$C$3</f>
        <v>42736</v>
      </c>
      <c r="D5" s="1" t="str">
        <f>+[2]Sekper!$B11</f>
        <v>C.Sk.1.1</v>
      </c>
      <c r="E5" s="1" t="str">
        <f>+[2]Sekper!$C11</f>
        <v>Tingkat Kepuasan Direktur Pembina Kepada Bagian Sekretariat Perusahaan</v>
      </c>
      <c r="F5" s="1" t="str">
        <f>+[2]Sekper!$D11</f>
        <v>Maximize</v>
      </c>
      <c r="G5" s="7">
        <f>+IF([2]Sekper!$E11&lt;&gt;"",[2]Sekper!$E11,"")</f>
        <v>100</v>
      </c>
      <c r="H5" s="7">
        <f>+IF([2]Sekper!$F11&lt;&gt;"",[2]Sekper!$F11,"")</f>
        <v>78</v>
      </c>
      <c r="I5" s="4">
        <f>+IF([2]Sekper!$G11&lt;&gt;"",[2]Sekper!$G11,"")</f>
        <v>78</v>
      </c>
      <c r="J5" s="2">
        <f>+IF(AND(G5&lt;&gt;"",[2]Sekper!$I11&lt;&gt;""),[2]Sekper!$I11,"")</f>
        <v>50</v>
      </c>
      <c r="K5" s="3">
        <f>+IF(AND(G5&lt;&gt;"",[2]Sekper!$J11&lt;&gt;""),[2]Sekper!$J11,"")</f>
        <v>3.75</v>
      </c>
      <c r="L5" s="3">
        <f>+IF(AND(G5&lt;&gt;"",[2]Sekper!$K11&lt;&gt;""),[2]Sekper!$K11,"")</f>
        <v>1.875</v>
      </c>
      <c r="M5" s="1" t="str">
        <f>+IF([2]Sekper!$L11&lt;&gt;"",[2]Sekper!$L11,"")</f>
        <v/>
      </c>
      <c r="N5" s="1" t="str">
        <f t="shared" si="0"/>
        <v>TRUE</v>
      </c>
    </row>
    <row r="6" spans="1:14" x14ac:dyDescent="0.25">
      <c r="A6" s="1">
        <v>5</v>
      </c>
      <c r="B6" s="1" t="str">
        <f>+VLOOKUP([1]Sheet1!$E6,[1]Sheet1!$A$2:$B$13,2,FALSE)</f>
        <v>Sekretariat Perusahaan</v>
      </c>
      <c r="C6" s="6">
        <f>+[2]Sekper!$C$3</f>
        <v>42736</v>
      </c>
      <c r="D6" s="1" t="str">
        <f>+[2]Sekper!$B12</f>
        <v>C.Sk.1.2</v>
      </c>
      <c r="E6" s="1" t="str">
        <f>+[2]Sekper!$C12</f>
        <v>Tingkat Kepuasan Bagian Lain Terhadap Bagian Sekretariat Perusahaan</v>
      </c>
      <c r="F6" s="1" t="str">
        <f>+[2]Sekper!$D12</f>
        <v>Maximize</v>
      </c>
      <c r="G6" s="7">
        <f>+IF([2]Sekper!$E12&lt;&gt;"",[2]Sekper!$E12,"")</f>
        <v>100</v>
      </c>
      <c r="H6" s="7">
        <f>+IF([2]Sekper!$F12&lt;&gt;"",[2]Sekper!$F12,"")</f>
        <v>66.545454545454547</v>
      </c>
      <c r="I6" s="4">
        <f>+IF([2]Sekper!$G12&lt;&gt;"",[2]Sekper!$G12,"")</f>
        <v>66.545454545454547</v>
      </c>
      <c r="J6" s="2">
        <f>+IF(AND(G6&lt;&gt;"",[2]Sekper!$I12&lt;&gt;""),[2]Sekper!$I12,"")</f>
        <v>50</v>
      </c>
      <c r="K6" s="3">
        <f>+IF(AND(G6&lt;&gt;"",[2]Sekper!$J12&lt;&gt;""),[2]Sekper!$J12,"")</f>
        <v>3.75</v>
      </c>
      <c r="L6" s="3">
        <f>+IF(AND(G6&lt;&gt;"",[2]Sekper!$K12&lt;&gt;""),[2]Sekper!$K12,"")</f>
        <v>1.875</v>
      </c>
      <c r="M6" s="1" t="str">
        <f>+IF([2]Sekper!$L12&lt;&gt;"",[2]Sekper!$L12,"")</f>
        <v/>
      </c>
      <c r="N6" s="1" t="str">
        <f t="shared" si="0"/>
        <v>TRUE</v>
      </c>
    </row>
    <row r="7" spans="1:14" x14ac:dyDescent="0.25">
      <c r="A7" s="1">
        <v>6</v>
      </c>
      <c r="B7" s="1" t="str">
        <f>+VLOOKUP([1]Sheet1!$E7,[1]Sheet1!$A$2:$B$13,2,FALSE)</f>
        <v>Sekretariat Perusahaan</v>
      </c>
      <c r="C7" s="6">
        <f>+[2]Sekper!$C$3</f>
        <v>42736</v>
      </c>
      <c r="D7" s="1" t="str">
        <f>+[2]Sekper!$B14</f>
        <v>C.Sk.2</v>
      </c>
      <c r="E7" s="1" t="str">
        <f>+[2]Sekper!$C14</f>
        <v>Ketepatan Penyampaian LM Bagian Sekper</v>
      </c>
      <c r="F7" s="1" t="str">
        <f>+[2]Sekper!$D14</f>
        <v>Minimize</v>
      </c>
      <c r="G7" s="8">
        <f>+IF([2]Sekper!$E14&lt;&gt;"",[2]Sekper!$E14,"")</f>
        <v>42771</v>
      </c>
      <c r="H7" s="8">
        <f>+IF([2]Sekper!$F14&lt;&gt;"",[2]Sekper!$F14,"")</f>
        <v>42769</v>
      </c>
      <c r="I7" s="4">
        <f>+IF([2]Sekper!$G14&lt;&gt;"",[2]Sekper!$G14,"")</f>
        <v>-2</v>
      </c>
      <c r="J7" s="2">
        <f>+IF(AND(G7&lt;&gt;"",[2]Sekper!$I14&lt;&gt;""),[2]Sekper!$I14,"")</f>
        <v>110</v>
      </c>
      <c r="K7" s="3">
        <f>+IF(AND(G7&lt;&gt;"",[2]Sekper!$J14&lt;&gt;""),[2]Sekper!$J14,"")</f>
        <v>17.5</v>
      </c>
      <c r="L7" s="3">
        <f>+IF(AND(G7&lt;&gt;"",[2]Sekper!$K14&lt;&gt;""),[2]Sekper!$K14,"")</f>
        <v>19.25</v>
      </c>
      <c r="M7" s="1" t="str">
        <f>+IF([2]Sekper!$L14&lt;&gt;"",[2]Sekper!$L14,"")</f>
        <v/>
      </c>
      <c r="N7" s="1" t="str">
        <f t="shared" si="0"/>
        <v>TRUE</v>
      </c>
    </row>
    <row r="8" spans="1:14" x14ac:dyDescent="0.25">
      <c r="A8" s="1">
        <v>7</v>
      </c>
      <c r="B8" s="1" t="str">
        <f>+VLOOKUP([1]Sheet1!$E8,[1]Sheet1!$A$2:$B$13,2,FALSE)</f>
        <v>Sekretariat Perusahaan</v>
      </c>
      <c r="C8" s="6">
        <f>+[2]Sekper!$C$3</f>
        <v>42736</v>
      </c>
      <c r="D8" s="1" t="str">
        <f>+[2]Sekper!$B16</f>
        <v>C.Sk.3.1</v>
      </c>
      <c r="E8" s="1" t="str">
        <f>+[2]Sekper!$C16</f>
        <v>Program Efektivitas dan Efisiensi Korporasi</v>
      </c>
      <c r="F8" s="1" t="str">
        <f>+[2]Sekper!$D16</f>
        <v>Maximize</v>
      </c>
      <c r="G8" s="7" t="str">
        <f>+IF([2]Sekper!$E16&lt;&gt;"",[2]Sekper!$E16,"")</f>
        <v/>
      </c>
      <c r="H8" s="7" t="str">
        <f>+IF([2]Sekper!$F16&lt;&gt;"",[2]Sekper!$F16,"")</f>
        <v/>
      </c>
      <c r="I8" s="4" t="str">
        <f>+IF([2]Sekper!$G16&lt;&gt;"",[2]Sekper!$G16,"")</f>
        <v/>
      </c>
      <c r="J8" s="2" t="str">
        <f>+IF(AND(G8&lt;&gt;"",[2]Sekper!$I16&lt;&gt;""),[2]Sekper!$I16,"")</f>
        <v/>
      </c>
      <c r="K8" s="3" t="str">
        <f>+IF(AND(G8&lt;&gt;"",[2]Sekper!$J16&lt;&gt;""),[2]Sekper!$J16,"")</f>
        <v/>
      </c>
      <c r="L8" s="3" t="str">
        <f>+IF(AND(G8&lt;&gt;"",[2]Sekper!$K16&lt;&gt;""),[2]Sekper!$K16,"")</f>
        <v/>
      </c>
      <c r="M8" s="1" t="str">
        <f>+IF([2]Sekper!$L16&lt;&gt;"",[2]Sekper!$L16,"")</f>
        <v/>
      </c>
      <c r="N8" s="1" t="str">
        <f t="shared" si="0"/>
        <v>FALSE</v>
      </c>
    </row>
    <row r="9" spans="1:14" x14ac:dyDescent="0.25">
      <c r="A9" s="1">
        <v>8</v>
      </c>
      <c r="B9" s="1" t="str">
        <f>+VLOOKUP([1]Sheet1!$E9,[1]Sheet1!$A$2:$B$13,2,FALSE)</f>
        <v>Sekretariat Perusahaan</v>
      </c>
      <c r="C9" s="6">
        <f>+[2]Sekper!$C$3</f>
        <v>42736</v>
      </c>
      <c r="D9" s="1" t="str">
        <f>+[2]Sekper!$B17</f>
        <v>C.Sk.3.2</v>
      </c>
      <c r="E9" s="1" t="str">
        <f>+[2]Sekper!$C17</f>
        <v>Pemenuhan Pernyertaan Modal Pada PT PSBI (Project Kereta Cepat) 2017</v>
      </c>
      <c r="F9" s="1" t="str">
        <f>+[2]Sekper!$D17</f>
        <v>Maximize</v>
      </c>
      <c r="G9" s="7" t="str">
        <f>+IF([2]Sekper!$E17&lt;&gt;"",[2]Sekper!$E17,"")</f>
        <v/>
      </c>
      <c r="H9" s="7" t="str">
        <f>+IF([2]Sekper!$F17&lt;&gt;"",[2]Sekper!$F17,"")</f>
        <v/>
      </c>
      <c r="I9" s="4" t="str">
        <f>+IF([2]Sekper!$G17&lt;&gt;"",[2]Sekper!$G17,"")</f>
        <v/>
      </c>
      <c r="J9" s="2" t="str">
        <f>+IF(AND(G9&lt;&gt;"",[2]Sekper!$I17&lt;&gt;""),[2]Sekper!$I17,"")</f>
        <v/>
      </c>
      <c r="K9" s="3" t="str">
        <f>+IF(AND(G9&lt;&gt;"",[2]Sekper!$J17&lt;&gt;""),[2]Sekper!$J17,"")</f>
        <v/>
      </c>
      <c r="L9" s="3" t="str">
        <f>+IF(AND(G9&lt;&gt;"",[2]Sekper!$K17&lt;&gt;""),[2]Sekper!$K17,"")</f>
        <v/>
      </c>
      <c r="M9" s="1" t="str">
        <f>+IF([2]Sekper!$L17&lt;&gt;"",[2]Sekper!$L17,"")</f>
        <v/>
      </c>
      <c r="N9" s="1" t="str">
        <f t="shared" si="0"/>
        <v>FALSE</v>
      </c>
    </row>
    <row r="10" spans="1:14" x14ac:dyDescent="0.25">
      <c r="A10" s="1">
        <v>9</v>
      </c>
      <c r="B10" s="1" t="str">
        <f>+VLOOKUP([1]Sheet1!$E10,[1]Sheet1!$A$2:$B$13,2,FALSE)</f>
        <v>Sekretariat Perusahaan</v>
      </c>
      <c r="C10" s="6">
        <f>+[2]Sekper!$C$3</f>
        <v>42736</v>
      </c>
      <c r="D10" s="1" t="str">
        <f>+[2]Sekper!$B18</f>
        <v>C.Sk.3.3</v>
      </c>
      <c r="E10" s="1" t="str">
        <f>+[2]Sekper!$C18</f>
        <v>Program Akselerasi 2017</v>
      </c>
      <c r="F10" s="1" t="str">
        <f>+[2]Sekper!$D18</f>
        <v>Maximize</v>
      </c>
      <c r="G10" s="7" t="str">
        <f>+IF([2]Sekper!$E18&lt;&gt;"",[2]Sekper!$E18,"")</f>
        <v/>
      </c>
      <c r="H10" s="7" t="str">
        <f>+IF([2]Sekper!$F18&lt;&gt;"",[2]Sekper!$F18,"")</f>
        <v/>
      </c>
      <c r="I10" s="4" t="str">
        <f>+IF([2]Sekper!$G18&lt;&gt;"",[2]Sekper!$G18,"")</f>
        <v/>
      </c>
      <c r="J10" s="2" t="str">
        <f>+IF(AND(G10&lt;&gt;"",[2]Sekper!$I18&lt;&gt;""),[2]Sekper!$I18,"")</f>
        <v/>
      </c>
      <c r="K10" s="3" t="str">
        <f>+IF(AND(G10&lt;&gt;"",[2]Sekper!$J18&lt;&gt;""),[2]Sekper!$J18,"")</f>
        <v/>
      </c>
      <c r="L10" s="3" t="str">
        <f>+IF(AND(G10&lt;&gt;"",[2]Sekper!$K18&lt;&gt;""),[2]Sekper!$K18,"")</f>
        <v/>
      </c>
      <c r="M10" s="1" t="str">
        <f>+IF([2]Sekper!$L18&lt;&gt;"",[2]Sekper!$L18,"")</f>
        <v/>
      </c>
      <c r="N10" s="1" t="str">
        <f t="shared" si="0"/>
        <v>FALSE</v>
      </c>
    </row>
    <row r="11" spans="1:14" x14ac:dyDescent="0.25">
      <c r="A11" s="1">
        <v>10</v>
      </c>
      <c r="B11" s="1" t="str">
        <f>+VLOOKUP([1]Sheet1!$E11,[1]Sheet1!$A$2:$B$13,2,FALSE)</f>
        <v>Sekretariat Perusahaan</v>
      </c>
      <c r="C11" s="6">
        <f>+[2]Sekper!$C$3</f>
        <v>42736</v>
      </c>
      <c r="D11" s="1" t="str">
        <f>+[2]Sekper!$B20</f>
        <v>I.Sk.1.1</v>
      </c>
      <c r="E11" s="1" t="str">
        <f>+[2]Sekper!$C20</f>
        <v>Reviu, Revisi, Kebijakan Baru</v>
      </c>
      <c r="F11" s="1" t="str">
        <f>+[2]Sekper!$D20</f>
        <v>Maximize</v>
      </c>
      <c r="G11" s="7" t="str">
        <f>+IF([2]Sekper!$E20&lt;&gt;"",[2]Sekper!$E20,"")</f>
        <v/>
      </c>
      <c r="H11" s="7" t="str">
        <f>+IF([2]Sekper!$F20&lt;&gt;"",[2]Sekper!$F20,"")</f>
        <v/>
      </c>
      <c r="I11" s="4" t="str">
        <f>+IF([2]Sekper!$G20&lt;&gt;"",[2]Sekper!$G20,"")</f>
        <v/>
      </c>
      <c r="J11" s="2" t="str">
        <f>+IF(AND(G11&lt;&gt;"",[2]Sekper!$I20&lt;&gt;""),[2]Sekper!$I20,"")</f>
        <v/>
      </c>
      <c r="K11" s="3" t="str">
        <f>+IF(AND(G11&lt;&gt;"",[2]Sekper!$J20&lt;&gt;""),[2]Sekper!$J20,"")</f>
        <v/>
      </c>
      <c r="L11" s="3" t="str">
        <f>+IF(AND(G11&lt;&gt;"",[2]Sekper!$K20&lt;&gt;""),[2]Sekper!$K20,"")</f>
        <v/>
      </c>
      <c r="M11" s="1" t="str">
        <f>+IF([2]Sekper!$L20&lt;&gt;"",[2]Sekper!$L20,"")</f>
        <v/>
      </c>
      <c r="N11" s="1" t="str">
        <f t="shared" si="0"/>
        <v>FALSE</v>
      </c>
    </row>
    <row r="12" spans="1:14" x14ac:dyDescent="0.25">
      <c r="A12" s="1">
        <v>11</v>
      </c>
      <c r="B12" s="1" t="str">
        <f>+VLOOKUP([1]Sheet1!$E12,[1]Sheet1!$A$2:$B$13,2,FALSE)</f>
        <v>Sekretariat Perusahaan</v>
      </c>
      <c r="C12" s="6">
        <f>+[2]Sekper!$C$3</f>
        <v>42736</v>
      </c>
      <c r="D12" s="1" t="str">
        <f>+[2]Sekper!$B21</f>
        <v>I.Sk.1.2</v>
      </c>
      <c r="E12" s="1" t="str">
        <f>+[2]Sekper!$C21</f>
        <v>Skor GCG</v>
      </c>
      <c r="F12" s="1" t="str">
        <f>+[2]Sekper!$D21</f>
        <v>Maximize</v>
      </c>
      <c r="G12" s="7" t="str">
        <f>+IF([2]Sekper!$E21&lt;&gt;"",[2]Sekper!$E21,"")</f>
        <v/>
      </c>
      <c r="H12" s="7" t="str">
        <f>+IF([2]Sekper!$F21&lt;&gt;"",[2]Sekper!$F21,"")</f>
        <v/>
      </c>
      <c r="I12" s="4" t="str">
        <f>+IF([2]Sekper!$G21&lt;&gt;"",[2]Sekper!$G21,"")</f>
        <v/>
      </c>
      <c r="J12" s="2" t="str">
        <f>+IF(AND(G12&lt;&gt;"",[2]Sekper!$I21&lt;&gt;""),[2]Sekper!$I21,"")</f>
        <v/>
      </c>
      <c r="K12" s="3" t="str">
        <f>+IF(AND(G12&lt;&gt;"",[2]Sekper!$J21&lt;&gt;""),[2]Sekper!$J21,"")</f>
        <v/>
      </c>
      <c r="L12" s="3" t="str">
        <f>+IF(AND(G12&lt;&gt;"",[2]Sekper!$K21&lt;&gt;""),[2]Sekper!$K21,"")</f>
        <v/>
      </c>
      <c r="M12" s="1" t="str">
        <f>+IF([2]Sekper!$L21&lt;&gt;"",[2]Sekper!$L21,"")</f>
        <v/>
      </c>
      <c r="N12" s="1" t="str">
        <f t="shared" si="0"/>
        <v>FALSE</v>
      </c>
    </row>
    <row r="13" spans="1:14" x14ac:dyDescent="0.25">
      <c r="A13" s="1">
        <v>12</v>
      </c>
      <c r="B13" s="1" t="str">
        <f>+VLOOKUP([1]Sheet1!$E13,[1]Sheet1!$A$2:$B$13,2,FALSE)</f>
        <v>Sekretariat Perusahaan</v>
      </c>
      <c r="C13" s="6">
        <f>+[2]Sekper!$C$3</f>
        <v>42736</v>
      </c>
      <c r="D13" s="1" t="str">
        <f>+[2]Sekper!$B22</f>
        <v>I.Sk.1.3</v>
      </c>
      <c r="E13" s="1" t="str">
        <f>+[2]Sekper!$C22</f>
        <v>Jumlah Analisis Kajian Saran</v>
      </c>
      <c r="F13" s="1" t="str">
        <f>+[2]Sekper!$D22</f>
        <v>Maximize</v>
      </c>
      <c r="G13" s="7">
        <f>+IF([2]Sekper!$E22&lt;&gt;"",[2]Sekper!$E22,"")</f>
        <v>2</v>
      </c>
      <c r="H13" s="7">
        <f>+IF([2]Sekper!$F22&lt;&gt;"",[2]Sekper!$F22,"")</f>
        <v>4</v>
      </c>
      <c r="I13" s="4">
        <f>+IF([2]Sekper!$G22&lt;&gt;"",[2]Sekper!$G22,"")</f>
        <v>200</v>
      </c>
      <c r="J13" s="2">
        <f>+IF(AND(G13&lt;&gt;"",[2]Sekper!$I22&lt;&gt;""),[2]Sekper!$I22,"")</f>
        <v>110</v>
      </c>
      <c r="K13" s="3">
        <f>+IF(AND(G13&lt;&gt;"",[2]Sekper!$J22&lt;&gt;""),[2]Sekper!$J22,"")</f>
        <v>3.125</v>
      </c>
      <c r="L13" s="3">
        <f>+IF(AND(G13&lt;&gt;"",[2]Sekper!$K22&lt;&gt;""),[2]Sekper!$K22,"")</f>
        <v>3.4375</v>
      </c>
      <c r="M13" s="1" t="str">
        <f>+IF([2]Sekper!$L22&lt;&gt;"",[2]Sekper!$L22,"")</f>
        <v/>
      </c>
      <c r="N13" s="1" t="str">
        <f t="shared" si="0"/>
        <v>TRUE</v>
      </c>
    </row>
    <row r="14" spans="1:14" x14ac:dyDescent="0.25">
      <c r="A14" s="1">
        <v>13</v>
      </c>
      <c r="B14" s="1" t="str">
        <f>+VLOOKUP([1]Sheet1!$E14,[1]Sheet1!$A$2:$B$13,2,FALSE)</f>
        <v>Sekretariat Perusahaan</v>
      </c>
      <c r="C14" s="6">
        <f>+[2]Sekper!$C$3</f>
        <v>42736</v>
      </c>
      <c r="D14" s="1" t="str">
        <f>+[2]Sekper!$B23</f>
        <v>I.Sk.1.4</v>
      </c>
      <c r="E14" s="1" t="str">
        <f>+[2]Sekper!$C23</f>
        <v>Jumlah Analisis Kajian Resiko</v>
      </c>
      <c r="F14" s="1" t="str">
        <f>+[2]Sekper!$D23</f>
        <v>Maximize</v>
      </c>
      <c r="G14" s="7">
        <f>+IF([2]Sekper!$E23&lt;&gt;"",[2]Sekper!$E23,"")</f>
        <v>2</v>
      </c>
      <c r="H14" s="7">
        <f>+IF([2]Sekper!$F23&lt;&gt;"",[2]Sekper!$F23,"")</f>
        <v>2</v>
      </c>
      <c r="I14" s="4">
        <f>+IF([2]Sekper!$G23&lt;&gt;"",[2]Sekper!$G23,"")</f>
        <v>100</v>
      </c>
      <c r="J14" s="2">
        <f>+IF(AND(G14&lt;&gt;"",[2]Sekper!$I23&lt;&gt;""),[2]Sekper!$I23,"")</f>
        <v>100</v>
      </c>
      <c r="K14" s="3">
        <f>+IF(AND(G14&lt;&gt;"",[2]Sekper!$J23&lt;&gt;""),[2]Sekper!$J23,"")</f>
        <v>3.125</v>
      </c>
      <c r="L14" s="3">
        <f>+IF(AND(G14&lt;&gt;"",[2]Sekper!$K23&lt;&gt;""),[2]Sekper!$K23,"")</f>
        <v>3.125</v>
      </c>
      <c r="M14" s="1" t="str">
        <f>+IF([2]Sekper!$L23&lt;&gt;"",[2]Sekper!$L23,"")</f>
        <v/>
      </c>
      <c r="N14" s="1" t="str">
        <f t="shared" si="0"/>
        <v>TRUE</v>
      </c>
    </row>
    <row r="15" spans="1:14" x14ac:dyDescent="0.25">
      <c r="A15" s="1">
        <v>14</v>
      </c>
      <c r="B15" s="1" t="str">
        <f>+VLOOKUP([1]Sheet1!$E15,[1]Sheet1!$A$2:$B$13,2,FALSE)</f>
        <v>Sekretariat Perusahaan</v>
      </c>
      <c r="C15" s="6">
        <f>+[2]Sekper!$C$3</f>
        <v>42736</v>
      </c>
      <c r="D15" s="1" t="str">
        <f>+[2]Sekper!$B25</f>
        <v>I.Sk.2.1</v>
      </c>
      <c r="E15" s="1" t="str">
        <f>+[2]Sekper!$C25</f>
        <v>Risalah Rakor</v>
      </c>
      <c r="F15" s="1" t="str">
        <f>+[2]Sekper!$D25</f>
        <v>Maximize</v>
      </c>
      <c r="G15" s="7">
        <f>+IF([2]Sekper!$E25&lt;&gt;"",[2]Sekper!$E25,"")</f>
        <v>100</v>
      </c>
      <c r="H15" s="7">
        <f>+IF([2]Sekper!$F25&lt;&gt;"",[2]Sekper!$F25,"")</f>
        <v>100</v>
      </c>
      <c r="I15" s="4">
        <f>+IF([2]Sekper!$G25&lt;&gt;"",[2]Sekper!$G25,"")</f>
        <v>100</v>
      </c>
      <c r="J15" s="2">
        <f>+IF(AND(G15&lt;&gt;"",[2]Sekper!$I25&lt;&gt;""),[2]Sekper!$I25,"")</f>
        <v>110</v>
      </c>
      <c r="K15" s="3">
        <f>+IF(AND(G15&lt;&gt;"",[2]Sekper!$J25&lt;&gt;""),[2]Sekper!$J25,"")</f>
        <v>3.125</v>
      </c>
      <c r="L15" s="3">
        <f>+IF(AND(G15&lt;&gt;"",[2]Sekper!$K25&lt;&gt;""),[2]Sekper!$K25,"")</f>
        <v>3.4375</v>
      </c>
      <c r="M15" s="1" t="str">
        <f>+IF([2]Sekper!$L25&lt;&gt;"",[2]Sekper!$L25,"")</f>
        <v/>
      </c>
      <c r="N15" s="1" t="str">
        <f t="shared" si="0"/>
        <v>TRUE</v>
      </c>
    </row>
    <row r="16" spans="1:14" x14ac:dyDescent="0.25">
      <c r="A16" s="1">
        <v>15</v>
      </c>
      <c r="B16" s="1" t="str">
        <f>+VLOOKUP([1]Sheet1!$E16,[1]Sheet1!$A$2:$B$13,2,FALSE)</f>
        <v>Sekretariat Perusahaan</v>
      </c>
      <c r="C16" s="6">
        <f>+[2]Sekper!$C$3</f>
        <v>42736</v>
      </c>
      <c r="D16" s="1" t="str">
        <f>+[2]Sekper!$B26</f>
        <v>I.Sk.2.2</v>
      </c>
      <c r="E16" s="1" t="str">
        <f>+[2]Sekper!$C26</f>
        <v>Risalah Rakor sampai PIC Bagian yang terkait</v>
      </c>
      <c r="F16" s="1" t="str">
        <f>+[2]Sekper!$D26</f>
        <v>Maximize</v>
      </c>
      <c r="G16" s="7">
        <f>+IF([2]Sekper!$E26&lt;&gt;"",[2]Sekper!$E26,"")</f>
        <v>100</v>
      </c>
      <c r="H16" s="7">
        <f>+IF([2]Sekper!$F26&lt;&gt;"",[2]Sekper!$F26,"")</f>
        <v>75</v>
      </c>
      <c r="I16" s="4">
        <f>+IF([2]Sekper!$G26&lt;&gt;"",[2]Sekper!$G26,"")</f>
        <v>75</v>
      </c>
      <c r="J16" s="2">
        <f>+IF(AND(G16&lt;&gt;"",[2]Sekper!$I26&lt;&gt;""),[2]Sekper!$I26,"")</f>
        <v>70</v>
      </c>
      <c r="K16" s="3">
        <f>+IF(AND(G16&lt;&gt;"",[2]Sekper!$J26&lt;&gt;""),[2]Sekper!$J26,"")</f>
        <v>3.125</v>
      </c>
      <c r="L16" s="3">
        <f>+IF(AND(G16&lt;&gt;"",[2]Sekper!$K26&lt;&gt;""),[2]Sekper!$K26,"")</f>
        <v>2.1875</v>
      </c>
      <c r="M16" s="1" t="str">
        <f>+IF([2]Sekper!$L26&lt;&gt;"",[2]Sekper!$L26,"")</f>
        <v/>
      </c>
      <c r="N16" s="1" t="str">
        <f t="shared" si="0"/>
        <v>TRUE</v>
      </c>
    </row>
    <row r="17" spans="1:14" x14ac:dyDescent="0.25">
      <c r="A17" s="1">
        <v>16</v>
      </c>
      <c r="B17" s="1" t="str">
        <f>+VLOOKUP([1]Sheet1!$E17,[1]Sheet1!$A$2:$B$13,2,FALSE)</f>
        <v>Sekretariat Perusahaan</v>
      </c>
      <c r="C17" s="6">
        <f>+[2]Sekper!$C$3</f>
        <v>42736</v>
      </c>
      <c r="D17" s="1" t="str">
        <f>+[2]Sekper!$B27</f>
        <v>I.Sk.2.3</v>
      </c>
      <c r="E17" s="1" t="str">
        <f>+[2]Sekper!$C27</f>
        <v>Risalah Radir</v>
      </c>
      <c r="F17" s="1" t="str">
        <f>+[2]Sekper!$D27</f>
        <v>Maximize</v>
      </c>
      <c r="G17" s="7">
        <f>+IF([2]Sekper!$E27&lt;&gt;"",[2]Sekper!$E27,"")</f>
        <v>100</v>
      </c>
      <c r="H17" s="7">
        <f>+IF([2]Sekper!$F27&lt;&gt;"",[2]Sekper!$F27,"")</f>
        <v>50</v>
      </c>
      <c r="I17" s="4">
        <f>+IF([2]Sekper!$G27&lt;&gt;"",[2]Sekper!$G27,"")</f>
        <v>50</v>
      </c>
      <c r="J17" s="2">
        <f>+IF(AND(G17&lt;&gt;"",[2]Sekper!$I27&lt;&gt;""),[2]Sekper!$I27,"")</f>
        <v>50</v>
      </c>
      <c r="K17" s="3">
        <f>+IF(AND(G17&lt;&gt;"",[2]Sekper!$J27&lt;&gt;""),[2]Sekper!$J27,"")</f>
        <v>3.125</v>
      </c>
      <c r="L17" s="3">
        <f>+IF(AND(G17&lt;&gt;"",[2]Sekper!$K27&lt;&gt;""),[2]Sekper!$K27,"")</f>
        <v>1.5625</v>
      </c>
      <c r="M17" s="1" t="str">
        <f>+IF([2]Sekper!$L27&lt;&gt;"",[2]Sekper!$L27,"")</f>
        <v/>
      </c>
      <c r="N17" s="1" t="str">
        <f t="shared" si="0"/>
        <v>TRUE</v>
      </c>
    </row>
    <row r="18" spans="1:14" x14ac:dyDescent="0.25">
      <c r="A18" s="1">
        <v>17</v>
      </c>
      <c r="B18" s="1" t="str">
        <f>+VLOOKUP([1]Sheet1!$E18,[1]Sheet1!$A$2:$B$13,2,FALSE)</f>
        <v>Sekretariat Perusahaan</v>
      </c>
      <c r="C18" s="6">
        <f>+[2]Sekper!$C$3</f>
        <v>42736</v>
      </c>
      <c r="D18" s="1" t="str">
        <f>+[2]Sekper!$B28</f>
        <v>I.Sk.2.4</v>
      </c>
      <c r="E18" s="1" t="str">
        <f>+[2]Sekper!$C28</f>
        <v>Risalah Radir sampai PIC Bagian yang terkait</v>
      </c>
      <c r="F18" s="1" t="str">
        <f>+[2]Sekper!$D28</f>
        <v>Maximize</v>
      </c>
      <c r="G18" s="7">
        <f>+IF([2]Sekper!$E28&lt;&gt;"",[2]Sekper!$E28,"")</f>
        <v>100</v>
      </c>
      <c r="H18" s="7">
        <f>+IF([2]Sekper!$F28&lt;&gt;"",[2]Sekper!$F28,"")</f>
        <v>0</v>
      </c>
      <c r="I18" s="4">
        <f>+IF([2]Sekper!$G28&lt;&gt;"",[2]Sekper!$G28,"")</f>
        <v>0</v>
      </c>
      <c r="J18" s="2">
        <f>+IF(AND(G18&lt;&gt;"",[2]Sekper!$I28&lt;&gt;""),[2]Sekper!$I28,"")</f>
        <v>0</v>
      </c>
      <c r="K18" s="3">
        <f>+IF(AND(G18&lt;&gt;"",[2]Sekper!$J28&lt;&gt;""),[2]Sekper!$J28,"")</f>
        <v>3.125</v>
      </c>
      <c r="L18" s="3">
        <f>+IF(AND(G18&lt;&gt;"",[2]Sekper!$K28&lt;&gt;""),[2]Sekper!$K28,"")</f>
        <v>0</v>
      </c>
      <c r="M18" s="1" t="str">
        <f>+IF([2]Sekper!$L28&lt;&gt;"",[2]Sekper!$L28,"")</f>
        <v/>
      </c>
      <c r="N18" s="1" t="str">
        <f t="shared" si="0"/>
        <v>TRUE</v>
      </c>
    </row>
    <row r="19" spans="1:14" x14ac:dyDescent="0.25">
      <c r="A19" s="1">
        <v>18</v>
      </c>
      <c r="B19" s="1" t="str">
        <f>+VLOOKUP([1]Sheet1!$E19,[1]Sheet1!$A$2:$B$13,2,FALSE)</f>
        <v>Sekretariat Perusahaan</v>
      </c>
      <c r="C19" s="6">
        <f>+[2]Sekper!$C$3</f>
        <v>42736</v>
      </c>
      <c r="D19" s="1" t="str">
        <f>+[2]Sekper!$B30</f>
        <v>I.Sk.3.1</v>
      </c>
      <c r="E19" s="1" t="str">
        <f>+[2]Sekper!$C30</f>
        <v>Press Release</v>
      </c>
      <c r="F19" s="1" t="str">
        <f>+[2]Sekper!$D30</f>
        <v>Minimize</v>
      </c>
      <c r="G19" s="8">
        <f>+IF([2]Sekper!$E30&lt;&gt;"",[2]Sekper!$E30,"")</f>
        <v>42771</v>
      </c>
      <c r="H19" s="8">
        <f>+IF([2]Sekper!$F30&lt;&gt;"",[2]Sekper!$F30,"")</f>
        <v>42769</v>
      </c>
      <c r="I19" s="4">
        <f>+IF([2]Sekper!$G30&lt;&gt;"",[2]Sekper!$G30,"")</f>
        <v>-2</v>
      </c>
      <c r="J19" s="2">
        <f>+IF(AND(G19&lt;&gt;"",[2]Sekper!$I30&lt;&gt;""),[2]Sekper!$I30,"")</f>
        <v>110</v>
      </c>
      <c r="K19" s="3">
        <f>+IF(AND(G19&lt;&gt;"",[2]Sekper!$J30&lt;&gt;""),[2]Sekper!$J30,"")</f>
        <v>3.125</v>
      </c>
      <c r="L19" s="3">
        <f>+IF(AND(G19&lt;&gt;"",[2]Sekper!$K30&lt;&gt;""),[2]Sekper!$K30,"")</f>
        <v>3.4375</v>
      </c>
      <c r="M19" s="1" t="str">
        <f>+IF([2]Sekper!$L30&lt;&gt;"",[2]Sekper!$L30,"")</f>
        <v/>
      </c>
      <c r="N19" s="1" t="str">
        <f t="shared" si="0"/>
        <v>TRUE</v>
      </c>
    </row>
    <row r="20" spans="1:14" x14ac:dyDescent="0.25">
      <c r="A20" s="1">
        <v>19</v>
      </c>
      <c r="B20" s="1" t="str">
        <f>+VLOOKUP([1]Sheet1!$E20,[1]Sheet1!$A$2:$B$13,2,FALSE)</f>
        <v>Sekretariat Perusahaan</v>
      </c>
      <c r="C20" s="6">
        <f>+[2]Sekper!$C$3</f>
        <v>42736</v>
      </c>
      <c r="D20" s="1" t="str">
        <f>+[2]Sekper!$B31</f>
        <v>I.Sk.3.2</v>
      </c>
      <c r="E20" s="1" t="str">
        <f>+[2]Sekper!$C31</f>
        <v>Updating Website</v>
      </c>
      <c r="F20" s="1" t="str">
        <f>+[2]Sekper!$D31</f>
        <v>Minimize</v>
      </c>
      <c r="G20" s="8">
        <f>+IF([2]Sekper!$E31&lt;&gt;"",[2]Sekper!$E31,"")</f>
        <v>42771</v>
      </c>
      <c r="H20" s="8">
        <f>+IF([2]Sekper!$F31&lt;&gt;"",[2]Sekper!$F31,"")</f>
        <v>42769</v>
      </c>
      <c r="I20" s="4">
        <f>+IF([2]Sekper!$G31&lt;&gt;"",[2]Sekper!$G31,"")</f>
        <v>-2</v>
      </c>
      <c r="J20" s="2">
        <f>+IF(AND(G20&lt;&gt;"",[2]Sekper!$I31&lt;&gt;""),[2]Sekper!$I31,"")</f>
        <v>110</v>
      </c>
      <c r="K20" s="3">
        <f>+IF(AND(G20&lt;&gt;"",[2]Sekper!$J31&lt;&gt;""),[2]Sekper!$J31,"")</f>
        <v>3.125</v>
      </c>
      <c r="L20" s="3">
        <f>+IF(AND(G20&lt;&gt;"",[2]Sekper!$K31&lt;&gt;""),[2]Sekper!$K31,"")</f>
        <v>3.4375</v>
      </c>
      <c r="M20" s="1" t="str">
        <f>+IF([2]Sekper!$L31&lt;&gt;"",[2]Sekper!$L31,"")</f>
        <v/>
      </c>
      <c r="N20" s="1" t="str">
        <f t="shared" si="0"/>
        <v>TRUE</v>
      </c>
    </row>
    <row r="21" spans="1:14" x14ac:dyDescent="0.25">
      <c r="A21" s="1">
        <v>20</v>
      </c>
      <c r="B21" s="1" t="str">
        <f>+VLOOKUP([1]Sheet1!$E21,[1]Sheet1!$A$2:$B$13,2,FALSE)</f>
        <v>Sekretariat Perusahaan</v>
      </c>
      <c r="C21" s="6">
        <f>+[2]Sekper!$C$3</f>
        <v>42736</v>
      </c>
      <c r="D21" s="1" t="str">
        <f>+[2]Sekper!$B32</f>
        <v>I.Sk.3.3</v>
      </c>
      <c r="E21" s="1" t="str">
        <f>+[2]Sekper!$C32</f>
        <v>Penerbitan Majalah Intan</v>
      </c>
      <c r="F21" s="1" t="str">
        <f>+[2]Sekper!$D32</f>
        <v>Minimize</v>
      </c>
      <c r="G21" s="8" t="str">
        <f>+IF([2]Sekper!$E32&lt;&gt;"",[2]Sekper!$E32,"")</f>
        <v/>
      </c>
      <c r="H21" s="8" t="str">
        <f>+IF([2]Sekper!$F32&lt;&gt;"",[2]Sekper!$F32,"")</f>
        <v/>
      </c>
      <c r="I21" s="4" t="str">
        <f>+IF([2]Sekper!$G32&lt;&gt;"",[2]Sekper!$G32,"")</f>
        <v/>
      </c>
      <c r="J21" s="2" t="str">
        <f>+IF(AND(G21&lt;&gt;"",[2]Sekper!$I32&lt;&gt;""),[2]Sekper!$I32,"")</f>
        <v/>
      </c>
      <c r="K21" s="3" t="str">
        <f>+IF(AND(G21&lt;&gt;"",[2]Sekper!$J32&lt;&gt;""),[2]Sekper!$J32,"")</f>
        <v/>
      </c>
      <c r="L21" s="3" t="str">
        <f>+IF(AND(G21&lt;&gt;"",[2]Sekper!$K32&lt;&gt;""),[2]Sekper!$K32,"")</f>
        <v/>
      </c>
      <c r="M21" s="1" t="str">
        <f>+IF([2]Sekper!$L32&lt;&gt;"",[2]Sekper!$L32,"")</f>
        <v/>
      </c>
      <c r="N21" s="1" t="str">
        <f t="shared" si="0"/>
        <v>FALSE</v>
      </c>
    </row>
    <row r="22" spans="1:14" x14ac:dyDescent="0.25">
      <c r="A22" s="1">
        <v>21</v>
      </c>
      <c r="B22" s="1" t="str">
        <f>+VLOOKUP([1]Sheet1!$E22,[1]Sheet1!$A$2:$B$13,2,FALSE)</f>
        <v>Sekretariat Perusahaan</v>
      </c>
      <c r="C22" s="6">
        <f>+[2]Sekper!$C$3</f>
        <v>42736</v>
      </c>
      <c r="D22" s="1" t="str">
        <f>+[2]Sekper!$B33</f>
        <v>I.Sk.3.4</v>
      </c>
      <c r="E22" s="1" t="str">
        <f>+[2]Sekper!$C33</f>
        <v>Laporan Tahunan 2016</v>
      </c>
      <c r="F22" s="1" t="str">
        <f>+[2]Sekper!$D33</f>
        <v>Maximize</v>
      </c>
      <c r="G22" s="9" t="str">
        <f>+IF([2]Sekper!$E33&lt;&gt;"",[2]Sekper!$E33,"")</f>
        <v/>
      </c>
      <c r="H22" s="9" t="str">
        <f>+IF([2]Sekper!$F33&lt;&gt;"",[2]Sekper!$F33,"")</f>
        <v/>
      </c>
      <c r="I22" s="4" t="str">
        <f>+IF([2]Sekper!$G33&lt;&gt;"",[2]Sekper!$G33,"")</f>
        <v/>
      </c>
      <c r="J22" s="2" t="str">
        <f>+IF(AND(G22&lt;&gt;"",[2]Sekper!$I33&lt;&gt;""),[2]Sekper!$I33,"")</f>
        <v/>
      </c>
      <c r="K22" s="3" t="str">
        <f>+IF(AND(G22&lt;&gt;"",[2]Sekper!$J33&lt;&gt;""),[2]Sekper!$J33,"")</f>
        <v/>
      </c>
      <c r="L22" s="3" t="str">
        <f>+IF(AND(G22&lt;&gt;"",[2]Sekper!$K33&lt;&gt;""),[2]Sekper!$K33,"")</f>
        <v/>
      </c>
      <c r="M22" s="1" t="str">
        <f>+IF([2]Sekper!$L33&lt;&gt;"",[2]Sekper!$L33,"")</f>
        <v/>
      </c>
      <c r="N22" s="1" t="str">
        <f t="shared" si="0"/>
        <v>FALSE</v>
      </c>
    </row>
    <row r="23" spans="1:14" x14ac:dyDescent="0.25">
      <c r="A23" s="1">
        <v>22</v>
      </c>
      <c r="B23" s="1" t="str">
        <f>+VLOOKUP([1]Sheet1!$E23,[1]Sheet1!$A$2:$B$13,2,FALSE)</f>
        <v>Sekretariat Perusahaan</v>
      </c>
      <c r="C23" s="6">
        <f>+[2]Sekper!$C$3</f>
        <v>42736</v>
      </c>
      <c r="D23" s="1" t="str">
        <f>+[2]Sekper!$B35</f>
        <v>I.Sk.4</v>
      </c>
      <c r="E23" s="1" t="str">
        <f>+[2]Sekper!$C35</f>
        <v>Inventarisasi Aset Tetap Kantor Pusat</v>
      </c>
      <c r="F23" s="1" t="str">
        <f>+[2]Sekper!$D35</f>
        <v>Minimize</v>
      </c>
      <c r="G23" s="8" t="str">
        <f>+IF([2]Sekper!$E35&lt;&gt;"",[2]Sekper!$E35,"")</f>
        <v/>
      </c>
      <c r="H23" s="8" t="str">
        <f>+IF([2]Sekper!$F35&lt;&gt;"",[2]Sekper!$F35,"")</f>
        <v/>
      </c>
      <c r="I23" s="4" t="str">
        <f>+IF([2]Sekper!$G35&lt;&gt;"",[2]Sekper!$G35,"")</f>
        <v/>
      </c>
      <c r="J23" s="2" t="str">
        <f>+IF(AND(G23&lt;&gt;"",[2]Sekper!$I35&lt;&gt;""),[2]Sekper!$I35,"")</f>
        <v/>
      </c>
      <c r="K23" s="3" t="str">
        <f>+IF(AND(G23&lt;&gt;"",[2]Sekper!$J35&lt;&gt;""),[2]Sekper!$J35,"")</f>
        <v/>
      </c>
      <c r="L23" s="3" t="str">
        <f>+IF(AND(G23&lt;&gt;"",[2]Sekper!$K35&lt;&gt;""),[2]Sekper!$K35,"")</f>
        <v/>
      </c>
      <c r="M23" s="1" t="str">
        <f>+IF([2]Sekper!$L35&lt;&gt;"",[2]Sekper!$L35,"")</f>
        <v/>
      </c>
      <c r="N23" s="1" t="str">
        <f t="shared" si="0"/>
        <v>FALSE</v>
      </c>
    </row>
    <row r="24" spans="1:14" x14ac:dyDescent="0.25">
      <c r="A24" s="1">
        <v>23</v>
      </c>
      <c r="B24" s="1" t="str">
        <f>+VLOOKUP([1]Sheet1!$E24,[1]Sheet1!$A$2:$B$13,2,FALSE)</f>
        <v>Sekretariat Perusahaan</v>
      </c>
      <c r="C24" s="6">
        <f>+[2]Sekper!$C$3</f>
        <v>42736</v>
      </c>
      <c r="D24" s="1" t="str">
        <f>+[2]Sekper!$B37</f>
        <v>L.Sk.1.1</v>
      </c>
      <c r="E24" s="1" t="str">
        <f>+[2]Sekper!$C37</f>
        <v>Penyusunan RKAP 2018 Bagian Sekretariat Perusahaan</v>
      </c>
      <c r="F24" s="1" t="str">
        <f>+[2]Sekper!$D37</f>
        <v>Minimize</v>
      </c>
      <c r="G24" s="8" t="str">
        <f>+IF([2]Sekper!$E37&lt;&gt;"",[2]Sekper!$E37,"")</f>
        <v/>
      </c>
      <c r="H24" s="8" t="str">
        <f>+IF([2]Sekper!$F37&lt;&gt;"",[2]Sekper!$F37,"")</f>
        <v/>
      </c>
      <c r="I24" s="4" t="str">
        <f>+IF([2]Sekper!$G37&lt;&gt;"",[2]Sekper!$G37,"")</f>
        <v/>
      </c>
      <c r="J24" s="2" t="str">
        <f>+IF(AND(G24&lt;&gt;"",[2]Sekper!$I37&lt;&gt;""),[2]Sekper!$I37,"")</f>
        <v/>
      </c>
      <c r="K24" s="3" t="str">
        <f>+IF(AND(G24&lt;&gt;"",[2]Sekper!$J37&lt;&gt;""),[2]Sekper!$J37,"")</f>
        <v/>
      </c>
      <c r="L24" s="3" t="str">
        <f>+IF(AND(G24&lt;&gt;"",[2]Sekper!$K37&lt;&gt;""),[2]Sekper!$K37,"")</f>
        <v/>
      </c>
      <c r="M24" s="1" t="str">
        <f>+IF([2]Sekper!$L37&lt;&gt;"",[2]Sekper!$L37,"")</f>
        <v/>
      </c>
      <c r="N24" s="1" t="str">
        <f t="shared" si="0"/>
        <v>FALSE</v>
      </c>
    </row>
    <row r="25" spans="1:14" x14ac:dyDescent="0.25">
      <c r="A25" s="1">
        <v>24</v>
      </c>
      <c r="B25" s="1" t="str">
        <f>+VLOOKUP([1]Sheet1!$E25,[1]Sheet1!$A$2:$B$13,2,FALSE)</f>
        <v>Sekretariat Perusahaan</v>
      </c>
      <c r="C25" s="6">
        <f>+[2]Sekper!$C$3</f>
        <v>42736</v>
      </c>
      <c r="D25" s="1" t="str">
        <f>+[2]Sekper!$B38</f>
        <v>L.Sk.1.2</v>
      </c>
      <c r="E25" s="1" t="str">
        <f>+[2]Sekper!$C38</f>
        <v>Penyusunan PKB (I,II,III,IV) Bagian Sekretariat Perusahaan</v>
      </c>
      <c r="F25" s="1" t="str">
        <f>+[2]Sekper!$D38</f>
        <v>Minimize</v>
      </c>
      <c r="G25" s="8" t="str">
        <f>+IF([2]Sekper!$E38&lt;&gt;"",[2]Sekper!$E38,"")</f>
        <v/>
      </c>
      <c r="H25" s="8" t="str">
        <f>+IF([2]Sekper!$F38&lt;&gt;"",[2]Sekper!$F38,"")</f>
        <v/>
      </c>
      <c r="I25" s="4" t="str">
        <f>+IF([2]Sekper!$G38&lt;&gt;"",[2]Sekper!$G38,"")</f>
        <v/>
      </c>
      <c r="J25" s="2" t="str">
        <f>+IF(AND(G25&lt;&gt;"",[2]Sekper!$I38&lt;&gt;""),[2]Sekper!$I38,"")</f>
        <v/>
      </c>
      <c r="K25" s="3" t="str">
        <f>+IF(AND(G25&lt;&gt;"",[2]Sekper!$J38&lt;&gt;""),[2]Sekper!$J38,"")</f>
        <v/>
      </c>
      <c r="L25" s="3" t="str">
        <f>+IF(AND(G25&lt;&gt;"",[2]Sekper!$K38&lt;&gt;""),[2]Sekper!$K38,"")</f>
        <v/>
      </c>
      <c r="M25" s="1" t="str">
        <f>+IF([2]Sekper!$L38&lt;&gt;"",[2]Sekper!$L38,"")</f>
        <v/>
      </c>
      <c r="N25" s="1" t="str">
        <f t="shared" si="0"/>
        <v>FALSE</v>
      </c>
    </row>
    <row r="26" spans="1:14" x14ac:dyDescent="0.25">
      <c r="A26" s="1">
        <v>25</v>
      </c>
      <c r="B26" s="1" t="str">
        <f>+VLOOKUP([1]Sheet1!$E26,[1]Sheet1!$A$2:$B$13,2,FALSE)</f>
        <v>Sekretariat Perusahaan</v>
      </c>
      <c r="C26" s="6">
        <f>+[2]Sekper!$C$3</f>
        <v>42736</v>
      </c>
      <c r="D26" s="1" t="str">
        <f>+[2]Sekper!$B40</f>
        <v>L.Sk.2</v>
      </c>
      <c r="E26" s="1" t="str">
        <f>+[2]Sekper!$C40</f>
        <v>Pengkajian Terhadap Kebijakan Bagian Sekretariat Perusahaan</v>
      </c>
      <c r="F26" s="1" t="str">
        <f>+[2]Sekper!$D40</f>
        <v>Maximize</v>
      </c>
      <c r="G26" s="9" t="str">
        <f>+IF([2]Sekper!$E40&lt;&gt;"",[2]Sekper!$E40,"")</f>
        <v/>
      </c>
      <c r="H26" s="9" t="str">
        <f>+IF([2]Sekper!$F40&lt;&gt;"",[2]Sekper!$F40,"")</f>
        <v/>
      </c>
      <c r="I26" s="4" t="str">
        <f>+IF([2]Sekper!$G40&lt;&gt;"",[2]Sekper!$G40,"")</f>
        <v/>
      </c>
      <c r="J26" s="2" t="str">
        <f>+IF(AND(G26&lt;&gt;"",[2]Sekper!$I40&lt;&gt;""),[2]Sekper!$I40,"")</f>
        <v/>
      </c>
      <c r="K26" s="3" t="str">
        <f>+IF(AND(G26&lt;&gt;"",[2]Sekper!$J40&lt;&gt;""),[2]Sekper!$J40,"")</f>
        <v/>
      </c>
      <c r="L26" s="3" t="str">
        <f>+IF(AND(G26&lt;&gt;"",[2]Sekper!$K40&lt;&gt;""),[2]Sekper!$K40,"")</f>
        <v/>
      </c>
      <c r="M26" s="1" t="str">
        <f>+IF([2]Sekper!$L40&lt;&gt;"",[2]Sekper!$L40,"")</f>
        <v/>
      </c>
      <c r="N26" s="1" t="str">
        <f t="shared" si="0"/>
        <v>FALSE</v>
      </c>
    </row>
    <row r="27" spans="1:14" x14ac:dyDescent="0.25">
      <c r="A27" s="1">
        <v>26</v>
      </c>
      <c r="B27" s="1" t="str">
        <f>+VLOOKUP([1]Sheet1!$E27,[1]Sheet1!$A$2:$B$13,2,FALSE)</f>
        <v>Sekretariat Perusahaan</v>
      </c>
      <c r="C27" s="6">
        <f>+[2]Sekper!$C$3</f>
        <v>42736</v>
      </c>
      <c r="D27" s="1" t="str">
        <f>+[2]Sekper!$B42</f>
        <v>L.Sk.3</v>
      </c>
      <c r="E27" s="1" t="str">
        <f>+[2]Sekper!$C42</f>
        <v>Ketepatan penyampaian KPI Softcopy</v>
      </c>
      <c r="F27" s="1" t="str">
        <f>+[2]Sekper!$D42</f>
        <v>Minimize</v>
      </c>
      <c r="G27" s="8">
        <f>+IF([2]Sekper!$E42&lt;&gt;"",[2]Sekper!$E42,"")</f>
        <v>42775</v>
      </c>
      <c r="H27" s="8">
        <f>+IF([2]Sekper!$F42&lt;&gt;"",[2]Sekper!$F42,"")</f>
        <v>42775</v>
      </c>
      <c r="I27" s="4">
        <f>+IF([2]Sekper!$G42&lt;&gt;"",[2]Sekper!$G42,"")</f>
        <v>0</v>
      </c>
      <c r="J27" s="2">
        <f>+IF(AND(G27&lt;&gt;"",[2]Sekper!$I42&lt;&gt;""),[2]Sekper!$I42,"")</f>
        <v>100</v>
      </c>
      <c r="K27" s="3">
        <f>+IF(AND(G27&lt;&gt;"",[2]Sekper!$J42&lt;&gt;""),[2]Sekper!$J42,"")</f>
        <v>25</v>
      </c>
      <c r="L27" s="3">
        <f>+IF(AND(G27&lt;&gt;"",[2]Sekper!$K42&lt;&gt;""),[2]Sekper!$K42,"")</f>
        <v>25</v>
      </c>
      <c r="M27" s="1" t="str">
        <f>+IF([2]Sekper!$L42&lt;&gt;"",[2]Sekper!$L42,"")</f>
        <v/>
      </c>
      <c r="N27" s="1" t="str">
        <f t="shared" si="0"/>
        <v>TRUE</v>
      </c>
    </row>
    <row r="28" spans="1:14" x14ac:dyDescent="0.25">
      <c r="A28" s="1">
        <v>1</v>
      </c>
      <c r="B28" s="1" t="str">
        <f>+VLOOKUP([1]Sheet1!$E28,[1]Sheet1!$A$2:$B$13,2,FALSE)</f>
        <v>Satuan Pengawasan Intern</v>
      </c>
      <c r="C28" s="6">
        <f>+[2]SPI!$C$3</f>
        <v>42736</v>
      </c>
      <c r="D28" s="1" t="str">
        <f>+[2]SPI!$B7</f>
        <v>F.Sp.1</v>
      </c>
      <c r="E28" s="1" t="str">
        <f>+[2]SPI!$C7</f>
        <v>Biaya Umum Bagian Satuan Pengawas Intern</v>
      </c>
      <c r="F28" s="1" t="str">
        <f>+[2]SPI!$D7</f>
        <v>Minimize</v>
      </c>
      <c r="G28" s="7">
        <f>+IF([2]SPI!$E7&lt;&gt;"",[2]SPI!$E7,"")</f>
        <v>127176000</v>
      </c>
      <c r="H28" s="7">
        <f>+IF([2]SPI!$F7&lt;&gt;"",[2]SPI!$F7,"")</f>
        <v>0</v>
      </c>
      <c r="I28" s="4">
        <f>+IF([2]SPI!$G7&lt;&gt;"",[2]SPI!$G7,"")</f>
        <v>0</v>
      </c>
      <c r="J28" s="2">
        <f>+IF(AND(G28&lt;&gt;"",[2]SPI!$I7&lt;&gt;""),[2]SPI!$I7,"")</f>
        <v>100</v>
      </c>
      <c r="K28" s="3">
        <f>+IF(AND(G28&lt;&gt;"",[2]SPI!$J7&lt;&gt;""),[2]SPI!$J7,"")</f>
        <v>25</v>
      </c>
      <c r="L28" s="3">
        <f>+IF(AND(G28&lt;&gt;"",[2]SPI!$K7&lt;&gt;""),[2]SPI!$K7,"")</f>
        <v>25</v>
      </c>
      <c r="M28" s="1" t="str">
        <f>+IF([2]SPI!$L7&lt;&gt;"",[2]SPI!$L7,"")</f>
        <v/>
      </c>
      <c r="N28" s="1" t="str">
        <f t="shared" si="0"/>
        <v>TRUE</v>
      </c>
    </row>
    <row r="29" spans="1:14" x14ac:dyDescent="0.25">
      <c r="A29" s="1">
        <v>2</v>
      </c>
      <c r="B29" s="1" t="str">
        <f>+VLOOKUP([1]Sheet1!$E29,[1]Sheet1!$A$2:$B$13,2,FALSE)</f>
        <v>Satuan Pengawasan Intern</v>
      </c>
      <c r="C29" s="6">
        <f>+[2]SPI!$C$3</f>
        <v>42736</v>
      </c>
      <c r="D29" s="1" t="str">
        <f>+[2]SPI!$B9</f>
        <v>C.Sp.1.1</v>
      </c>
      <c r="E29" s="1" t="str">
        <f>+[2]SPI!$C9</f>
        <v>Tingkat Kepuasan Direksi Kepada Bagian Satuan Pengawas Intern</v>
      </c>
      <c r="F29" s="1" t="str">
        <f>+[2]SPI!$D9</f>
        <v>Maximize</v>
      </c>
      <c r="G29" s="7">
        <f>+IF([2]SPI!$E9&lt;&gt;"",[2]SPI!$E9,"")</f>
        <v>100</v>
      </c>
      <c r="H29" s="7">
        <f>+IF([2]SPI!$F9&lt;&gt;"",[2]SPI!$F9,"")</f>
        <v>78</v>
      </c>
      <c r="I29" s="4">
        <f>+IF([2]SPI!$G9&lt;&gt;"",[2]SPI!$G9,"")</f>
        <v>78</v>
      </c>
      <c r="J29" s="2">
        <f>+IF(AND(G29&lt;&gt;"",[2]SPI!$I9&lt;&gt;""),[2]SPI!$I9,"")</f>
        <v>50</v>
      </c>
      <c r="K29" s="3">
        <f>+IF(AND(G29&lt;&gt;"",[2]SPI!$J9&lt;&gt;""),[2]SPI!$J9,"")</f>
        <v>3.75</v>
      </c>
      <c r="L29" s="3">
        <f>+IF(AND(G29&lt;&gt;"",[2]SPI!$K9&lt;&gt;""),[2]SPI!$K9,"")</f>
        <v>1.875</v>
      </c>
      <c r="M29" s="1" t="str">
        <f>+IF([2]SPI!$L9&lt;&gt;"",[2]SPI!$L9,"")</f>
        <v/>
      </c>
      <c r="N29" s="1" t="str">
        <f t="shared" si="0"/>
        <v>TRUE</v>
      </c>
    </row>
    <row r="30" spans="1:14" x14ac:dyDescent="0.25">
      <c r="A30" s="1">
        <v>3</v>
      </c>
      <c r="B30" s="1" t="str">
        <f>+VLOOKUP([1]Sheet1!$E30,[1]Sheet1!$A$2:$B$13,2,FALSE)</f>
        <v>Satuan Pengawasan Intern</v>
      </c>
      <c r="C30" s="6">
        <f>+[2]SPI!$C$3</f>
        <v>42736</v>
      </c>
      <c r="D30" s="1" t="str">
        <f>+[2]SPI!$B10</f>
        <v>C.Sp.1.2</v>
      </c>
      <c r="E30" s="1" t="str">
        <f>+[2]SPI!$C10</f>
        <v>Tingkat Kepuasan Bagian Lain Terhadap Bagian Satuan Pengawas Intern</v>
      </c>
      <c r="F30" s="1" t="str">
        <f>+[2]SPI!$D10</f>
        <v>Maximize</v>
      </c>
      <c r="G30" s="7">
        <f>+IF([2]SPI!$E10&lt;&gt;"",[2]SPI!$E10,"")</f>
        <v>100</v>
      </c>
      <c r="H30" s="7">
        <f>+IF([2]SPI!$F10&lt;&gt;"",[2]SPI!$F10,"")</f>
        <v>72.36363636363636</v>
      </c>
      <c r="I30" s="4">
        <f>+IF([2]SPI!$G10&lt;&gt;"",[2]SPI!$G10,"")</f>
        <v>72.36363636363636</v>
      </c>
      <c r="J30" s="2">
        <f>+IF(AND(G30&lt;&gt;"",[2]SPI!$I10&lt;&gt;""),[2]SPI!$I10,"")</f>
        <v>50</v>
      </c>
      <c r="K30" s="3">
        <f>+IF(AND(G30&lt;&gt;"",[2]SPI!$J10&lt;&gt;""),[2]SPI!$J10,"")</f>
        <v>3.75</v>
      </c>
      <c r="L30" s="3">
        <f>+IF(AND(G30&lt;&gt;"",[2]SPI!$K10&lt;&gt;""),[2]SPI!$K10,"")</f>
        <v>1.875</v>
      </c>
      <c r="M30" s="1" t="str">
        <f>+IF([2]SPI!$L10&lt;&gt;"",[2]SPI!$L10,"")</f>
        <v/>
      </c>
      <c r="N30" s="1" t="str">
        <f t="shared" si="0"/>
        <v>TRUE</v>
      </c>
    </row>
    <row r="31" spans="1:14" x14ac:dyDescent="0.25">
      <c r="A31" s="1">
        <v>4</v>
      </c>
      <c r="B31" s="1" t="str">
        <f>+VLOOKUP([1]Sheet1!$E31,[1]Sheet1!$A$2:$B$13,2,FALSE)</f>
        <v>Satuan Pengawasan Intern</v>
      </c>
      <c r="C31" s="6">
        <f>+[2]SPI!$C$3</f>
        <v>42736</v>
      </c>
      <c r="D31" s="1" t="str">
        <f>+[2]SPI!$B12</f>
        <v>C.Sp.2.1</v>
      </c>
      <c r="E31" s="1" t="str">
        <f>+[2]SPI!$C12</f>
        <v>Monitoring Temuan Audit Internal</v>
      </c>
      <c r="F31" s="1" t="str">
        <f>+[2]SPI!$D12</f>
        <v>Maximize</v>
      </c>
      <c r="G31" s="7">
        <f>+IF([2]SPI!$E12&lt;&gt;"",[2]SPI!$E12,"")</f>
        <v>100</v>
      </c>
      <c r="H31" s="7">
        <f>+IF([2]SPI!$F12&lt;&gt;"",[2]SPI!$F12,"")</f>
        <v>100</v>
      </c>
      <c r="I31" s="4">
        <f>+IF([2]SPI!$G12&lt;&gt;"",[2]SPI!$G12,"")</f>
        <v>100</v>
      </c>
      <c r="J31" s="2">
        <f>+IF(AND(G31&lt;&gt;"",[2]SPI!$I12&lt;&gt;""),[2]SPI!$I12,"")</f>
        <v>110</v>
      </c>
      <c r="K31" s="3">
        <f>+IF(AND(G31&lt;&gt;"",[2]SPI!$J12&lt;&gt;""),[2]SPI!$J12,"")</f>
        <v>17.5</v>
      </c>
      <c r="L31" s="3">
        <f>+IF(AND(G31&lt;&gt;"",[2]SPI!$K12&lt;&gt;""),[2]SPI!$K12,"")</f>
        <v>19.25</v>
      </c>
      <c r="M31" s="1" t="str">
        <f>+IF([2]SPI!$L12&lt;&gt;"",[2]SPI!$L12,"")</f>
        <v/>
      </c>
      <c r="N31" s="1" t="str">
        <f t="shared" si="0"/>
        <v>TRUE</v>
      </c>
    </row>
    <row r="32" spans="1:14" x14ac:dyDescent="0.25">
      <c r="A32" s="1">
        <v>5</v>
      </c>
      <c r="B32" s="1" t="str">
        <f>+VLOOKUP([1]Sheet1!$E32,[1]Sheet1!$A$2:$B$13,2,FALSE)</f>
        <v>Satuan Pengawasan Intern</v>
      </c>
      <c r="C32" s="6">
        <f>+[2]SPI!$C$3</f>
        <v>42736</v>
      </c>
      <c r="D32" s="1" t="str">
        <f>+[2]SPI!$B13</f>
        <v>C.Sp.2.2</v>
      </c>
      <c r="E32" s="1" t="str">
        <f>+[2]SPI!$C13</f>
        <v>Monitoring Temuan Audit Eksternal</v>
      </c>
      <c r="F32" s="1" t="str">
        <f>+[2]SPI!$D13</f>
        <v>Minimize</v>
      </c>
      <c r="G32" s="7" t="str">
        <f>+IF([2]SPI!$E13&lt;&gt;"",[2]SPI!$E13,"")</f>
        <v/>
      </c>
      <c r="H32" s="7" t="str">
        <f>+IF([2]SPI!$F13&lt;&gt;"",[2]SPI!$F13,"")</f>
        <v/>
      </c>
      <c r="I32" s="4" t="str">
        <f>+IF([2]SPI!$G13&lt;&gt;"",[2]SPI!$G13,"")</f>
        <v/>
      </c>
      <c r="J32" s="2" t="str">
        <f>+IF(AND(G32&lt;&gt;"",[2]SPI!$I13&lt;&gt;""),[2]SPI!$I13,"")</f>
        <v/>
      </c>
      <c r="K32" s="3" t="str">
        <f>+IF(AND(G32&lt;&gt;"",[2]SPI!$J13&lt;&gt;""),[2]SPI!$J13,"")</f>
        <v/>
      </c>
      <c r="L32" s="3" t="str">
        <f>+IF(AND(G32&lt;&gt;"",[2]SPI!$K13&lt;&gt;""),[2]SPI!$K13,"")</f>
        <v/>
      </c>
      <c r="M32" s="1" t="str">
        <f>+IF([2]SPI!$L13&lt;&gt;"",[2]SPI!$L13,"")</f>
        <v/>
      </c>
      <c r="N32" s="1" t="str">
        <f t="shared" si="0"/>
        <v>FALSE</v>
      </c>
    </row>
    <row r="33" spans="1:14" x14ac:dyDescent="0.25">
      <c r="A33" s="1">
        <v>6</v>
      </c>
      <c r="B33" s="1" t="str">
        <f>+VLOOKUP([1]Sheet1!$E33,[1]Sheet1!$A$2:$B$13,2,FALSE)</f>
        <v>Satuan Pengawasan Intern</v>
      </c>
      <c r="C33" s="6">
        <f>+[2]SPI!$C$3</f>
        <v>42736</v>
      </c>
      <c r="D33" s="1" t="str">
        <f>+[2]SPI!$B15</f>
        <v>I.Sp.1.1</v>
      </c>
      <c r="E33" s="1" t="str">
        <f>+[2]SPI!$C15</f>
        <v>Pelaksanaan audit sesuai jumlah objek audit</v>
      </c>
      <c r="F33" s="1" t="str">
        <f>+[2]SPI!$D15</f>
        <v>Maximize</v>
      </c>
      <c r="G33" s="7">
        <f>+IF([2]SPI!$E15&lt;&gt;"",[2]SPI!$E15,"")</f>
        <v>100</v>
      </c>
      <c r="H33" s="7">
        <f>+IF([2]SPI!$F15&lt;&gt;"",[2]SPI!$F15,"")</f>
        <v>100</v>
      </c>
      <c r="I33" s="4">
        <f>+IF([2]SPI!$G15&lt;&gt;"",[2]SPI!$G15,"")</f>
        <v>100</v>
      </c>
      <c r="J33" s="2">
        <f>+IF(AND(G33&lt;&gt;"",[2]SPI!$I15&lt;&gt;""),[2]SPI!$I15,"")</f>
        <v>110</v>
      </c>
      <c r="K33" s="3">
        <f>+IF(AND(G33&lt;&gt;"",[2]SPI!$J15&lt;&gt;""),[2]SPI!$J15,"")</f>
        <v>7</v>
      </c>
      <c r="L33" s="3">
        <f>+IF(AND(G33&lt;&gt;"",[2]SPI!$K15&lt;&gt;""),[2]SPI!$K15,"")</f>
        <v>7.7000000000000011</v>
      </c>
      <c r="M33" s="1" t="str">
        <f>+IF([2]SPI!$L15&lt;&gt;"",[2]SPI!$L15,"")</f>
        <v/>
      </c>
      <c r="N33" s="1" t="str">
        <f t="shared" si="0"/>
        <v>TRUE</v>
      </c>
    </row>
    <row r="34" spans="1:14" x14ac:dyDescent="0.25">
      <c r="A34" s="1">
        <v>7</v>
      </c>
      <c r="B34" s="1" t="str">
        <f>+VLOOKUP([1]Sheet1!$E34,[1]Sheet1!$A$2:$B$13,2,FALSE)</f>
        <v>Satuan Pengawasan Intern</v>
      </c>
      <c r="C34" s="6">
        <f>+[2]SPI!$C$3</f>
        <v>42736</v>
      </c>
      <c r="D34" s="1" t="str">
        <f>+[2]SPI!$B16</f>
        <v>I.Sp.1.2</v>
      </c>
      <c r="E34" s="1" t="str">
        <f>+[2]SPI!$C16</f>
        <v>Penyelesaian LHA</v>
      </c>
      <c r="F34" s="1" t="str">
        <f>+[2]SPI!$D16</f>
        <v>Maximize</v>
      </c>
      <c r="G34" s="7">
        <f>+IF([2]SPI!$E16&lt;&gt;"",[2]SPI!$E16,"")</f>
        <v>100</v>
      </c>
      <c r="H34" s="7">
        <f>+IF([2]SPI!$F16&lt;&gt;"",[2]SPI!$F16,"")</f>
        <v>100</v>
      </c>
      <c r="I34" s="4">
        <f>+IF([2]SPI!$G16&lt;&gt;"",[2]SPI!$G16,"")</f>
        <v>100</v>
      </c>
      <c r="J34" s="2">
        <f>+IF(AND(G34&lt;&gt;"",[2]SPI!$I16&lt;&gt;""),[2]SPI!$I16,"")</f>
        <v>110</v>
      </c>
      <c r="K34" s="3">
        <f>+IF(AND(G34&lt;&gt;"",[2]SPI!$J16&lt;&gt;""),[2]SPI!$J16,"")</f>
        <v>7</v>
      </c>
      <c r="L34" s="3">
        <f>+IF(AND(G34&lt;&gt;"",[2]SPI!$K16&lt;&gt;""),[2]SPI!$K16,"")</f>
        <v>7.7000000000000011</v>
      </c>
      <c r="M34" s="1" t="str">
        <f>+IF([2]SPI!$L16&lt;&gt;"",[2]SPI!$L16,"")</f>
        <v/>
      </c>
      <c r="N34" s="1" t="str">
        <f t="shared" si="0"/>
        <v>TRUE</v>
      </c>
    </row>
    <row r="35" spans="1:14" x14ac:dyDescent="0.25">
      <c r="A35" s="1">
        <v>8</v>
      </c>
      <c r="B35" s="1" t="str">
        <f>+VLOOKUP([1]Sheet1!$E35,[1]Sheet1!$A$2:$B$13,2,FALSE)</f>
        <v>Satuan Pengawasan Intern</v>
      </c>
      <c r="C35" s="6">
        <f>+[2]SPI!$C$3</f>
        <v>42736</v>
      </c>
      <c r="D35" s="1" t="str">
        <f>+[2]SPI!$B17</f>
        <v>I.Sp.1.3</v>
      </c>
      <c r="E35" s="1" t="str">
        <f>+[2]SPI!$C17</f>
        <v>Tanggal RHS Diterima Auditee</v>
      </c>
      <c r="F35" s="1" t="str">
        <f>+[2]SPI!$D17</f>
        <v>Maximize</v>
      </c>
      <c r="G35" s="7">
        <f>+IF([2]SPI!$E17&lt;&gt;"",[2]SPI!$E17,"")</f>
        <v>100</v>
      </c>
      <c r="H35" s="7">
        <f>+IF([2]SPI!$F17&lt;&gt;"",[2]SPI!$F17,"")</f>
        <v>100</v>
      </c>
      <c r="I35" s="4">
        <f>+IF([2]SPI!$G17&lt;&gt;"",[2]SPI!$G17,"")</f>
        <v>100</v>
      </c>
      <c r="J35" s="2">
        <f>+IF(AND(G35&lt;&gt;"",[2]SPI!$I17&lt;&gt;""),[2]SPI!$I17,"")</f>
        <v>110</v>
      </c>
      <c r="K35" s="3">
        <f>+IF(AND(G35&lt;&gt;"",[2]SPI!$J17&lt;&gt;""),[2]SPI!$J17,"")</f>
        <v>5</v>
      </c>
      <c r="L35" s="3">
        <f>+IF(AND(G35&lt;&gt;"",[2]SPI!$K17&lt;&gt;""),[2]SPI!$K17,"")</f>
        <v>5.5</v>
      </c>
      <c r="M35" s="1" t="str">
        <f>+IF([2]SPI!$L17&lt;&gt;"",[2]SPI!$L17,"")</f>
        <v/>
      </c>
      <c r="N35" s="1" t="str">
        <f t="shared" si="0"/>
        <v>TRUE</v>
      </c>
    </row>
    <row r="36" spans="1:14" x14ac:dyDescent="0.25">
      <c r="A36" s="1">
        <v>9</v>
      </c>
      <c r="B36" s="1" t="str">
        <f>+VLOOKUP([1]Sheet1!$E36,[1]Sheet1!$A$2:$B$13,2,FALSE)</f>
        <v>Satuan Pengawasan Intern</v>
      </c>
      <c r="C36" s="6">
        <f>+[2]SPI!$C$3</f>
        <v>42736</v>
      </c>
      <c r="D36" s="1" t="str">
        <f>+[2]SPI!$B19</f>
        <v>I.Sp.2</v>
      </c>
      <c r="E36" s="1" t="str">
        <f>+[2]SPI!$C19</f>
        <v>Reviu Quality Assurance</v>
      </c>
      <c r="F36" s="1" t="str">
        <f>+[2]SPI!$D19</f>
        <v>Maximize</v>
      </c>
      <c r="G36" s="7">
        <f>+IF([2]SPI!$E19&lt;&gt;"",[2]SPI!$E19,"")</f>
        <v>100</v>
      </c>
      <c r="H36" s="7">
        <f>+IF([2]SPI!$F19&lt;&gt;"",[2]SPI!$F19,"")</f>
        <v>100</v>
      </c>
      <c r="I36" s="4">
        <f>+IF([2]SPI!$G19&lt;&gt;"",[2]SPI!$G19,"")</f>
        <v>100</v>
      </c>
      <c r="J36" s="2">
        <f>+IF(AND(G36&lt;&gt;"",[2]SPI!$I19&lt;&gt;""),[2]SPI!$I19,"")</f>
        <v>110</v>
      </c>
      <c r="K36" s="3">
        <f>+IF(AND(G36&lt;&gt;"",[2]SPI!$J19&lt;&gt;""),[2]SPI!$J19,"")</f>
        <v>6</v>
      </c>
      <c r="L36" s="3">
        <f>+IF(AND(G36&lt;&gt;"",[2]SPI!$K19&lt;&gt;""),[2]SPI!$K19,"")</f>
        <v>6.6</v>
      </c>
      <c r="M36" s="1" t="str">
        <f>+IF([2]SPI!$L19&lt;&gt;"",[2]SPI!$L19,"")</f>
        <v/>
      </c>
      <c r="N36" s="1" t="str">
        <f t="shared" si="0"/>
        <v>TRUE</v>
      </c>
    </row>
    <row r="37" spans="1:14" x14ac:dyDescent="0.25">
      <c r="A37" s="1">
        <v>10</v>
      </c>
      <c r="B37" s="1" t="str">
        <f>+VLOOKUP([1]Sheet1!$E37,[1]Sheet1!$A$2:$B$13,2,FALSE)</f>
        <v>Satuan Pengawasan Intern</v>
      </c>
      <c r="C37" s="6">
        <f>+[2]SPI!$C$3</f>
        <v>42736</v>
      </c>
      <c r="D37" s="1" t="str">
        <f>+[2]SPI!$B21</f>
        <v>L.Sp.1.1</v>
      </c>
      <c r="E37" s="1" t="str">
        <f>+[2]SPI!$C21</f>
        <v>Penyusunan RKAP 2018 Bagian Satuan Pengawas Intern</v>
      </c>
      <c r="F37" s="1" t="str">
        <f>+[2]SPI!$D21</f>
        <v>Minimize</v>
      </c>
      <c r="G37" s="8" t="str">
        <f>+IF([2]SPI!$E21&lt;&gt;"",[2]SPI!$E21,"")</f>
        <v/>
      </c>
      <c r="H37" s="8" t="str">
        <f>+IF([2]SPI!$F21&lt;&gt;"",[2]SPI!$F21,"")</f>
        <v/>
      </c>
      <c r="I37" s="4" t="str">
        <f>+IF([2]SPI!$G21&lt;&gt;"",[2]SPI!$G21,"")</f>
        <v/>
      </c>
      <c r="J37" s="2" t="str">
        <f>+IF(AND(G37&lt;&gt;"",[2]SPI!$I21&lt;&gt;""),[2]SPI!$I21,"")</f>
        <v/>
      </c>
      <c r="K37" s="3" t="str">
        <f>+IF(AND(G37&lt;&gt;"",[2]SPI!$J21&lt;&gt;""),[2]SPI!$J21,"")</f>
        <v/>
      </c>
      <c r="L37" s="3" t="str">
        <f>+IF(AND(G37&lt;&gt;"",[2]SPI!$K21&lt;&gt;""),[2]SPI!$K21,"")</f>
        <v/>
      </c>
      <c r="M37" s="1" t="str">
        <f>+IF([2]SPI!$L21&lt;&gt;"",[2]SPI!$L21,"")</f>
        <v/>
      </c>
      <c r="N37" s="1" t="str">
        <f t="shared" si="0"/>
        <v>FALSE</v>
      </c>
    </row>
    <row r="38" spans="1:14" x14ac:dyDescent="0.25">
      <c r="A38" s="1">
        <v>11</v>
      </c>
      <c r="B38" s="1" t="str">
        <f>+VLOOKUP([1]Sheet1!$E38,[1]Sheet1!$A$2:$B$13,2,FALSE)</f>
        <v>Satuan Pengawasan Intern</v>
      </c>
      <c r="C38" s="6">
        <f>+[2]SPI!$C$3</f>
        <v>42736</v>
      </c>
      <c r="D38" s="1" t="str">
        <f>+[2]SPI!$B22</f>
        <v>L.Sp.1.2</v>
      </c>
      <c r="E38" s="1" t="str">
        <f>+[2]SPI!$C22</f>
        <v>Penyusunan PKB (I,II,III,IV) Bagian Satuan Pengawas Intern</v>
      </c>
      <c r="F38" s="1" t="str">
        <f>+[2]SPI!$D22</f>
        <v>Minimize</v>
      </c>
      <c r="G38" s="8" t="str">
        <f>+IF([2]SPI!$E22&lt;&gt;"",[2]SPI!$E22,"")</f>
        <v/>
      </c>
      <c r="H38" s="8" t="str">
        <f>+IF([2]SPI!$F22&lt;&gt;"",[2]SPI!$F22,"")</f>
        <v/>
      </c>
      <c r="I38" s="4" t="str">
        <f>+IF([2]SPI!$G22&lt;&gt;"",[2]SPI!$G22,"")</f>
        <v/>
      </c>
      <c r="J38" s="2" t="str">
        <f>+IF(AND(G38&lt;&gt;"",[2]SPI!$I22&lt;&gt;""),[2]SPI!$I22,"")</f>
        <v/>
      </c>
      <c r="K38" s="3" t="str">
        <f>+IF(AND(G38&lt;&gt;"",[2]SPI!$J22&lt;&gt;""),[2]SPI!$J22,"")</f>
        <v/>
      </c>
      <c r="L38" s="3" t="str">
        <f>+IF(AND(G38&lt;&gt;"",[2]SPI!$K22&lt;&gt;""),[2]SPI!$K22,"")</f>
        <v/>
      </c>
      <c r="M38" s="1" t="str">
        <f>+IF([2]SPI!$L22&lt;&gt;"",[2]SPI!$L22,"")</f>
        <v/>
      </c>
      <c r="N38" s="1" t="str">
        <f t="shared" si="0"/>
        <v>FALSE</v>
      </c>
    </row>
    <row r="39" spans="1:14" x14ac:dyDescent="0.25">
      <c r="A39" s="1">
        <v>12</v>
      </c>
      <c r="B39" s="1" t="str">
        <f>+VLOOKUP([1]Sheet1!$E39,[1]Sheet1!$A$2:$B$13,2,FALSE)</f>
        <v>Satuan Pengawasan Intern</v>
      </c>
      <c r="C39" s="6">
        <f>+[2]SPI!$C$3</f>
        <v>42736</v>
      </c>
      <c r="D39" s="1" t="str">
        <f>+[2]SPI!$B24</f>
        <v>L.Sp.2</v>
      </c>
      <c r="E39" s="1" t="str">
        <f>+[2]SPI!$C24</f>
        <v>Pengkajian Terhadap Kebijakan Bagian Satuan Pengawas Intern</v>
      </c>
      <c r="F39" s="1" t="str">
        <f>+[2]SPI!$D24</f>
        <v>Maximize</v>
      </c>
      <c r="G39" s="9" t="str">
        <f>+IF([2]SPI!$E24&lt;&gt;"",[2]SPI!$E24,"")</f>
        <v/>
      </c>
      <c r="H39" s="9" t="str">
        <f>+IF([2]SPI!$F24&lt;&gt;"",[2]SPI!$F24,"")</f>
        <v/>
      </c>
      <c r="I39" s="4" t="str">
        <f>+IF([2]SPI!$G24&lt;&gt;"",[2]SPI!$G24,"")</f>
        <v/>
      </c>
      <c r="J39" s="2" t="str">
        <f>+IF(AND(G39&lt;&gt;"",[2]SPI!$I24&lt;&gt;""),[2]SPI!$I24,"")</f>
        <v/>
      </c>
      <c r="K39" s="3" t="str">
        <f>+IF(AND(G39&lt;&gt;"",[2]SPI!$J24&lt;&gt;""),[2]SPI!$J24,"")</f>
        <v/>
      </c>
      <c r="L39" s="3" t="str">
        <f>+IF(AND(G39&lt;&gt;"",[2]SPI!$K24&lt;&gt;""),[2]SPI!$K24,"")</f>
        <v/>
      </c>
      <c r="M39" s="1" t="str">
        <f>+IF([2]SPI!$L24&lt;&gt;"",[2]SPI!$L24,"")</f>
        <v/>
      </c>
      <c r="N39" s="1" t="str">
        <f t="shared" si="0"/>
        <v>FALSE</v>
      </c>
    </row>
    <row r="40" spans="1:14" x14ac:dyDescent="0.25">
      <c r="A40" s="1">
        <v>13</v>
      </c>
      <c r="B40" s="1" t="str">
        <f>+VLOOKUP([1]Sheet1!$E40,[1]Sheet1!$A$2:$B$13,2,FALSE)</f>
        <v>Satuan Pengawasan Intern</v>
      </c>
      <c r="C40" s="6">
        <f>+[2]SPI!$C$3</f>
        <v>42736</v>
      </c>
      <c r="D40" s="1" t="str">
        <f>+[2]SPI!$B26</f>
        <v>L.Sp.3</v>
      </c>
      <c r="E40" s="1" t="str">
        <f>+[2]SPI!$C26</f>
        <v>Ketepatan penyampaian KPI Softcopy</v>
      </c>
      <c r="F40" s="1" t="str">
        <f>+[2]SPI!$D26</f>
        <v>Minimize</v>
      </c>
      <c r="G40" s="8">
        <f>+IF([2]SPI!$E26&lt;&gt;"",[2]SPI!$E26,"")</f>
        <v>42775</v>
      </c>
      <c r="H40" s="8">
        <f>+IF([2]SPI!$F26&lt;&gt;"",[2]SPI!$F26,"")</f>
        <v>42774</v>
      </c>
      <c r="I40" s="4">
        <f>+IF([2]SPI!$G26&lt;&gt;"",[2]SPI!$G26,"")</f>
        <v>-1</v>
      </c>
      <c r="J40" s="2">
        <f>+IF(AND(G40&lt;&gt;"",[2]SPI!$I26&lt;&gt;""),[2]SPI!$I26,"")</f>
        <v>110</v>
      </c>
      <c r="K40" s="3">
        <f>+IF(AND(G40&lt;&gt;"",[2]SPI!$J26&lt;&gt;""),[2]SPI!$J26,"")</f>
        <v>25</v>
      </c>
      <c r="L40" s="3">
        <f>+IF(AND(G40&lt;&gt;"",[2]SPI!$K26&lt;&gt;""),[2]SPI!$K26,"")</f>
        <v>27.5</v>
      </c>
      <c r="M40" s="1" t="str">
        <f>+IF([2]SPI!$L26&lt;&gt;"",[2]SPI!$L26,"")</f>
        <v/>
      </c>
      <c r="N40" s="1" t="str">
        <f t="shared" si="0"/>
        <v>TRUE</v>
      </c>
    </row>
    <row r="41" spans="1:14" x14ac:dyDescent="0.25">
      <c r="A41" s="1">
        <v>1</v>
      </c>
      <c r="B41" s="1" t="str">
        <f>+VLOOKUP([1]Sheet1!$E41,[1]Sheet1!$A$2:$B$13,2,FALSE)</f>
        <v>Bagian Teknologi Informasi dan Manajemen Kinerja</v>
      </c>
      <c r="C41" s="6">
        <f>+'[2]TI&amp;MK'!$C$3</f>
        <v>42736</v>
      </c>
      <c r="D41" s="1" t="str">
        <f>+'[2]TI&amp;MK'!$B7</f>
        <v>F.Ti.1</v>
      </c>
      <c r="E41" s="1" t="str">
        <f>+'[2]TI&amp;MK'!$C7</f>
        <v>Biaya Umum Bagian TI dan Manajemen Kinerja</v>
      </c>
      <c r="F41" s="1" t="str">
        <f>+'[2]TI&amp;MK'!$D7</f>
        <v>Minimize</v>
      </c>
      <c r="G41" s="7">
        <f>+IF('[2]TI&amp;MK'!$E7&lt;&gt;"",'[2]TI&amp;MK'!$E7,"")</f>
        <v>317955960.24308014</v>
      </c>
      <c r="H41" s="7">
        <f>+IF('[2]TI&amp;MK'!$F7&lt;&gt;"",'[2]TI&amp;MK'!$F7,"")</f>
        <v>220570574</v>
      </c>
      <c r="I41" s="4">
        <f>+IF('[2]TI&amp;MK'!$G7&lt;&gt;"",'[2]TI&amp;MK'!$G7,"")</f>
        <v>69.371422957874998</v>
      </c>
      <c r="J41" s="2">
        <f>+IF(AND(G41&lt;&gt;"",'[2]TI&amp;MK'!$I7&lt;&gt;""),'[2]TI&amp;MK'!$I7,"")</f>
        <v>110</v>
      </c>
      <c r="K41" s="3">
        <f>+IF(AND(G41&lt;&gt;"",'[2]TI&amp;MK'!$J7&lt;&gt;""),'[2]TI&amp;MK'!$J7,"")</f>
        <v>25</v>
      </c>
      <c r="L41" s="3">
        <f>+IF(AND(G41&lt;&gt;"",'[2]TI&amp;MK'!$K7&lt;&gt;""),'[2]TI&amp;MK'!$K7,"")</f>
        <v>27.5</v>
      </c>
      <c r="M41" s="1" t="str">
        <f>+IF('[2]TI&amp;MK'!$L7&lt;&gt;"",'[2]TI&amp;MK'!$L7,"")</f>
        <v/>
      </c>
      <c r="N41" s="1" t="str">
        <f t="shared" si="0"/>
        <v>TRUE</v>
      </c>
    </row>
    <row r="42" spans="1:14" x14ac:dyDescent="0.25">
      <c r="A42" s="1">
        <v>2</v>
      </c>
      <c r="B42" s="1" t="str">
        <f>+VLOOKUP([1]Sheet1!$E42,[1]Sheet1!$A$2:$B$13,2,FALSE)</f>
        <v>Bagian Teknologi Informasi dan Manajemen Kinerja</v>
      </c>
      <c r="C42" s="6">
        <f>+'[2]TI&amp;MK'!$C$3</f>
        <v>42736</v>
      </c>
      <c r="D42" s="1" t="str">
        <f>+'[2]TI&amp;MK'!$B9</f>
        <v>C.Ti.1.1</v>
      </c>
      <c r="E42" s="1" t="str">
        <f>+'[2]TI&amp;MK'!$C9</f>
        <v>Tingkat Kepuasan Direksi Kepada Bagian TI dan Manajemen Kinerja</v>
      </c>
      <c r="F42" s="1" t="str">
        <f>+'[2]TI&amp;MK'!$D9</f>
        <v>Maximize</v>
      </c>
      <c r="G42" s="7">
        <f>+IF('[2]TI&amp;MK'!$E9&lt;&gt;"",'[2]TI&amp;MK'!$E9,"")</f>
        <v>100</v>
      </c>
      <c r="H42" s="7">
        <f>+IF('[2]TI&amp;MK'!$F9&lt;&gt;"",'[2]TI&amp;MK'!$F9,"")</f>
        <v>78</v>
      </c>
      <c r="I42" s="4">
        <f>+IF('[2]TI&amp;MK'!$G9&lt;&gt;"",'[2]TI&amp;MK'!$G9,"")</f>
        <v>78</v>
      </c>
      <c r="J42" s="2">
        <f>+IF(AND(G42&lt;&gt;"",'[2]TI&amp;MK'!$I9&lt;&gt;""),'[2]TI&amp;MK'!$I9,"")</f>
        <v>50</v>
      </c>
      <c r="K42" s="3">
        <f>+IF(AND(G42&lt;&gt;"",'[2]TI&amp;MK'!$J9&lt;&gt;""),'[2]TI&amp;MK'!$J9,"")</f>
        <v>3.75</v>
      </c>
      <c r="L42" s="3">
        <f>+IF(AND(G42&lt;&gt;"",'[2]TI&amp;MK'!$K9&lt;&gt;""),'[2]TI&amp;MK'!$K9,"")</f>
        <v>1.875</v>
      </c>
      <c r="M42" s="1" t="str">
        <f>+IF('[2]TI&amp;MK'!$L9&lt;&gt;"",'[2]TI&amp;MK'!$L9,"")</f>
        <v/>
      </c>
      <c r="N42" s="1" t="str">
        <f t="shared" si="0"/>
        <v>TRUE</v>
      </c>
    </row>
    <row r="43" spans="1:14" x14ac:dyDescent="0.25">
      <c r="A43" s="1">
        <v>3</v>
      </c>
      <c r="B43" s="1" t="str">
        <f>+VLOOKUP([1]Sheet1!$E43,[1]Sheet1!$A$2:$B$13,2,FALSE)</f>
        <v>Bagian Teknologi Informasi dan Manajemen Kinerja</v>
      </c>
      <c r="C43" s="6">
        <f>+'[2]TI&amp;MK'!$C$3</f>
        <v>42736</v>
      </c>
      <c r="D43" s="1" t="str">
        <f>+'[2]TI&amp;MK'!$B10</f>
        <v>C.Ti.1.2</v>
      </c>
      <c r="E43" s="1" t="str">
        <f>+'[2]TI&amp;MK'!$C10</f>
        <v>Tingkat Kepuasan Bagian Lain Terhadap Bagian TI dan Manajemen Kinerja</v>
      </c>
      <c r="F43" s="1" t="str">
        <f>+'[2]TI&amp;MK'!$D10</f>
        <v>Maximize</v>
      </c>
      <c r="G43" s="7">
        <f>+IF('[2]TI&amp;MK'!$E10&lt;&gt;"",'[2]TI&amp;MK'!$E10,"")</f>
        <v>100</v>
      </c>
      <c r="H43" s="7">
        <f>+IF('[2]TI&amp;MK'!$F10&lt;&gt;"",'[2]TI&amp;MK'!$F10,"")</f>
        <v>73.090909090909093</v>
      </c>
      <c r="I43" s="4">
        <f>+IF('[2]TI&amp;MK'!$G10&lt;&gt;"",'[2]TI&amp;MK'!$G10,"")</f>
        <v>73.090909090909093</v>
      </c>
      <c r="J43" s="2">
        <f>+IF(AND(G43&lt;&gt;"",'[2]TI&amp;MK'!$I10&lt;&gt;""),'[2]TI&amp;MK'!$I10,"")</f>
        <v>50</v>
      </c>
      <c r="K43" s="3">
        <f>+IF(AND(G43&lt;&gt;"",'[2]TI&amp;MK'!$J10&lt;&gt;""),'[2]TI&amp;MK'!$J10,"")</f>
        <v>3.75</v>
      </c>
      <c r="L43" s="3">
        <f>+IF(AND(G43&lt;&gt;"",'[2]TI&amp;MK'!$K10&lt;&gt;""),'[2]TI&amp;MK'!$K10,"")</f>
        <v>1.875</v>
      </c>
      <c r="M43" s="1" t="str">
        <f>+IF('[2]TI&amp;MK'!$L10&lt;&gt;"",'[2]TI&amp;MK'!$L10,"")</f>
        <v/>
      </c>
      <c r="N43" s="1" t="str">
        <f t="shared" si="0"/>
        <v>TRUE</v>
      </c>
    </row>
    <row r="44" spans="1:14" x14ac:dyDescent="0.25">
      <c r="A44" s="1">
        <v>4</v>
      </c>
      <c r="B44" s="1" t="str">
        <f>+VLOOKUP([1]Sheet1!$E44,[1]Sheet1!$A$2:$B$13,2,FALSE)</f>
        <v>Bagian Teknologi Informasi dan Manajemen Kinerja</v>
      </c>
      <c r="C44" s="6">
        <f>+'[2]TI&amp;MK'!$C$3</f>
        <v>42736</v>
      </c>
      <c r="D44" s="1" t="str">
        <f>+'[2]TI&amp;MK'!$B12</f>
        <v>C.Ti.2.1</v>
      </c>
      <c r="E44" s="1" t="str">
        <f>+'[2]TI&amp;MK'!$C12</f>
        <v>Help Desk Bagian TI dan Manajemen Kinerja</v>
      </c>
      <c r="F44" s="1" t="str">
        <f>+'[2]TI&amp;MK'!$D12</f>
        <v>Maximize</v>
      </c>
      <c r="G44" s="7">
        <f>+IF('[2]TI&amp;MK'!$E12&lt;&gt;"",'[2]TI&amp;MK'!$E12,"")</f>
        <v>8</v>
      </c>
      <c r="H44" s="7">
        <f>+IF('[2]TI&amp;MK'!$F12&lt;&gt;"",'[2]TI&amp;MK'!$F12,"")</f>
        <v>17</v>
      </c>
      <c r="I44" s="4">
        <f>+IF('[2]TI&amp;MK'!$G12&lt;&gt;"",'[2]TI&amp;MK'!$G12,"")</f>
        <v>212.5</v>
      </c>
      <c r="J44" s="2">
        <f>+IF(AND(G44&lt;&gt;"",'[2]TI&amp;MK'!$I12&lt;&gt;""),'[2]TI&amp;MK'!$I12,"")</f>
        <v>110</v>
      </c>
      <c r="K44" s="3">
        <f>+IF(AND(G44&lt;&gt;"",'[2]TI&amp;MK'!$J12&lt;&gt;""),'[2]TI&amp;MK'!$J12,"")</f>
        <v>10</v>
      </c>
      <c r="L44" s="3">
        <f>+IF(AND(G44&lt;&gt;"",'[2]TI&amp;MK'!$K12&lt;&gt;""),'[2]TI&amp;MK'!$K12,"")</f>
        <v>11</v>
      </c>
      <c r="M44" s="1" t="str">
        <f>+IF('[2]TI&amp;MK'!$L12&lt;&gt;"",'[2]TI&amp;MK'!$L12,"")</f>
        <v/>
      </c>
      <c r="N44" s="1" t="str">
        <f t="shared" si="0"/>
        <v>TRUE</v>
      </c>
    </row>
    <row r="45" spans="1:14" x14ac:dyDescent="0.25">
      <c r="A45" s="1">
        <v>5</v>
      </c>
      <c r="B45" s="1" t="str">
        <f>+VLOOKUP([1]Sheet1!$E45,[1]Sheet1!$A$2:$B$13,2,FALSE)</f>
        <v>Bagian Teknologi Informasi dan Manajemen Kinerja</v>
      </c>
      <c r="C45" s="6">
        <f>+'[2]TI&amp;MK'!$C$3</f>
        <v>42736</v>
      </c>
      <c r="D45" s="1" t="str">
        <f>+'[2]TI&amp;MK'!$B13</f>
        <v>C.Ti.2.2</v>
      </c>
      <c r="E45" s="1" t="str">
        <f>+'[2]TI&amp;MK'!$C13</f>
        <v>Penyerahan Database Kepada Bagian Terkait</v>
      </c>
      <c r="F45" s="1" t="str">
        <f>+'[2]TI&amp;MK'!$D13</f>
        <v>Minimize</v>
      </c>
      <c r="G45" s="7">
        <f>+IF('[2]TI&amp;MK'!$E13&lt;&gt;"",'[2]TI&amp;MK'!$E13,"")</f>
        <v>1</v>
      </c>
      <c r="H45" s="7">
        <f>+IF('[2]TI&amp;MK'!$F13&lt;&gt;"",'[2]TI&amp;MK'!$F13,"")</f>
        <v>0</v>
      </c>
      <c r="I45" s="4">
        <f>+IF('[2]TI&amp;MK'!$G13&lt;&gt;"",'[2]TI&amp;MK'!$G13,"")</f>
        <v>94</v>
      </c>
      <c r="J45" s="2">
        <f>+IF(AND(G45&lt;&gt;"",'[2]TI&amp;MK'!$I13&lt;&gt;""),'[2]TI&amp;MK'!$I13,"")</f>
        <v>110</v>
      </c>
      <c r="K45" s="3">
        <f>+IF(AND(G45&lt;&gt;"",'[2]TI&amp;MK'!$J13&lt;&gt;""),'[2]TI&amp;MK'!$J13,"")</f>
        <v>7.5</v>
      </c>
      <c r="L45" s="3">
        <f>+IF(AND(G45&lt;&gt;"",'[2]TI&amp;MK'!$K13&lt;&gt;""),'[2]TI&amp;MK'!$K13,"")</f>
        <v>8.25</v>
      </c>
      <c r="M45" s="1" t="str">
        <f>+IF('[2]TI&amp;MK'!$L13&lt;&gt;"",'[2]TI&amp;MK'!$L13,"")</f>
        <v/>
      </c>
      <c r="N45" s="1" t="str">
        <f t="shared" si="0"/>
        <v>TRUE</v>
      </c>
    </row>
    <row r="46" spans="1:14" x14ac:dyDescent="0.25">
      <c r="A46" s="1">
        <v>6</v>
      </c>
      <c r="B46" s="1" t="str">
        <f>+VLOOKUP([1]Sheet1!$E46,[1]Sheet1!$A$2:$B$13,2,FALSE)</f>
        <v>Bagian Teknologi Informasi dan Manajemen Kinerja</v>
      </c>
      <c r="C46" s="6">
        <f>+'[2]TI&amp;MK'!$C$3</f>
        <v>42736</v>
      </c>
      <c r="D46" s="1" t="str">
        <f>+'[2]TI&amp;MK'!$B15</f>
        <v>I.Ti.1</v>
      </c>
      <c r="E46" s="1" t="str">
        <f>+'[2]TI&amp;MK'!$C15</f>
        <v>Jangka Waktu Penyelesaian Laporan KPI</v>
      </c>
      <c r="F46" s="1" t="str">
        <f>+'[2]TI&amp;MK'!$D15</f>
        <v>Minimize</v>
      </c>
      <c r="G46" s="7">
        <f>+IF('[2]TI&amp;MK'!$E15&lt;&gt;"",'[2]TI&amp;MK'!$E15,"")</f>
        <v>15</v>
      </c>
      <c r="H46" s="7">
        <f>+IF('[2]TI&amp;MK'!$F15&lt;&gt;"",'[2]TI&amp;MK'!$F15,"")</f>
        <v>7</v>
      </c>
      <c r="I46" s="4">
        <f>+IF('[2]TI&amp;MK'!$G15&lt;&gt;"",'[2]TI&amp;MK'!$G15,"")</f>
        <v>46.666666666666671</v>
      </c>
      <c r="J46" s="2">
        <f>+IF(AND(G46&lt;&gt;"",'[2]TI&amp;MK'!$I15&lt;&gt;""),'[2]TI&amp;MK'!$I15,"")</f>
        <v>110</v>
      </c>
      <c r="K46" s="3">
        <f>+IF(AND(G46&lt;&gt;"",'[2]TI&amp;MK'!$J15&lt;&gt;""),'[2]TI&amp;MK'!$J15,"")</f>
        <v>10</v>
      </c>
      <c r="L46" s="3">
        <f>+IF(AND(G46&lt;&gt;"",'[2]TI&amp;MK'!$K15&lt;&gt;""),'[2]TI&amp;MK'!$K15,"")</f>
        <v>11</v>
      </c>
      <c r="M46" s="1" t="str">
        <f>+IF('[2]TI&amp;MK'!$L15&lt;&gt;"",'[2]TI&amp;MK'!$L15,"")</f>
        <v/>
      </c>
      <c r="N46" s="1" t="str">
        <f t="shared" si="0"/>
        <v>TRUE</v>
      </c>
    </row>
    <row r="47" spans="1:14" x14ac:dyDescent="0.25">
      <c r="A47" s="1">
        <v>7</v>
      </c>
      <c r="B47" s="1" t="str">
        <f>+VLOOKUP([1]Sheet1!$E47,[1]Sheet1!$A$2:$B$13,2,FALSE)</f>
        <v>Bagian Teknologi Informasi dan Manajemen Kinerja</v>
      </c>
      <c r="C47" s="6">
        <f>+'[2]TI&amp;MK'!$C$3</f>
        <v>42736</v>
      </c>
      <c r="D47" s="1" t="str">
        <f>+'[2]TI&amp;MK'!$B17</f>
        <v>I.Ti.2</v>
      </c>
      <c r="E47" s="1" t="str">
        <f>+'[2]TI&amp;MK'!$C17</f>
        <v>Progress Penyelesaian (Pengembangan dan Pemeliharaan) Aplikasi</v>
      </c>
      <c r="F47" s="1" t="str">
        <f>+'[2]TI&amp;MK'!$D17</f>
        <v>Maximize</v>
      </c>
      <c r="G47" s="7">
        <f>+IF('[2]TI&amp;MK'!$E17&lt;&gt;"",'[2]TI&amp;MK'!$E17,"")</f>
        <v>100</v>
      </c>
      <c r="H47" s="7">
        <f>+IF('[2]TI&amp;MK'!$F17&lt;&gt;"",'[2]TI&amp;MK'!$F17,"")</f>
        <v>100</v>
      </c>
      <c r="I47" s="4">
        <f>+IF('[2]TI&amp;MK'!$G17&lt;&gt;"",'[2]TI&amp;MK'!$G17,"")</f>
        <v>100</v>
      </c>
      <c r="J47" s="2">
        <f>+IF(AND(G47&lt;&gt;"",'[2]TI&amp;MK'!$I17&lt;&gt;""),'[2]TI&amp;MK'!$I17,"")</f>
        <v>110</v>
      </c>
      <c r="K47" s="3">
        <f>+IF(AND(G47&lt;&gt;"",'[2]TI&amp;MK'!$J17&lt;&gt;""),'[2]TI&amp;MK'!$J17,"")</f>
        <v>15</v>
      </c>
      <c r="L47" s="3">
        <f>+IF(AND(G47&lt;&gt;"",'[2]TI&amp;MK'!$K17&lt;&gt;""),'[2]TI&amp;MK'!$K17,"")</f>
        <v>16.5</v>
      </c>
      <c r="M47" s="1" t="str">
        <f>+IF('[2]TI&amp;MK'!$L17&lt;&gt;"",'[2]TI&amp;MK'!$L17,"")</f>
        <v/>
      </c>
      <c r="N47" s="1" t="str">
        <f t="shared" si="0"/>
        <v>TRUE</v>
      </c>
    </row>
    <row r="48" spans="1:14" x14ac:dyDescent="0.25">
      <c r="A48" s="1">
        <v>8</v>
      </c>
      <c r="B48" s="1" t="str">
        <f>+VLOOKUP([1]Sheet1!$E48,[1]Sheet1!$A$2:$B$13,2,FALSE)</f>
        <v>Bagian Teknologi Informasi dan Manajemen Kinerja</v>
      </c>
      <c r="C48" s="6">
        <f>+'[2]TI&amp;MK'!$C$3</f>
        <v>42736</v>
      </c>
      <c r="D48" s="1" t="str">
        <f>+'[2]TI&amp;MK'!$B19</f>
        <v>L.Ti.1.1</v>
      </c>
      <c r="E48" s="1" t="str">
        <f>+'[2]TI&amp;MK'!$C19</f>
        <v>Penyusunan Kebijakan Pengelolaan Infrastruktur TI</v>
      </c>
      <c r="F48" s="1" t="str">
        <f>+'[2]TI&amp;MK'!$D19</f>
        <v>Maximize</v>
      </c>
      <c r="G48" s="7" t="str">
        <f>+IF('[2]TI&amp;MK'!$E19&lt;&gt;"",'[2]TI&amp;MK'!$E19,"")</f>
        <v/>
      </c>
      <c r="H48" s="7" t="str">
        <f>+IF('[2]TI&amp;MK'!$F19&lt;&gt;"",'[2]TI&amp;MK'!$F19,"")</f>
        <v/>
      </c>
      <c r="I48" s="4" t="str">
        <f>+IF('[2]TI&amp;MK'!$G19&lt;&gt;"",'[2]TI&amp;MK'!$G19,"")</f>
        <v/>
      </c>
      <c r="J48" s="2" t="str">
        <f>+IF(AND(G48&lt;&gt;"",'[2]TI&amp;MK'!$I19&lt;&gt;""),'[2]TI&amp;MK'!$I19,"")</f>
        <v/>
      </c>
      <c r="K48" s="3" t="str">
        <f>+IF(AND(G48&lt;&gt;"",'[2]TI&amp;MK'!$J19&lt;&gt;""),'[2]TI&amp;MK'!$J19,"")</f>
        <v/>
      </c>
      <c r="L48" s="3" t="str">
        <f>+IF(AND(G48&lt;&gt;"",'[2]TI&amp;MK'!$K19&lt;&gt;""),'[2]TI&amp;MK'!$K19,"")</f>
        <v/>
      </c>
      <c r="M48" s="1" t="str">
        <f>+IF('[2]TI&amp;MK'!$L19&lt;&gt;"",'[2]TI&amp;MK'!$L19,"")</f>
        <v/>
      </c>
      <c r="N48" s="1" t="str">
        <f t="shared" si="0"/>
        <v>FALSE</v>
      </c>
    </row>
    <row r="49" spans="1:14" x14ac:dyDescent="0.25">
      <c r="A49" s="1">
        <v>9</v>
      </c>
      <c r="B49" s="1" t="str">
        <f>+VLOOKUP([1]Sheet1!$E49,[1]Sheet1!$A$2:$B$13,2,FALSE)</f>
        <v>Bagian Teknologi Informasi dan Manajemen Kinerja</v>
      </c>
      <c r="C49" s="6">
        <f>+'[2]TI&amp;MK'!$C$3</f>
        <v>42736</v>
      </c>
      <c r="D49" s="1" t="str">
        <f>+'[2]TI&amp;MK'!$B20</f>
        <v>L.Ti.1.2</v>
      </c>
      <c r="E49" s="1" t="str">
        <f>+'[2]TI&amp;MK'!$C20</f>
        <v>Penyusunan Prosedur Pengukuran dan Pelaporan Kinerja TI</v>
      </c>
      <c r="F49" s="1" t="str">
        <f>+'[2]TI&amp;MK'!$D20</f>
        <v>Maximize</v>
      </c>
      <c r="G49" s="7" t="str">
        <f>+IF('[2]TI&amp;MK'!$E20&lt;&gt;"",'[2]TI&amp;MK'!$E20,"")</f>
        <v/>
      </c>
      <c r="H49" s="7" t="str">
        <f>+IF('[2]TI&amp;MK'!$F20&lt;&gt;"",'[2]TI&amp;MK'!$F20,"")</f>
        <v/>
      </c>
      <c r="I49" s="4" t="str">
        <f>+IF('[2]TI&amp;MK'!$G20&lt;&gt;"",'[2]TI&amp;MK'!$G20,"")</f>
        <v/>
      </c>
      <c r="J49" s="2" t="str">
        <f>+IF(AND(G49&lt;&gt;"",'[2]TI&amp;MK'!$I20&lt;&gt;""),'[2]TI&amp;MK'!$I20,"")</f>
        <v/>
      </c>
      <c r="K49" s="3" t="str">
        <f>+IF(AND(G49&lt;&gt;"",'[2]TI&amp;MK'!$J20&lt;&gt;""),'[2]TI&amp;MK'!$J20,"")</f>
        <v/>
      </c>
      <c r="L49" s="3" t="str">
        <f>+IF(AND(G49&lt;&gt;"",'[2]TI&amp;MK'!$K20&lt;&gt;""),'[2]TI&amp;MK'!$K20,"")</f>
        <v/>
      </c>
      <c r="M49" s="1" t="str">
        <f>+IF('[2]TI&amp;MK'!$L20&lt;&gt;"",'[2]TI&amp;MK'!$L20,"")</f>
        <v/>
      </c>
      <c r="N49" s="1" t="str">
        <f t="shared" si="0"/>
        <v>FALSE</v>
      </c>
    </row>
    <row r="50" spans="1:14" x14ac:dyDescent="0.25">
      <c r="A50" s="1">
        <v>10</v>
      </c>
      <c r="B50" s="1" t="str">
        <f>+VLOOKUP([1]Sheet1!$E50,[1]Sheet1!$A$2:$B$13,2,FALSE)</f>
        <v>Bagian Teknologi Informasi dan Manajemen Kinerja</v>
      </c>
      <c r="C50" s="6">
        <f>+'[2]TI&amp;MK'!$C$3</f>
        <v>42736</v>
      </c>
      <c r="D50" s="1" t="str">
        <f>+'[2]TI&amp;MK'!$B21</f>
        <v>L.Ti.1.3</v>
      </c>
      <c r="E50" s="1" t="str">
        <f>+'[2]TI&amp;MK'!$C21</f>
        <v>Penyusunan Prosedur Service Desk</v>
      </c>
      <c r="F50" s="1" t="str">
        <f>+'[2]TI&amp;MK'!$D21</f>
        <v>Maximize</v>
      </c>
      <c r="G50" s="7" t="str">
        <f>+IF('[2]TI&amp;MK'!$E21&lt;&gt;"",'[2]TI&amp;MK'!$E21,"")</f>
        <v/>
      </c>
      <c r="H50" s="7" t="str">
        <f>+IF('[2]TI&amp;MK'!$F21&lt;&gt;"",'[2]TI&amp;MK'!$F21,"")</f>
        <v/>
      </c>
      <c r="I50" s="4" t="str">
        <f>+IF('[2]TI&amp;MK'!$G21&lt;&gt;"",'[2]TI&amp;MK'!$G21,"")</f>
        <v/>
      </c>
      <c r="J50" s="2" t="str">
        <f>+IF(AND(G50&lt;&gt;"",'[2]TI&amp;MK'!$I21&lt;&gt;""),'[2]TI&amp;MK'!$I21,"")</f>
        <v/>
      </c>
      <c r="K50" s="3" t="str">
        <f>+IF(AND(G50&lt;&gt;"",'[2]TI&amp;MK'!$J21&lt;&gt;""),'[2]TI&amp;MK'!$J21,"")</f>
        <v/>
      </c>
      <c r="L50" s="3" t="str">
        <f>+IF(AND(G50&lt;&gt;"",'[2]TI&amp;MK'!$K21&lt;&gt;""),'[2]TI&amp;MK'!$K21,"")</f>
        <v/>
      </c>
      <c r="M50" s="1" t="str">
        <f>+IF('[2]TI&amp;MK'!$L21&lt;&gt;"",'[2]TI&amp;MK'!$L21,"")</f>
        <v/>
      </c>
      <c r="N50" s="1" t="str">
        <f t="shared" si="0"/>
        <v>FALSE</v>
      </c>
    </row>
    <row r="51" spans="1:14" x14ac:dyDescent="0.25">
      <c r="A51" s="1">
        <v>11</v>
      </c>
      <c r="B51" s="1" t="str">
        <f>+VLOOKUP([1]Sheet1!$E51,[1]Sheet1!$A$2:$B$13,2,FALSE)</f>
        <v>Bagian Teknologi Informasi dan Manajemen Kinerja</v>
      </c>
      <c r="C51" s="6">
        <f>+'[2]TI&amp;MK'!$C$3</f>
        <v>42736</v>
      </c>
      <c r="D51" s="1" t="str">
        <f>+'[2]TI&amp;MK'!$B22</f>
        <v>L.Ti.1.4</v>
      </c>
      <c r="E51" s="1" t="str">
        <f>+'[2]TI&amp;MK'!$C22</f>
        <v>Penyusunan Kebijakan Keamanan TI</v>
      </c>
      <c r="F51" s="1" t="str">
        <f>+'[2]TI&amp;MK'!$D22</f>
        <v>Maximize</v>
      </c>
      <c r="G51" s="7" t="str">
        <f>+IF('[2]TI&amp;MK'!$E22&lt;&gt;"",'[2]TI&amp;MK'!$E22,"")</f>
        <v/>
      </c>
      <c r="H51" s="7" t="str">
        <f>+IF('[2]TI&amp;MK'!$F22&lt;&gt;"",'[2]TI&amp;MK'!$F22,"")</f>
        <v/>
      </c>
      <c r="I51" s="4" t="str">
        <f>+IF('[2]TI&amp;MK'!$G22&lt;&gt;"",'[2]TI&amp;MK'!$G22,"")</f>
        <v/>
      </c>
      <c r="J51" s="2" t="str">
        <f>+IF(AND(G51&lt;&gt;"",'[2]TI&amp;MK'!$I22&lt;&gt;""),'[2]TI&amp;MK'!$I22,"")</f>
        <v/>
      </c>
      <c r="K51" s="3" t="str">
        <f>+IF(AND(G51&lt;&gt;"",'[2]TI&amp;MK'!$J22&lt;&gt;""),'[2]TI&amp;MK'!$J22,"")</f>
        <v/>
      </c>
      <c r="L51" s="3" t="str">
        <f>+IF(AND(G51&lt;&gt;"",'[2]TI&amp;MK'!$K22&lt;&gt;""),'[2]TI&amp;MK'!$K22,"")</f>
        <v/>
      </c>
      <c r="M51" s="1" t="str">
        <f>+IF('[2]TI&amp;MK'!$L22&lt;&gt;"",'[2]TI&amp;MK'!$L22,"")</f>
        <v/>
      </c>
      <c r="N51" s="1" t="str">
        <f t="shared" si="0"/>
        <v>FALSE</v>
      </c>
    </row>
    <row r="52" spans="1:14" x14ac:dyDescent="0.25">
      <c r="A52" s="1">
        <v>12</v>
      </c>
      <c r="B52" s="1" t="str">
        <f>+VLOOKUP([1]Sheet1!$E52,[1]Sheet1!$A$2:$B$13,2,FALSE)</f>
        <v>Bagian Teknologi Informasi dan Manajemen Kinerja</v>
      </c>
      <c r="C52" s="6">
        <f>+'[2]TI&amp;MK'!$C$3</f>
        <v>42736</v>
      </c>
      <c r="D52" s="1" t="str">
        <f>+'[2]TI&amp;MK'!$B24</f>
        <v>L.Ti.2.1</v>
      </c>
      <c r="E52" s="1" t="str">
        <f>+'[2]TI&amp;MK'!$C24</f>
        <v>Penyusunan RKAP 2018 Bagian TI dan Manajemen Kinerja</v>
      </c>
      <c r="F52" s="1" t="str">
        <f>+'[2]TI&amp;MK'!$D24</f>
        <v>Minimize</v>
      </c>
      <c r="G52" s="8" t="str">
        <f>+IF('[2]TI&amp;MK'!$E24&lt;&gt;"",'[2]TI&amp;MK'!$E24,"")</f>
        <v/>
      </c>
      <c r="H52" s="8" t="str">
        <f>+IF('[2]TI&amp;MK'!$F24&lt;&gt;"",'[2]TI&amp;MK'!$F24,"")</f>
        <v/>
      </c>
      <c r="I52" s="4" t="str">
        <f>+IF('[2]TI&amp;MK'!$G24&lt;&gt;"",'[2]TI&amp;MK'!$G24,"")</f>
        <v/>
      </c>
      <c r="J52" s="2" t="str">
        <f>+IF(AND(G52&lt;&gt;"",'[2]TI&amp;MK'!$I24&lt;&gt;""),'[2]TI&amp;MK'!$I24,"")</f>
        <v/>
      </c>
      <c r="K52" s="3" t="str">
        <f>+IF(AND(G52&lt;&gt;"",'[2]TI&amp;MK'!$J24&lt;&gt;""),'[2]TI&amp;MK'!$J24,"")</f>
        <v/>
      </c>
      <c r="L52" s="3" t="str">
        <f>+IF(AND(G52&lt;&gt;"",'[2]TI&amp;MK'!$K24&lt;&gt;""),'[2]TI&amp;MK'!$K24,"")</f>
        <v/>
      </c>
      <c r="M52" s="1" t="str">
        <f>+IF('[2]TI&amp;MK'!$L24&lt;&gt;"",'[2]TI&amp;MK'!$L24,"")</f>
        <v/>
      </c>
      <c r="N52" s="1" t="str">
        <f t="shared" si="0"/>
        <v>FALSE</v>
      </c>
    </row>
    <row r="53" spans="1:14" x14ac:dyDescent="0.25">
      <c r="A53" s="1">
        <v>13</v>
      </c>
      <c r="B53" s="1" t="str">
        <f>+VLOOKUP([1]Sheet1!$E53,[1]Sheet1!$A$2:$B$13,2,FALSE)</f>
        <v>Bagian Teknologi Informasi dan Manajemen Kinerja</v>
      </c>
      <c r="C53" s="6">
        <f>+'[2]TI&amp;MK'!$C$3</f>
        <v>42736</v>
      </c>
      <c r="D53" s="1" t="str">
        <f>+'[2]TI&amp;MK'!$B25</f>
        <v>L.Ti.2.2</v>
      </c>
      <c r="E53" s="1" t="str">
        <f>+'[2]TI&amp;MK'!$C25</f>
        <v>Penyusunan PKB (I,II,III,IV) Bagian TI dan Manajemen Kinerja</v>
      </c>
      <c r="F53" s="1" t="str">
        <f>+'[2]TI&amp;MK'!$D25</f>
        <v>Minimize</v>
      </c>
      <c r="G53" s="8" t="str">
        <f>+IF('[2]TI&amp;MK'!$E25&lt;&gt;"",'[2]TI&amp;MK'!$E25,"")</f>
        <v/>
      </c>
      <c r="H53" s="8" t="str">
        <f>+IF('[2]TI&amp;MK'!$F25&lt;&gt;"",'[2]TI&amp;MK'!$F25,"")</f>
        <v/>
      </c>
      <c r="I53" s="4" t="str">
        <f>+IF('[2]TI&amp;MK'!$G25&lt;&gt;"",'[2]TI&amp;MK'!$G25,"")</f>
        <v/>
      </c>
      <c r="J53" s="2" t="str">
        <f>+IF(AND(G53&lt;&gt;"",'[2]TI&amp;MK'!$I25&lt;&gt;""),'[2]TI&amp;MK'!$I25,"")</f>
        <v/>
      </c>
      <c r="K53" s="3" t="str">
        <f>+IF(AND(G53&lt;&gt;"",'[2]TI&amp;MK'!$J25&lt;&gt;""),'[2]TI&amp;MK'!$J25,"")</f>
        <v/>
      </c>
      <c r="L53" s="3" t="str">
        <f>+IF(AND(G53&lt;&gt;"",'[2]TI&amp;MK'!$K25&lt;&gt;""),'[2]TI&amp;MK'!$K25,"")</f>
        <v/>
      </c>
      <c r="M53" s="1" t="str">
        <f>+IF('[2]TI&amp;MK'!$L25&lt;&gt;"",'[2]TI&amp;MK'!$L25,"")</f>
        <v/>
      </c>
      <c r="N53" s="1" t="str">
        <f t="shared" si="0"/>
        <v>FALSE</v>
      </c>
    </row>
    <row r="54" spans="1:14" x14ac:dyDescent="0.25">
      <c r="A54" s="1">
        <v>14</v>
      </c>
      <c r="B54" s="1" t="str">
        <f>+VLOOKUP([1]Sheet1!$E54,[1]Sheet1!$A$2:$B$13,2,FALSE)</f>
        <v>Bagian Teknologi Informasi dan Manajemen Kinerja</v>
      </c>
      <c r="C54" s="6">
        <f>+'[2]TI&amp;MK'!$C$3</f>
        <v>42736</v>
      </c>
      <c r="D54" s="1" t="str">
        <f>+'[2]TI&amp;MK'!$B27</f>
        <v>L.Ti.3</v>
      </c>
      <c r="E54" s="1" t="str">
        <f>+'[2]TI&amp;MK'!$C27</f>
        <v>Pengkajian Terhadap Kebijakan Bagian TI dan Manajemen Kinerja</v>
      </c>
      <c r="F54" s="1" t="str">
        <f>+'[2]TI&amp;MK'!$D27</f>
        <v>Maximize</v>
      </c>
      <c r="G54" s="9" t="str">
        <f>+IF('[2]TI&amp;MK'!$E27&lt;&gt;"",'[2]TI&amp;MK'!$E27,"")</f>
        <v/>
      </c>
      <c r="H54" s="9" t="str">
        <f>+IF('[2]TI&amp;MK'!$F27&lt;&gt;"",'[2]TI&amp;MK'!$F27,"")</f>
        <v/>
      </c>
      <c r="I54" s="4" t="str">
        <f>+IF('[2]TI&amp;MK'!$G27&lt;&gt;"",'[2]TI&amp;MK'!$G27,"")</f>
        <v/>
      </c>
      <c r="J54" s="2" t="str">
        <f>+IF(AND(G54&lt;&gt;"",'[2]TI&amp;MK'!$I27&lt;&gt;""),'[2]TI&amp;MK'!$I27,"")</f>
        <v/>
      </c>
      <c r="K54" s="3" t="str">
        <f>+IF(AND(G54&lt;&gt;"",'[2]TI&amp;MK'!$J27&lt;&gt;""),'[2]TI&amp;MK'!$J27,"")</f>
        <v/>
      </c>
      <c r="L54" s="3" t="str">
        <f>+IF(AND(G54&lt;&gt;"",'[2]TI&amp;MK'!$K27&lt;&gt;""),'[2]TI&amp;MK'!$K27,"")</f>
        <v/>
      </c>
      <c r="M54" s="1" t="str">
        <f>+IF('[2]TI&amp;MK'!$L27&lt;&gt;"",'[2]TI&amp;MK'!$L27,"")</f>
        <v/>
      </c>
      <c r="N54" s="1" t="str">
        <f t="shared" si="0"/>
        <v>FALSE</v>
      </c>
    </row>
    <row r="55" spans="1:14" x14ac:dyDescent="0.25">
      <c r="A55" s="1">
        <v>15</v>
      </c>
      <c r="B55" s="1" t="str">
        <f>+VLOOKUP([1]Sheet1!$E55,[1]Sheet1!$A$2:$B$13,2,FALSE)</f>
        <v>Bagian Teknologi Informasi dan Manajemen Kinerja</v>
      </c>
      <c r="C55" s="6">
        <f>+'[2]TI&amp;MK'!$C$3</f>
        <v>42736</v>
      </c>
      <c r="D55" s="1" t="str">
        <f>+'[2]TI&amp;MK'!$B29</f>
        <v>L.Ti.4</v>
      </c>
      <c r="E55" s="1" t="str">
        <f>+'[2]TI&amp;MK'!$C29</f>
        <v>Ketepatan penyampaian KPI Softcopy</v>
      </c>
      <c r="F55" s="1" t="str">
        <f>+'[2]TI&amp;MK'!$D29</f>
        <v>Maximize</v>
      </c>
      <c r="G55" s="8">
        <f>+IF('[2]TI&amp;MK'!$E29&lt;&gt;"",'[2]TI&amp;MK'!$E29,"")</f>
        <v>42775</v>
      </c>
      <c r="H55" s="8">
        <f>+IF('[2]TI&amp;MK'!$F29&lt;&gt;"",'[2]TI&amp;MK'!$F29,"")</f>
        <v>42774</v>
      </c>
      <c r="I55" s="4">
        <f>+IF('[2]TI&amp;MK'!$G29&lt;&gt;"",'[2]TI&amp;MK'!$G29,"")</f>
        <v>-1</v>
      </c>
      <c r="J55" s="2">
        <f>+IF(AND(G55&lt;&gt;"",'[2]TI&amp;MK'!$I29&lt;&gt;""),'[2]TI&amp;MK'!$I29,"")</f>
        <v>110</v>
      </c>
      <c r="K55" s="3">
        <f>+IF(AND(G55&lt;&gt;"",'[2]TI&amp;MK'!$J29&lt;&gt;""),'[2]TI&amp;MK'!$J29,"")</f>
        <v>25</v>
      </c>
      <c r="L55" s="3">
        <f>+IF(AND(G55&lt;&gt;"",'[2]TI&amp;MK'!$K29&lt;&gt;""),'[2]TI&amp;MK'!$K29,"")</f>
        <v>27.5</v>
      </c>
      <c r="M55" s="1" t="str">
        <f>+IF('[2]TI&amp;MK'!$L29&lt;&gt;"",'[2]TI&amp;MK'!$L29,"")</f>
        <v/>
      </c>
      <c r="N55" s="1" t="str">
        <f t="shared" si="0"/>
        <v>TRUE</v>
      </c>
    </row>
    <row r="56" spans="1:14" x14ac:dyDescent="0.25">
      <c r="A56" s="1">
        <v>1</v>
      </c>
      <c r="B56" s="1" t="str">
        <f>+VLOOKUP([1]Sheet1!$E56,[1]Sheet1!$A$2:$B$13,2,FALSE)</f>
        <v>Bagian Tanaman</v>
      </c>
      <c r="C56" s="6">
        <f>+[2]Tanaman!$C$3</f>
        <v>42736</v>
      </c>
      <c r="D56" s="1" t="str">
        <f>+[2]Tanaman!$B7</f>
        <v>F.Tn.1</v>
      </c>
      <c r="E56" s="1" t="str">
        <f>+[2]Tanaman!$C7</f>
        <v>Biaya Umum Bagian Tanaman</v>
      </c>
      <c r="F56" s="1" t="str">
        <f>+[2]Tanaman!$D7</f>
        <v>Minimize</v>
      </c>
      <c r="G56" s="7">
        <f>+IF([2]Tanaman!$E7&lt;&gt;"",[2]Tanaman!$E7,"")</f>
        <v>56969876.083333336</v>
      </c>
      <c r="H56" s="7">
        <f>+IF([2]Tanaman!$F7&lt;&gt;"",[2]Tanaman!$F7,"")</f>
        <v>3205000</v>
      </c>
      <c r="I56" s="4">
        <f>+IF([2]Tanaman!$G7&lt;&gt;"",[2]Tanaman!$G7,"")</f>
        <v>5.6257801847977511</v>
      </c>
      <c r="J56" s="2">
        <f>+IF(AND(G56&lt;&gt;"",[2]Tanaman!$I7&lt;&gt;""),[2]Tanaman!$I7,"")</f>
        <v>110</v>
      </c>
      <c r="K56" s="3">
        <f>+IF(AND(G56&lt;&gt;"",[2]Tanaman!$J7&lt;&gt;""),[2]Tanaman!$J7,"")</f>
        <v>25</v>
      </c>
      <c r="L56" s="3">
        <f>+IF(AND(G56&lt;&gt;"",[2]Tanaman!$K7&lt;&gt;""),[2]Tanaman!$K7,"")</f>
        <v>27.5</v>
      </c>
      <c r="M56" s="1" t="str">
        <f>+IF([2]Tanaman!$L7&lt;&gt;"",[2]Tanaman!$L7,"")</f>
        <v/>
      </c>
      <c r="N56" s="1" t="str">
        <f t="shared" si="0"/>
        <v>TRUE</v>
      </c>
    </row>
    <row r="57" spans="1:14" x14ac:dyDescent="0.25">
      <c r="A57" s="1">
        <v>2</v>
      </c>
      <c r="B57" s="1" t="str">
        <f>+VLOOKUP([1]Sheet1!$E57,[1]Sheet1!$A$2:$B$13,2,FALSE)</f>
        <v>Bagian Tanaman</v>
      </c>
      <c r="C57" s="6">
        <f>+[2]Tanaman!$C$3</f>
        <v>42736</v>
      </c>
      <c r="D57" s="1" t="str">
        <f>+[2]Tanaman!$B9</f>
        <v>C.Tn.1.1</v>
      </c>
      <c r="E57" s="1" t="str">
        <f>+[2]Tanaman!$C9</f>
        <v>Tingkat Kepuasan Direksi Kepada Bagian Tanaman</v>
      </c>
      <c r="F57" s="1" t="str">
        <f>+[2]Tanaman!$D9</f>
        <v>Maximize</v>
      </c>
      <c r="G57" s="7">
        <f>+IF([2]Tanaman!$E9&lt;&gt;"",[2]Tanaman!$E9,"")</f>
        <v>100</v>
      </c>
      <c r="H57" s="7">
        <f>+IF([2]Tanaman!$F9&lt;&gt;"",[2]Tanaman!$F9,"")</f>
        <v>90</v>
      </c>
      <c r="I57" s="4">
        <f>+IF([2]Tanaman!$G9&lt;&gt;"",[2]Tanaman!$G9,"")</f>
        <v>90</v>
      </c>
      <c r="J57" s="2">
        <f>+IF(AND(G57&lt;&gt;"",[2]Tanaman!$I9&lt;&gt;""),[2]Tanaman!$I9,"")</f>
        <v>80</v>
      </c>
      <c r="K57" s="3">
        <f>+IF(AND(G57&lt;&gt;"",[2]Tanaman!$J9&lt;&gt;""),[2]Tanaman!$J9,"")</f>
        <v>3.75</v>
      </c>
      <c r="L57" s="3">
        <f>+IF(AND(G57&lt;&gt;"",[2]Tanaman!$K9&lt;&gt;""),[2]Tanaman!$K9,"")</f>
        <v>3</v>
      </c>
      <c r="M57" s="1" t="str">
        <f>+IF([2]Tanaman!$L9&lt;&gt;"",[2]Tanaman!$L9,"")</f>
        <v/>
      </c>
      <c r="N57" s="1" t="str">
        <f t="shared" si="0"/>
        <v>TRUE</v>
      </c>
    </row>
    <row r="58" spans="1:14" x14ac:dyDescent="0.25">
      <c r="A58" s="1">
        <v>3</v>
      </c>
      <c r="B58" s="1" t="str">
        <f>+VLOOKUP([1]Sheet1!$E58,[1]Sheet1!$A$2:$B$13,2,FALSE)</f>
        <v>Bagian Tanaman</v>
      </c>
      <c r="C58" s="6">
        <f>+[2]Tanaman!$C$3</f>
        <v>42736</v>
      </c>
      <c r="D58" s="1" t="str">
        <f>+[2]Tanaman!$B10</f>
        <v>C.Tn.1.2</v>
      </c>
      <c r="E58" s="1" t="str">
        <f>+[2]Tanaman!$C10</f>
        <v>Tingkat Kepuasan Bagian Lain Terhadap Bagian Tanaman</v>
      </c>
      <c r="F58" s="1" t="str">
        <f>+[2]Tanaman!$D10</f>
        <v>Maximize</v>
      </c>
      <c r="G58" s="7">
        <f>+IF([2]Tanaman!$E10&lt;&gt;"",[2]Tanaman!$E10,"")</f>
        <v>100</v>
      </c>
      <c r="H58" s="7">
        <f>+IF([2]Tanaman!$F10&lt;&gt;"",[2]Tanaman!$F10,"")</f>
        <v>68.72727272727272</v>
      </c>
      <c r="I58" s="4">
        <f>+IF([2]Tanaman!$G10&lt;&gt;"",[2]Tanaman!$G10,"")</f>
        <v>68.72727272727272</v>
      </c>
      <c r="J58" s="2">
        <f>+IF(AND(G58&lt;&gt;"",[2]Tanaman!$I10&lt;&gt;""),[2]Tanaman!$I10,"")</f>
        <v>50</v>
      </c>
      <c r="K58" s="3">
        <f>+IF(AND(G58&lt;&gt;"",[2]Tanaman!$J10&lt;&gt;""),[2]Tanaman!$J10,"")</f>
        <v>3.75</v>
      </c>
      <c r="L58" s="3">
        <f>+IF(AND(G58&lt;&gt;"",[2]Tanaman!$K10&lt;&gt;""),[2]Tanaman!$K10,"")</f>
        <v>1.875</v>
      </c>
      <c r="M58" s="1" t="str">
        <f>+IF([2]Tanaman!$L10&lt;&gt;"",[2]Tanaman!$L10,"")</f>
        <v/>
      </c>
      <c r="N58" s="1" t="str">
        <f t="shared" si="0"/>
        <v>TRUE</v>
      </c>
    </row>
    <row r="59" spans="1:14" x14ac:dyDescent="0.25">
      <c r="A59" s="1">
        <v>4</v>
      </c>
      <c r="B59" s="1" t="str">
        <f>+VLOOKUP([1]Sheet1!$E59,[1]Sheet1!$A$2:$B$13,2,FALSE)</f>
        <v>Bagian Tanaman</v>
      </c>
      <c r="C59" s="6">
        <f>+[2]Tanaman!$C$3</f>
        <v>42736</v>
      </c>
      <c r="D59" s="1" t="str">
        <f>+[2]Tanaman!$B12</f>
        <v>C.Tn.2.1</v>
      </c>
      <c r="E59" s="1" t="str">
        <f>+[2]Tanaman!$C12</f>
        <v>Produksi Teh</v>
      </c>
      <c r="F59" s="1" t="str">
        <f>+[2]Tanaman!$D12</f>
        <v>Maximize</v>
      </c>
      <c r="G59" s="7">
        <f>+IF([2]Tanaman!$E12&lt;&gt;"",[2]Tanaman!$E12,"")</f>
        <v>3354207.920134611</v>
      </c>
      <c r="H59" s="7">
        <f>+IF([2]Tanaman!$F12&lt;&gt;"",[2]Tanaman!$F12,"")</f>
        <v>2900613</v>
      </c>
      <c r="I59" s="4">
        <f>+IF([2]Tanaman!$G12&lt;&gt;"",[2]Tanaman!$G12,"")</f>
        <v>86.476839512190779</v>
      </c>
      <c r="J59" s="2">
        <f>+IF(AND(G59&lt;&gt;"",[2]Tanaman!$I12&lt;&gt;""),[2]Tanaman!$I12,"")</f>
        <v>50</v>
      </c>
      <c r="K59" s="3">
        <f>+IF(AND(G59&lt;&gt;"",[2]Tanaman!$J12&lt;&gt;""),[2]Tanaman!$J12,"")</f>
        <v>1.25</v>
      </c>
      <c r="L59" s="3">
        <f>+IF(AND(G59&lt;&gt;"",[2]Tanaman!$K12&lt;&gt;""),[2]Tanaman!$K12,"")</f>
        <v>0.625</v>
      </c>
      <c r="M59" s="1" t="str">
        <f>+IF([2]Tanaman!$L12&lt;&gt;"",[2]Tanaman!$L12,"")</f>
        <v/>
      </c>
      <c r="N59" s="1" t="str">
        <f t="shared" si="0"/>
        <v>TRUE</v>
      </c>
    </row>
    <row r="60" spans="1:14" x14ac:dyDescent="0.25">
      <c r="A60" s="1">
        <v>5</v>
      </c>
      <c r="B60" s="1" t="str">
        <f>+VLOOKUP([1]Sheet1!$E60,[1]Sheet1!$A$2:$B$13,2,FALSE)</f>
        <v>Bagian Tanaman</v>
      </c>
      <c r="C60" s="6">
        <f>+[2]Tanaman!$C$3</f>
        <v>42736</v>
      </c>
      <c r="D60" s="1" t="str">
        <f>+[2]Tanaman!$B13</f>
        <v>C.Tn.2.2</v>
      </c>
      <c r="E60" s="1" t="str">
        <f>+[2]Tanaman!$C13</f>
        <v>Produksi Karet</v>
      </c>
      <c r="F60" s="1" t="str">
        <f>+[2]Tanaman!$D13</f>
        <v>Maximize</v>
      </c>
      <c r="G60" s="7">
        <f>+IF([2]Tanaman!$E13&lt;&gt;"",[2]Tanaman!$E13,"")</f>
        <v>1679872</v>
      </c>
      <c r="H60" s="7">
        <f>+IF([2]Tanaman!$F13&lt;&gt;"",[2]Tanaman!$F13,"")</f>
        <v>1530184</v>
      </c>
      <c r="I60" s="4">
        <f>+IF([2]Tanaman!$G13&lt;&gt;"",[2]Tanaman!$G13,"")</f>
        <v>91.089321091130742</v>
      </c>
      <c r="J60" s="2">
        <f>+IF(AND(G60&lt;&gt;"",[2]Tanaman!$I13&lt;&gt;""),[2]Tanaman!$I13,"")</f>
        <v>70</v>
      </c>
      <c r="K60" s="3">
        <f>+IF(AND(G60&lt;&gt;"",[2]Tanaman!$J13&lt;&gt;""),[2]Tanaman!$J13,"")</f>
        <v>1.25</v>
      </c>
      <c r="L60" s="3">
        <f>+IF(AND(G60&lt;&gt;"",[2]Tanaman!$K13&lt;&gt;""),[2]Tanaman!$K13,"")</f>
        <v>0.875</v>
      </c>
      <c r="M60" s="1" t="str">
        <f>+IF([2]Tanaman!$L13&lt;&gt;"",[2]Tanaman!$L13,"")</f>
        <v/>
      </c>
      <c r="N60" s="1" t="str">
        <f t="shared" si="0"/>
        <v>TRUE</v>
      </c>
    </row>
    <row r="61" spans="1:14" x14ac:dyDescent="0.25">
      <c r="A61" s="1">
        <v>6</v>
      </c>
      <c r="B61" s="1" t="str">
        <f>+VLOOKUP([1]Sheet1!$E61,[1]Sheet1!$A$2:$B$13,2,FALSE)</f>
        <v>Bagian Tanaman</v>
      </c>
      <c r="C61" s="6">
        <f>+[2]Tanaman!$C$3</f>
        <v>42736</v>
      </c>
      <c r="D61" s="1" t="str">
        <f>+[2]Tanaman!$B14</f>
        <v>C.Tn.2.3</v>
      </c>
      <c r="E61" s="1" t="str">
        <f>+[2]Tanaman!$C14</f>
        <v>Produksi TBS</v>
      </c>
      <c r="F61" s="1" t="str">
        <f>+[2]Tanaman!$D14</f>
        <v>Maximize</v>
      </c>
      <c r="G61" s="7">
        <f>+IF([2]Tanaman!$E14&lt;&gt;"",[2]Tanaman!$E14,"")</f>
        <v>28948361.135777589</v>
      </c>
      <c r="H61" s="7">
        <f>+IF([2]Tanaman!$F14&lt;&gt;"",[2]Tanaman!$F14,"")</f>
        <v>23713070</v>
      </c>
      <c r="I61" s="4">
        <f>+IF([2]Tanaman!$G14&lt;&gt;"",[2]Tanaman!$G14,"")</f>
        <v>81.915069004347757</v>
      </c>
      <c r="J61" s="2">
        <f>+IF(AND(G61&lt;&gt;"",[2]Tanaman!$I14&lt;&gt;""),[2]Tanaman!$I14,"")</f>
        <v>50</v>
      </c>
      <c r="K61" s="3">
        <f>+IF(AND(G61&lt;&gt;"",[2]Tanaman!$J14&lt;&gt;""),[2]Tanaman!$J14,"")</f>
        <v>1.25</v>
      </c>
      <c r="L61" s="3">
        <f>+IF(AND(G61&lt;&gt;"",[2]Tanaman!$K14&lt;&gt;""),[2]Tanaman!$K14,"")</f>
        <v>0.625</v>
      </c>
      <c r="M61" s="1" t="str">
        <f>+IF([2]Tanaman!$L14&lt;&gt;"",[2]Tanaman!$L14,"")</f>
        <v/>
      </c>
      <c r="N61" s="1" t="str">
        <f t="shared" si="0"/>
        <v>TRUE</v>
      </c>
    </row>
    <row r="62" spans="1:14" x14ac:dyDescent="0.25">
      <c r="A62" s="1">
        <v>7</v>
      </c>
      <c r="B62" s="1" t="str">
        <f>+VLOOKUP([1]Sheet1!$E62,[1]Sheet1!$A$2:$B$13,2,FALSE)</f>
        <v>Bagian Tanaman</v>
      </c>
      <c r="C62" s="6">
        <f>+[2]Tanaman!$C$3</f>
        <v>42736</v>
      </c>
      <c r="D62" s="1" t="str">
        <f>+[2]Tanaman!$B15</f>
        <v>C.Tn.2.4</v>
      </c>
      <c r="E62" s="1" t="str">
        <f>+[2]Tanaman!$C15</f>
        <v>Produksi Kopi</v>
      </c>
      <c r="F62" s="1" t="str">
        <f>+[2]Tanaman!$D15</f>
        <v>Maximize</v>
      </c>
      <c r="G62" s="7">
        <f>+IF([2]Tanaman!$E15&lt;&gt;"",[2]Tanaman!$E15,"")</f>
        <v>2175.0512000000003</v>
      </c>
      <c r="H62" s="7">
        <f>+IF([2]Tanaman!$F15&lt;&gt;"",[2]Tanaman!$F15,"")</f>
        <v>550</v>
      </c>
      <c r="I62" s="4">
        <f>+IF([2]Tanaman!$G15&lt;&gt;"",[2]Tanaman!$G15,"")</f>
        <v>25.286761065670543</v>
      </c>
      <c r="J62" s="2">
        <f>+IF(AND(G62&lt;&gt;"",[2]Tanaman!$I15&lt;&gt;""),[2]Tanaman!$I15,"")</f>
        <v>50</v>
      </c>
      <c r="K62" s="3">
        <f>+IF(AND(G62&lt;&gt;"",[2]Tanaman!$J15&lt;&gt;""),[2]Tanaman!$J15,"")</f>
        <v>2.5</v>
      </c>
      <c r="L62" s="3">
        <f>+IF(AND(G62&lt;&gt;"",[2]Tanaman!$K15&lt;&gt;""),[2]Tanaman!$K15,"")</f>
        <v>1.25</v>
      </c>
      <c r="M62" s="1" t="str">
        <f>+IF([2]Tanaman!$L15&lt;&gt;"",[2]Tanaman!$L15,"")</f>
        <v/>
      </c>
      <c r="N62" s="1" t="str">
        <f t="shared" si="0"/>
        <v>TRUE</v>
      </c>
    </row>
    <row r="63" spans="1:14" x14ac:dyDescent="0.25">
      <c r="A63" s="1">
        <v>8</v>
      </c>
      <c r="B63" s="1" t="str">
        <f>+VLOOKUP([1]Sheet1!$E63,[1]Sheet1!$A$2:$B$13,2,FALSE)</f>
        <v>Bagian Tanaman</v>
      </c>
      <c r="C63" s="6">
        <f>+[2]Tanaman!$C$3</f>
        <v>42736</v>
      </c>
      <c r="D63" s="1" t="str">
        <f>+[2]Tanaman!$B17</f>
        <v>C.Tn.3.1</v>
      </c>
      <c r="E63" s="1" t="str">
        <f>+[2]Tanaman!$C17</f>
        <v>Mutu Bahan Olah Teh</v>
      </c>
      <c r="F63" s="1" t="str">
        <f>+[2]Tanaman!$D17</f>
        <v>Maximize</v>
      </c>
      <c r="G63" s="7">
        <f>+IF([2]Tanaman!$E17&lt;&gt;"",[2]Tanaman!$E17,"")</f>
        <v>50</v>
      </c>
      <c r="H63" s="7">
        <f>+IF([2]Tanaman!$F17&lt;&gt;"",[2]Tanaman!$F17,"")</f>
        <v>43.35337181610015</v>
      </c>
      <c r="I63" s="4">
        <f>+IF([2]Tanaman!$G17&lt;&gt;"",[2]Tanaman!$G17,"")</f>
        <v>86.7067436322003</v>
      </c>
      <c r="J63" s="2">
        <f>+IF(AND(G63&lt;&gt;"",[2]Tanaman!$I17&lt;&gt;""),[2]Tanaman!$I17,"")</f>
        <v>50</v>
      </c>
      <c r="K63" s="3">
        <f>+IF(AND(G63&lt;&gt;"",[2]Tanaman!$J17&lt;&gt;""),[2]Tanaman!$J17,"")</f>
        <v>1.25</v>
      </c>
      <c r="L63" s="3">
        <f>+IF(AND(G63&lt;&gt;"",[2]Tanaman!$K17&lt;&gt;""),[2]Tanaman!$K17,"")</f>
        <v>0.625</v>
      </c>
      <c r="M63" s="1" t="str">
        <f>+IF([2]Tanaman!$L17&lt;&gt;"",[2]Tanaman!$L17,"")</f>
        <v/>
      </c>
      <c r="N63" s="1" t="str">
        <f t="shared" si="0"/>
        <v>TRUE</v>
      </c>
    </row>
    <row r="64" spans="1:14" x14ac:dyDescent="0.25">
      <c r="A64" s="1">
        <v>9</v>
      </c>
      <c r="B64" s="1" t="str">
        <f>+VLOOKUP([1]Sheet1!$E64,[1]Sheet1!$A$2:$B$13,2,FALSE)</f>
        <v>Bagian Tanaman</v>
      </c>
      <c r="C64" s="6">
        <f>+[2]Tanaman!$C$3</f>
        <v>42736</v>
      </c>
      <c r="D64" s="1" t="str">
        <f>+[2]Tanaman!$B18</f>
        <v>C.Tn.3.2</v>
      </c>
      <c r="E64" s="1" t="str">
        <f>+[2]Tanaman!$C18</f>
        <v>Mutu Bahan Olah Karet</v>
      </c>
      <c r="F64" s="1" t="str">
        <f>+[2]Tanaman!$D18</f>
        <v>Maximize</v>
      </c>
      <c r="G64" s="7">
        <f>+IF([2]Tanaman!$E18&lt;&gt;"",[2]Tanaman!$E18,"")</f>
        <v>80</v>
      </c>
      <c r="H64" s="7">
        <f>+IF([2]Tanaman!$F18&lt;&gt;"",[2]Tanaman!$F18,"")</f>
        <v>79.726879323086862</v>
      </c>
      <c r="I64" s="4">
        <f>+IF([2]Tanaman!$G18&lt;&gt;"",[2]Tanaman!$G18,"")</f>
        <v>99.658599153858574</v>
      </c>
      <c r="J64" s="2">
        <f>+IF(AND(G64&lt;&gt;"",[2]Tanaman!$I18&lt;&gt;""),[2]Tanaman!$I18,"")</f>
        <v>90</v>
      </c>
      <c r="K64" s="3">
        <f>+IF(AND(G64&lt;&gt;"",[2]Tanaman!$J18&lt;&gt;""),[2]Tanaman!$J18,"")</f>
        <v>1.25</v>
      </c>
      <c r="L64" s="3">
        <f>+IF(AND(G64&lt;&gt;"",[2]Tanaman!$K18&lt;&gt;""),[2]Tanaman!$K18,"")</f>
        <v>1.125</v>
      </c>
      <c r="M64" s="1" t="str">
        <f>+IF([2]Tanaman!$L18&lt;&gt;"",[2]Tanaman!$L18,"")</f>
        <v/>
      </c>
      <c r="N64" s="1" t="str">
        <f t="shared" si="0"/>
        <v>TRUE</v>
      </c>
    </row>
    <row r="65" spans="1:14" x14ac:dyDescent="0.25">
      <c r="A65" s="1">
        <v>10</v>
      </c>
      <c r="B65" s="1" t="str">
        <f>+VLOOKUP([1]Sheet1!$E65,[1]Sheet1!$A$2:$B$13,2,FALSE)</f>
        <v>Bagian Tanaman</v>
      </c>
      <c r="C65" s="6">
        <f>+[2]Tanaman!$C$3</f>
        <v>42736</v>
      </c>
      <c r="D65" s="1" t="str">
        <f>+[2]Tanaman!$B19</f>
        <v>C.Tn.3.3</v>
      </c>
      <c r="E65" s="1" t="str">
        <f>+[2]Tanaman!$C19</f>
        <v>Mutu Bahan Olah Sawit</v>
      </c>
      <c r="F65" s="1" t="str">
        <f>+[2]Tanaman!$D19</f>
        <v>Minimize</v>
      </c>
      <c r="G65" s="7">
        <f>+IF([2]Tanaman!$E19&lt;&gt;"",[2]Tanaman!$E19,"")</f>
        <v>7</v>
      </c>
      <c r="H65" s="7" t="str">
        <f>+IF([2]Tanaman!$F19&lt;&gt;"",[2]Tanaman!$F19,"")</f>
        <v/>
      </c>
      <c r="I65" s="4" t="str">
        <f>+IF([2]Tanaman!$G19&lt;&gt;"",[2]Tanaman!$G19,"")</f>
        <v/>
      </c>
      <c r="J65" s="2">
        <f>+IF(AND(G65&lt;&gt;"",[2]Tanaman!$I19&lt;&gt;""),[2]Tanaman!$I19,"")</f>
        <v>0</v>
      </c>
      <c r="K65" s="3">
        <f>+IF(AND(G65&lt;&gt;"",[2]Tanaman!$J19&lt;&gt;""),[2]Tanaman!$J19,"")</f>
        <v>1.25</v>
      </c>
      <c r="L65" s="3">
        <f>+IF(AND(G65&lt;&gt;"",[2]Tanaman!$K19&lt;&gt;""),[2]Tanaman!$K19,"")</f>
        <v>0</v>
      </c>
      <c r="M65" s="1" t="str">
        <f>+IF([2]Tanaman!$L19&lt;&gt;"",[2]Tanaman!$L19,"")</f>
        <v>Tidak ada Evidence</v>
      </c>
      <c r="N65" s="1" t="str">
        <f t="shared" si="0"/>
        <v>TRUE</v>
      </c>
    </row>
    <row r="66" spans="1:14" x14ac:dyDescent="0.25">
      <c r="A66" s="1">
        <v>11</v>
      </c>
      <c r="B66" s="1" t="str">
        <f>+VLOOKUP([1]Sheet1!$E66,[1]Sheet1!$A$2:$B$13,2,FALSE)</f>
        <v>Bagian Tanaman</v>
      </c>
      <c r="C66" s="6">
        <f>+[2]Tanaman!$C$3</f>
        <v>42736</v>
      </c>
      <c r="D66" s="1" t="str">
        <f>+[2]Tanaman!$B21</f>
        <v>C.Tn.4</v>
      </c>
      <c r="E66" s="1" t="str">
        <f>+[2]Tanaman!$C21</f>
        <v>Penyelesaian laporan rekomendasi tepat waktu (Eksploitasi, Panen, Pemeliharaan, Investasi)</v>
      </c>
      <c r="F66" s="1" t="str">
        <f>+[2]Tanaman!$D21</f>
        <v>Minimize</v>
      </c>
      <c r="G66" s="7">
        <f>+IF([2]Tanaman!$E21&lt;&gt;"",[2]Tanaman!$E21,"")</f>
        <v>4</v>
      </c>
      <c r="H66" s="7">
        <f>+IF([2]Tanaman!$F21&lt;&gt;"",[2]Tanaman!$F21,"")</f>
        <v>2</v>
      </c>
      <c r="I66" s="4">
        <f>+IF([2]Tanaman!$G21&lt;&gt;"",[2]Tanaman!$G21,"")</f>
        <v>50</v>
      </c>
      <c r="J66" s="2">
        <f>+IF(AND(G66&lt;&gt;"",[2]Tanaman!$I21&lt;&gt;""),[2]Tanaman!$I21,"")</f>
        <v>110</v>
      </c>
      <c r="K66" s="3">
        <f>+IF(AND(G66&lt;&gt;"",[2]Tanaman!$J21&lt;&gt;""),[2]Tanaman!$J21,"")</f>
        <v>7.5</v>
      </c>
      <c r="L66" s="3">
        <f>+IF(AND(G66&lt;&gt;"",[2]Tanaman!$K21&lt;&gt;""),[2]Tanaman!$K21,"")</f>
        <v>8.25</v>
      </c>
      <c r="M66" s="1" t="str">
        <f>+IF([2]Tanaman!$L21&lt;&gt;"",[2]Tanaman!$L21,"")</f>
        <v/>
      </c>
      <c r="N66" s="1" t="str">
        <f t="shared" ref="N66:N129" si="1">+IF($K66&lt;&gt;"","TRUE","FALSE")</f>
        <v>TRUE</v>
      </c>
    </row>
    <row r="67" spans="1:14" x14ac:dyDescent="0.25">
      <c r="A67" s="1">
        <v>12</v>
      </c>
      <c r="B67" s="1" t="str">
        <f>+VLOOKUP([1]Sheet1!$E67,[1]Sheet1!$A$2:$B$13,2,FALSE)</f>
        <v>Bagian Tanaman</v>
      </c>
      <c r="C67" s="6">
        <f>+[2]Tanaman!$C$3</f>
        <v>42736</v>
      </c>
      <c r="D67" s="1" t="str">
        <f>+[2]Tanaman!$B23</f>
        <v>I.Tn.1.1</v>
      </c>
      <c r="E67" s="1" t="str">
        <f>+[2]Tanaman!$C23</f>
        <v>Jumlah Assesmen Resiko</v>
      </c>
      <c r="F67" s="1" t="str">
        <f>+[2]Tanaman!$D23</f>
        <v>Maximize</v>
      </c>
      <c r="G67" s="7" t="str">
        <f>+IF([2]Tanaman!$E23&lt;&gt;"",[2]Tanaman!$E23,"")</f>
        <v/>
      </c>
      <c r="H67" s="7" t="str">
        <f>+IF([2]Tanaman!$F23&lt;&gt;"",[2]Tanaman!$F23,"")</f>
        <v/>
      </c>
      <c r="I67" s="4" t="str">
        <f>+IF([2]Tanaman!$G23&lt;&gt;"",[2]Tanaman!$G23,"")</f>
        <v/>
      </c>
      <c r="J67" s="2" t="str">
        <f>+IF(AND(G67&lt;&gt;"",[2]Tanaman!$I23&lt;&gt;""),[2]Tanaman!$I23,"")</f>
        <v/>
      </c>
      <c r="K67" s="3" t="str">
        <f>+IF(AND(G67&lt;&gt;"",[2]Tanaman!$J23&lt;&gt;""),[2]Tanaman!$J23,"")</f>
        <v/>
      </c>
      <c r="L67" s="3" t="str">
        <f>+IF(AND(G67&lt;&gt;"",[2]Tanaman!$K23&lt;&gt;""),[2]Tanaman!$K23,"")</f>
        <v/>
      </c>
      <c r="M67" s="1" t="str">
        <f>+IF([2]Tanaman!$L23&lt;&gt;"",[2]Tanaman!$L23,"")</f>
        <v/>
      </c>
      <c r="N67" s="1" t="str">
        <f t="shared" si="1"/>
        <v>FALSE</v>
      </c>
    </row>
    <row r="68" spans="1:14" x14ac:dyDescent="0.25">
      <c r="A68" s="1">
        <v>13</v>
      </c>
      <c r="B68" s="1" t="str">
        <f>+VLOOKUP([1]Sheet1!$E68,[1]Sheet1!$A$2:$B$13,2,FALSE)</f>
        <v>Bagian Tanaman</v>
      </c>
      <c r="C68" s="6">
        <f>+[2]Tanaman!$C$3</f>
        <v>42736</v>
      </c>
      <c r="D68" s="1" t="str">
        <f>+[2]Tanaman!$B25</f>
        <v>I.Tn.2.1</v>
      </c>
      <c r="E68" s="1" t="str">
        <f>+[2]Tanaman!$C25</f>
        <v>Biaya Pemeliharaan Tanaman Teh</v>
      </c>
      <c r="F68" s="1" t="str">
        <f>+[2]Tanaman!$D25</f>
        <v>Minimize</v>
      </c>
      <c r="G68" s="7">
        <f>+IF([2]Tanaman!$E25&lt;&gt;"",[2]Tanaman!$E25,"")</f>
        <v>19181307.552177303</v>
      </c>
      <c r="H68" s="7">
        <f>+IF([2]Tanaman!$F25&lt;&gt;"",[2]Tanaman!$F25,"")</f>
        <v>10654059.191391144</v>
      </c>
      <c r="I68" s="4">
        <f>+IF([2]Tanaman!$G25&lt;&gt;"",[2]Tanaman!$G25,"")</f>
        <v>55.543967283824635</v>
      </c>
      <c r="J68" s="2">
        <f>+IF(AND(G68&lt;&gt;"",[2]Tanaman!$I25&lt;&gt;""),[2]Tanaman!$I25,"")</f>
        <v>110</v>
      </c>
      <c r="K68" s="3">
        <f>+IF(AND(G68&lt;&gt;"",[2]Tanaman!$J25&lt;&gt;""),[2]Tanaman!$J25,"")</f>
        <v>6.25</v>
      </c>
      <c r="L68" s="3">
        <f>+IF(AND(G68&lt;&gt;"",[2]Tanaman!$K25&lt;&gt;""),[2]Tanaman!$K25,"")</f>
        <v>6.875</v>
      </c>
      <c r="M68" s="1" t="str">
        <f>+IF([2]Tanaman!$L25&lt;&gt;"",[2]Tanaman!$L25,"")</f>
        <v/>
      </c>
      <c r="N68" s="1" t="str">
        <f t="shared" si="1"/>
        <v>TRUE</v>
      </c>
    </row>
    <row r="69" spans="1:14" x14ac:dyDescent="0.25">
      <c r="A69" s="1">
        <v>14</v>
      </c>
      <c r="B69" s="1" t="str">
        <f>+VLOOKUP([1]Sheet1!$E69,[1]Sheet1!$A$2:$B$13,2,FALSE)</f>
        <v>Bagian Tanaman</v>
      </c>
      <c r="C69" s="6">
        <f>+[2]Tanaman!$C$3</f>
        <v>42736</v>
      </c>
      <c r="D69" s="1" t="str">
        <f>+[2]Tanaman!$B26</f>
        <v>I.Tn.2.2</v>
      </c>
      <c r="E69" s="1" t="str">
        <f>+[2]Tanaman!$C26</f>
        <v>Biaya Pemeliharaan Tanaman Karet</v>
      </c>
      <c r="F69" s="1" t="str">
        <f>+[2]Tanaman!$D26</f>
        <v>Minimize</v>
      </c>
      <c r="G69" s="7">
        <f>+IF([2]Tanaman!$E26&lt;&gt;"",[2]Tanaman!$E26,"")</f>
        <v>1600334.3053077897</v>
      </c>
      <c r="H69" s="7">
        <f>+IF([2]Tanaman!$F26&lt;&gt;"",[2]Tanaman!$F26,"")</f>
        <v>1329000.0971285116</v>
      </c>
      <c r="I69" s="4">
        <f>+IF([2]Tanaman!$G26&lt;&gt;"",[2]Tanaman!$G26,"")</f>
        <v>83.0451545480622</v>
      </c>
      <c r="J69" s="2">
        <f>+IF(AND(G69&lt;&gt;"",[2]Tanaman!$I26&lt;&gt;""),[2]Tanaman!$I26,"")</f>
        <v>110</v>
      </c>
      <c r="K69" s="3">
        <f>+IF(AND(G69&lt;&gt;"",[2]Tanaman!$J26&lt;&gt;""),[2]Tanaman!$J26,"")</f>
        <v>6.25</v>
      </c>
      <c r="L69" s="3">
        <f>+IF(AND(G69&lt;&gt;"",[2]Tanaman!$K26&lt;&gt;""),[2]Tanaman!$K26,"")</f>
        <v>6.875</v>
      </c>
      <c r="M69" s="1" t="str">
        <f>+IF([2]Tanaman!$L26&lt;&gt;"",[2]Tanaman!$L26,"")</f>
        <v/>
      </c>
      <c r="N69" s="1" t="str">
        <f t="shared" si="1"/>
        <v>TRUE</v>
      </c>
    </row>
    <row r="70" spans="1:14" x14ac:dyDescent="0.25">
      <c r="A70" s="1">
        <v>15</v>
      </c>
      <c r="B70" s="1" t="str">
        <f>+VLOOKUP([1]Sheet1!$E70,[1]Sheet1!$A$2:$B$13,2,FALSE)</f>
        <v>Bagian Tanaman</v>
      </c>
      <c r="C70" s="6">
        <f>+[2]Tanaman!$C$3</f>
        <v>42736</v>
      </c>
      <c r="D70" s="1" t="str">
        <f>+[2]Tanaman!$B27</f>
        <v>I.Tn.2.3</v>
      </c>
      <c r="E70" s="1" t="str">
        <f>+[2]Tanaman!$C27</f>
        <v>Biaya Pemeliharaan Tanaman Sawit</v>
      </c>
      <c r="F70" s="1" t="str">
        <f>+[2]Tanaman!$D27</f>
        <v>Minimize</v>
      </c>
      <c r="G70" s="7">
        <f>+IF([2]Tanaman!$E27&lt;&gt;"",[2]Tanaman!$E27,"")</f>
        <v>5425978.6304222429</v>
      </c>
      <c r="H70" s="7">
        <f>+IF([2]Tanaman!$F27&lt;&gt;"",[2]Tanaman!$F27,"")</f>
        <v>4474148.8336468181</v>
      </c>
      <c r="I70" s="4">
        <f>+IF([2]Tanaman!$G27&lt;&gt;"",[2]Tanaman!$G27,"")</f>
        <v>82.457914754055082</v>
      </c>
      <c r="J70" s="2">
        <f>+IF(AND(G70&lt;&gt;"",[2]Tanaman!$I27&lt;&gt;""),[2]Tanaman!$I27,"")</f>
        <v>110</v>
      </c>
      <c r="K70" s="3">
        <f>+IF(AND(G70&lt;&gt;"",[2]Tanaman!$J27&lt;&gt;""),[2]Tanaman!$J27,"")</f>
        <v>6.25</v>
      </c>
      <c r="L70" s="3">
        <f>+IF(AND(G70&lt;&gt;"",[2]Tanaman!$K27&lt;&gt;""),[2]Tanaman!$K27,"")</f>
        <v>6.875</v>
      </c>
      <c r="M70" s="1" t="str">
        <f>+IF([2]Tanaman!$L27&lt;&gt;"",[2]Tanaman!$L27,"")</f>
        <v/>
      </c>
      <c r="N70" s="1" t="str">
        <f t="shared" si="1"/>
        <v>TRUE</v>
      </c>
    </row>
    <row r="71" spans="1:14" x14ac:dyDescent="0.25">
      <c r="A71" s="1">
        <v>16</v>
      </c>
      <c r="B71" s="1" t="str">
        <f>+VLOOKUP([1]Sheet1!$E71,[1]Sheet1!$A$2:$B$13,2,FALSE)</f>
        <v>Bagian Tanaman</v>
      </c>
      <c r="C71" s="6">
        <f>+[2]Tanaman!$C$3</f>
        <v>42736</v>
      </c>
      <c r="D71" s="1" t="str">
        <f>+[2]Tanaman!$B28</f>
        <v>I.Tn.2.4</v>
      </c>
      <c r="E71" s="1" t="str">
        <f>+[2]Tanaman!$C28</f>
        <v>Biaya Pemeliharaan Tanaman Kopi</v>
      </c>
      <c r="F71" s="1" t="str">
        <f>+[2]Tanaman!$D28</f>
        <v>Minimize</v>
      </c>
      <c r="G71" s="7">
        <f>+IF([2]Tanaman!$E28&lt;&gt;"",[2]Tanaman!$E28,"")</f>
        <v>456360.93411635485</v>
      </c>
      <c r="H71" s="7">
        <f>+IF([2]Tanaman!$F28&lt;&gt;"",[2]Tanaman!$F28,"")</f>
        <v>240218.23104626994</v>
      </c>
      <c r="I71" s="4">
        <f>+IF([2]Tanaman!$G28&lt;&gt;"",[2]Tanaman!$G28,"")</f>
        <v>52.637772668118728</v>
      </c>
      <c r="J71" s="2">
        <f>+IF(AND(G71&lt;&gt;"",[2]Tanaman!$I28&lt;&gt;""),[2]Tanaman!$I28,"")</f>
        <v>110</v>
      </c>
      <c r="K71" s="3">
        <f>+IF(AND(G71&lt;&gt;"",[2]Tanaman!$J28&lt;&gt;""),[2]Tanaman!$J28,"")</f>
        <v>6.25</v>
      </c>
      <c r="L71" s="3">
        <f>+IF(AND(G71&lt;&gt;"",[2]Tanaman!$K28&lt;&gt;""),[2]Tanaman!$K28,"")</f>
        <v>6.875</v>
      </c>
      <c r="M71" s="1" t="str">
        <f>+IF([2]Tanaman!$L28&lt;&gt;"",[2]Tanaman!$L28,"")</f>
        <v/>
      </c>
      <c r="N71" s="1" t="str">
        <f t="shared" si="1"/>
        <v>TRUE</v>
      </c>
    </row>
    <row r="72" spans="1:14" x14ac:dyDescent="0.25">
      <c r="A72" s="1">
        <v>17</v>
      </c>
      <c r="B72" s="1" t="str">
        <f>+VLOOKUP([1]Sheet1!$E72,[1]Sheet1!$A$2:$B$13,2,FALSE)</f>
        <v>Bagian Tanaman</v>
      </c>
      <c r="C72" s="6">
        <f>+[2]Tanaman!$C$3</f>
        <v>42736</v>
      </c>
      <c r="D72" s="1" t="str">
        <f>+[2]Tanaman!$B30</f>
        <v>L.Tn.1.1</v>
      </c>
      <c r="E72" s="1" t="str">
        <f>+[2]Tanaman!$C30</f>
        <v>Jumlah Pengembangan Usaha Baru</v>
      </c>
      <c r="F72" s="1" t="str">
        <f>+[2]Tanaman!$D30</f>
        <v>Maximize</v>
      </c>
      <c r="G72" s="7" t="str">
        <f>+IF([2]Tanaman!$E30&lt;&gt;"",[2]Tanaman!$E30,"")</f>
        <v/>
      </c>
      <c r="H72" s="7" t="str">
        <f>+IF([2]Tanaman!$F30&lt;&gt;"",[2]Tanaman!$F30,"")</f>
        <v/>
      </c>
      <c r="I72" s="4" t="str">
        <f>+IF([2]Tanaman!$G30&lt;&gt;"",[2]Tanaman!$G30,"")</f>
        <v/>
      </c>
      <c r="J72" s="2" t="str">
        <f>+IF(AND(G72&lt;&gt;"",[2]Tanaman!$I30&lt;&gt;""),[2]Tanaman!$I30,"")</f>
        <v/>
      </c>
      <c r="K72" s="3" t="str">
        <f>+IF(AND(G72&lt;&gt;"",[2]Tanaman!$J30&lt;&gt;""),[2]Tanaman!$J30,"")</f>
        <v/>
      </c>
      <c r="L72" s="3" t="str">
        <f>+IF(AND(G72&lt;&gt;"",[2]Tanaman!$K30&lt;&gt;""),[2]Tanaman!$K30,"")</f>
        <v/>
      </c>
      <c r="M72" s="1" t="str">
        <f>+IF([2]Tanaman!$L30&lt;&gt;"",[2]Tanaman!$L30,"")</f>
        <v/>
      </c>
      <c r="N72" s="1" t="str">
        <f t="shared" si="1"/>
        <v>FALSE</v>
      </c>
    </row>
    <row r="73" spans="1:14" x14ac:dyDescent="0.25">
      <c r="A73" s="1">
        <v>18</v>
      </c>
      <c r="B73" s="1" t="str">
        <f>+VLOOKUP([1]Sheet1!$E73,[1]Sheet1!$A$2:$B$13,2,FALSE)</f>
        <v>Bagian Tanaman</v>
      </c>
      <c r="C73" s="6">
        <f>+[2]Tanaman!$C$3</f>
        <v>42736</v>
      </c>
      <c r="D73" s="1" t="str">
        <f>+[2]Tanaman!$B32</f>
        <v>L.Tn.2.1</v>
      </c>
      <c r="E73" s="1" t="str">
        <f>+[2]Tanaman!$C32</f>
        <v>Penyusunan RKAP 2018 Bagian Tanaman</v>
      </c>
      <c r="F73" s="1" t="str">
        <f>+[2]Tanaman!$D32</f>
        <v>Minimize</v>
      </c>
      <c r="G73" s="8" t="str">
        <f>+IF([2]Tanaman!$E32&lt;&gt;"",[2]Tanaman!$E32,"")</f>
        <v/>
      </c>
      <c r="H73" s="8" t="str">
        <f>+IF([2]Tanaman!$F32&lt;&gt;"",[2]Tanaman!$F32,"")</f>
        <v/>
      </c>
      <c r="I73" s="4" t="str">
        <f>+IF([2]Tanaman!$G32&lt;&gt;"",[2]Tanaman!$G32,"")</f>
        <v/>
      </c>
      <c r="J73" s="2" t="str">
        <f>+IF(AND(G73&lt;&gt;"",[2]Tanaman!$I32&lt;&gt;""),[2]Tanaman!$I32,"")</f>
        <v/>
      </c>
      <c r="K73" s="3" t="str">
        <f>+IF(AND(G73&lt;&gt;"",[2]Tanaman!$J32&lt;&gt;""),[2]Tanaman!$J32,"")</f>
        <v/>
      </c>
      <c r="L73" s="3" t="str">
        <f>+IF(AND(G73&lt;&gt;"",[2]Tanaman!$K32&lt;&gt;""),[2]Tanaman!$K32,"")</f>
        <v/>
      </c>
      <c r="M73" s="1" t="str">
        <f>+IF([2]Tanaman!$L32&lt;&gt;"",[2]Tanaman!$L32,"")</f>
        <v/>
      </c>
      <c r="N73" s="1" t="str">
        <f t="shared" si="1"/>
        <v>FALSE</v>
      </c>
    </row>
    <row r="74" spans="1:14" x14ac:dyDescent="0.25">
      <c r="A74" s="1">
        <v>19</v>
      </c>
      <c r="B74" s="1" t="str">
        <f>+VLOOKUP([1]Sheet1!$E74,[1]Sheet1!$A$2:$B$13,2,FALSE)</f>
        <v>Bagian Tanaman</v>
      </c>
      <c r="C74" s="6">
        <f>+[2]Tanaman!$C$3</f>
        <v>42736</v>
      </c>
      <c r="D74" s="1" t="str">
        <f>+[2]Tanaman!$B33</f>
        <v>L.Tn.2.2</v>
      </c>
      <c r="E74" s="1" t="str">
        <f>+[2]Tanaman!$C33</f>
        <v>Penyusunan PKB (I,II,III,IV) Bagian Tanaman</v>
      </c>
      <c r="F74" s="1" t="str">
        <f>+[2]Tanaman!$D33</f>
        <v>Minimize</v>
      </c>
      <c r="G74" s="8" t="str">
        <f>+IF([2]Tanaman!$E33&lt;&gt;"",[2]Tanaman!$E33,"")</f>
        <v/>
      </c>
      <c r="H74" s="8" t="str">
        <f>+IF([2]Tanaman!$F33&lt;&gt;"",[2]Tanaman!$F33,"")</f>
        <v/>
      </c>
      <c r="I74" s="4" t="str">
        <f>+IF([2]Tanaman!$G33&lt;&gt;"",[2]Tanaman!$G33,"")</f>
        <v/>
      </c>
      <c r="J74" s="2" t="str">
        <f>+IF(AND(G74&lt;&gt;"",[2]Tanaman!$I33&lt;&gt;""),[2]Tanaman!$I33,"")</f>
        <v/>
      </c>
      <c r="K74" s="3" t="str">
        <f>+IF(AND(G74&lt;&gt;"",[2]Tanaman!$J33&lt;&gt;""),[2]Tanaman!$J33,"")</f>
        <v/>
      </c>
      <c r="L74" s="3" t="str">
        <f>+IF(AND(G74&lt;&gt;"",[2]Tanaman!$K33&lt;&gt;""),[2]Tanaman!$K33,"")</f>
        <v/>
      </c>
      <c r="M74" s="1" t="str">
        <f>+IF([2]Tanaman!$L33&lt;&gt;"",[2]Tanaman!$L33,"")</f>
        <v/>
      </c>
      <c r="N74" s="1" t="str">
        <f t="shared" si="1"/>
        <v>FALSE</v>
      </c>
    </row>
    <row r="75" spans="1:14" x14ac:dyDescent="0.25">
      <c r="A75" s="1">
        <v>20</v>
      </c>
      <c r="B75" s="1" t="str">
        <f>+VLOOKUP([1]Sheet1!$E75,[1]Sheet1!$A$2:$B$13,2,FALSE)</f>
        <v>Bagian Tanaman</v>
      </c>
      <c r="C75" s="6">
        <f>+[2]Tanaman!$C$3</f>
        <v>42736</v>
      </c>
      <c r="D75" s="1" t="str">
        <f>+[2]Tanaman!$B35</f>
        <v>L.Tn.3</v>
      </c>
      <c r="E75" s="1" t="str">
        <f>+[2]Tanaman!$C35</f>
        <v>Pengkajian Terhadap Kebijakan Bagian Tanaman</v>
      </c>
      <c r="F75" s="1" t="str">
        <f>+[2]Tanaman!$D35</f>
        <v>Maximize</v>
      </c>
      <c r="G75" s="7" t="str">
        <f>+IF([2]Tanaman!$E35&lt;&gt;"",[2]Tanaman!$E35,"")</f>
        <v/>
      </c>
      <c r="H75" s="7" t="str">
        <f>+IF([2]Tanaman!$F35&lt;&gt;"",[2]Tanaman!$F35,"")</f>
        <v/>
      </c>
      <c r="I75" s="4" t="str">
        <f>+IF([2]Tanaman!$G35&lt;&gt;"",[2]Tanaman!$G35,"")</f>
        <v/>
      </c>
      <c r="J75" s="2" t="str">
        <f>+IF(AND(G75&lt;&gt;"",[2]Tanaman!$I35&lt;&gt;""),[2]Tanaman!$I35,"")</f>
        <v/>
      </c>
      <c r="K75" s="3" t="str">
        <f>+IF(AND(G75&lt;&gt;"",[2]Tanaman!$J35&lt;&gt;""),[2]Tanaman!$J35,"")</f>
        <v/>
      </c>
      <c r="L75" s="3" t="str">
        <f>+IF(AND(G75&lt;&gt;"",[2]Tanaman!$K35&lt;&gt;""),[2]Tanaman!$K35,"")</f>
        <v/>
      </c>
      <c r="M75" s="1" t="str">
        <f>+IF([2]Tanaman!$L35&lt;&gt;"",[2]Tanaman!$L35,"")</f>
        <v/>
      </c>
      <c r="N75" s="1" t="str">
        <f t="shared" si="1"/>
        <v>FALSE</v>
      </c>
    </row>
    <row r="76" spans="1:14" x14ac:dyDescent="0.25">
      <c r="A76" s="1">
        <v>21</v>
      </c>
      <c r="B76" s="1" t="str">
        <f>+VLOOKUP([1]Sheet1!$E76,[1]Sheet1!$A$2:$B$13,2,FALSE)</f>
        <v>Bagian Tanaman</v>
      </c>
      <c r="C76" s="6">
        <f>+[2]Tanaman!$C$3</f>
        <v>42736</v>
      </c>
      <c r="D76" s="1" t="str">
        <f>+[2]Tanaman!$B37</f>
        <v>L.Tn.4</v>
      </c>
      <c r="E76" s="1" t="str">
        <f>+[2]Tanaman!$C37</f>
        <v>Ketepatan penyampaian KPI Softcopy</v>
      </c>
      <c r="F76" s="1" t="str">
        <f>+[2]Tanaman!$D37</f>
        <v>Minimize</v>
      </c>
      <c r="G76" s="8">
        <f>+IF([2]Tanaman!$E37&lt;&gt;"",[2]Tanaman!$E37,"")</f>
        <v>42775</v>
      </c>
      <c r="H76" s="8">
        <f>+IF([2]Tanaman!$F37&lt;&gt;"",[2]Tanaman!$F37,"")</f>
        <v>42774</v>
      </c>
      <c r="I76" s="4">
        <f>+IF([2]Tanaman!$G37&lt;&gt;"",[2]Tanaman!$G37,"")</f>
        <v>-1</v>
      </c>
      <c r="J76" s="2">
        <f>+IF(AND(G76&lt;&gt;"",[2]Tanaman!$I37&lt;&gt;""),[2]Tanaman!$I37,"")</f>
        <v>110</v>
      </c>
      <c r="K76" s="3">
        <f>+IF(AND(G76&lt;&gt;"",[2]Tanaman!$J37&lt;&gt;""),[2]Tanaman!$J37,"")</f>
        <v>25</v>
      </c>
      <c r="L76" s="3">
        <f>+IF(AND(G76&lt;&gt;"",[2]Tanaman!$K37&lt;&gt;""),[2]Tanaman!$K37,"")</f>
        <v>27.5</v>
      </c>
      <c r="M76" s="1" t="str">
        <f>+IF([2]Tanaman!$L37&lt;&gt;"",[2]Tanaman!$L37,"")</f>
        <v/>
      </c>
      <c r="N76" s="1" t="str">
        <f t="shared" si="1"/>
        <v>TRUE</v>
      </c>
    </row>
    <row r="77" spans="1:14" x14ac:dyDescent="0.25">
      <c r="A77" s="1">
        <v>1</v>
      </c>
      <c r="B77" s="1" t="str">
        <f>+VLOOKUP([1]Sheet1!$E77,[1]Sheet1!$A$2:$B$13,2,FALSE)</f>
        <v>Bagian Teknik dan Pengolahan</v>
      </c>
      <c r="C77" s="6">
        <f>+[2]Tekpol!$C$3</f>
        <v>42736</v>
      </c>
      <c r="D77" s="1" t="str">
        <f>+[2]Tekpol!$B7</f>
        <v>F.Tp.1.1</v>
      </c>
      <c r="E77" s="1" t="str">
        <f>+[2]Tekpol!$C7</f>
        <v>Biaya Umum Bagian Teknik dan Pengolahan</v>
      </c>
      <c r="F77" s="1" t="str">
        <f>+[2]Tekpol!$D7</f>
        <v>Minimize</v>
      </c>
      <c r="G77" s="7">
        <f>+IF([2]Tekpol!$E7&lt;&gt;"",[2]Tekpol!$E7,"")</f>
        <v>38186701.552083336</v>
      </c>
      <c r="H77" s="7">
        <f>+IF([2]Tekpol!$F7&lt;&gt;"",[2]Tekpol!$F7,"")</f>
        <v>969000</v>
      </c>
      <c r="I77" s="4">
        <f>+IF([2]Tekpol!$G7&lt;&gt;"",[2]Tekpol!$G7,"")</f>
        <v>2.537532598039054</v>
      </c>
      <c r="J77" s="2">
        <f>+IF(AND(G77&lt;&gt;"",[2]Tekpol!$I7&lt;&gt;""),[2]Tekpol!$I7,"")</f>
        <v>110</v>
      </c>
      <c r="K77" s="3">
        <f>+IF(AND(G77&lt;&gt;"",[2]Tekpol!$J7&lt;&gt;""),[2]Tekpol!$J7,"")</f>
        <v>7.5</v>
      </c>
      <c r="L77" s="3">
        <f>+IF(AND(G77&lt;&gt;"",[2]Tekpol!$K7&lt;&gt;""),[2]Tekpol!$K7,"")</f>
        <v>8.25</v>
      </c>
      <c r="M77" s="1" t="str">
        <f>+IF([2]Tekpol!$L7&lt;&gt;"",[2]Tekpol!$L7,"")</f>
        <v/>
      </c>
      <c r="N77" s="1" t="str">
        <f t="shared" si="1"/>
        <v>TRUE</v>
      </c>
    </row>
    <row r="78" spans="1:14" x14ac:dyDescent="0.25">
      <c r="A78" s="1">
        <v>2</v>
      </c>
      <c r="B78" s="1" t="str">
        <f>+VLOOKUP([1]Sheet1!$E78,[1]Sheet1!$A$2:$B$13,2,FALSE)</f>
        <v>Bagian Teknik dan Pengolahan</v>
      </c>
      <c r="C78" s="6">
        <f>+[2]Tekpol!$C$3</f>
        <v>42736</v>
      </c>
      <c r="D78" s="1" t="str">
        <f>+[2]Tekpol!$B8</f>
        <v>F.Tp.1.2</v>
      </c>
      <c r="E78" s="1" t="str">
        <f>+[2]Tekpol!$C8</f>
        <v>Harga Pokok Pengolahan Teh</v>
      </c>
      <c r="F78" s="1" t="str">
        <f>+[2]Tekpol!$D8</f>
        <v>Minimize</v>
      </c>
      <c r="G78" s="7">
        <f>+IF([2]Tekpol!$E8&lt;&gt;"",[2]Tekpol!$E8,"")</f>
        <v>6755.6476105287884</v>
      </c>
      <c r="H78" s="7">
        <f>+IF([2]Tekpol!$F8&lt;&gt;"",[2]Tekpol!$F8,"")</f>
        <v>6044.4707110623112</v>
      </c>
      <c r="I78" s="4">
        <f>+IF([2]Tekpol!$G8&lt;&gt;"",[2]Tekpol!$G8,"")</f>
        <v>89.472853818513329</v>
      </c>
      <c r="J78" s="2">
        <f>+IF(AND(G78&lt;&gt;"",[2]Tekpol!$I8&lt;&gt;""),[2]Tekpol!$I8,"")</f>
        <v>110</v>
      </c>
      <c r="K78" s="3">
        <f>+IF(AND(G78&lt;&gt;"",[2]Tekpol!$J8&lt;&gt;""),[2]Tekpol!$J8,"")</f>
        <v>5.833333333333333</v>
      </c>
      <c r="L78" s="3">
        <f>+IF(AND(G78&lt;&gt;"",[2]Tekpol!$K8&lt;&gt;""),[2]Tekpol!$K8,"")</f>
        <v>6.4166666666666661</v>
      </c>
      <c r="M78" s="1" t="str">
        <f>+IF([2]Tekpol!$L8&lt;&gt;"",[2]Tekpol!$L8,"")</f>
        <v/>
      </c>
      <c r="N78" s="1" t="str">
        <f t="shared" si="1"/>
        <v>TRUE</v>
      </c>
    </row>
    <row r="79" spans="1:14" x14ac:dyDescent="0.25">
      <c r="A79" s="1">
        <v>3</v>
      </c>
      <c r="B79" s="1" t="str">
        <f>+VLOOKUP([1]Sheet1!$E79,[1]Sheet1!$A$2:$B$13,2,FALSE)</f>
        <v>Bagian Teknik dan Pengolahan</v>
      </c>
      <c r="C79" s="6">
        <f>+[2]Tekpol!$C$3</f>
        <v>42736</v>
      </c>
      <c r="D79" s="1" t="str">
        <f>+[2]Tekpol!$B9</f>
        <v>F.Tp.1.3</v>
      </c>
      <c r="E79" s="1" t="str">
        <f>+[2]Tekpol!$C9</f>
        <v>Harga Pokok Pengolahan Karet</v>
      </c>
      <c r="F79" s="1" t="str">
        <f>+[2]Tekpol!$D9</f>
        <v>Minimize</v>
      </c>
      <c r="G79" s="7">
        <f>+IF([2]Tekpol!$E9&lt;&gt;"",[2]Tekpol!$E9,"")</f>
        <v>2915.1178032257199</v>
      </c>
      <c r="H79" s="7">
        <f>+IF([2]Tekpol!$F9&lt;&gt;"",[2]Tekpol!$F9,"")</f>
        <v>2859.4944189445559</v>
      </c>
      <c r="I79" s="4">
        <f>+IF([2]Tekpol!$G9&lt;&gt;"",[2]Tekpol!$G9,"")</f>
        <v>98.091899263226551</v>
      </c>
      <c r="J79" s="2">
        <f>+IF(AND(G79&lt;&gt;"",[2]Tekpol!$I9&lt;&gt;""),[2]Tekpol!$I9,"")</f>
        <v>100</v>
      </c>
      <c r="K79" s="3">
        <f>+IF(AND(G79&lt;&gt;"",[2]Tekpol!$J9&lt;&gt;""),[2]Tekpol!$J9,"")</f>
        <v>5.833333333333333</v>
      </c>
      <c r="L79" s="3">
        <f>+IF(AND(G79&lt;&gt;"",[2]Tekpol!$K9&lt;&gt;""),[2]Tekpol!$K9,"")</f>
        <v>5.833333333333333</v>
      </c>
      <c r="M79" s="1" t="str">
        <f>+IF([2]Tekpol!$L9&lt;&gt;"",[2]Tekpol!$L9,"")</f>
        <v/>
      </c>
      <c r="N79" s="1" t="str">
        <f t="shared" si="1"/>
        <v>TRUE</v>
      </c>
    </row>
    <row r="80" spans="1:14" x14ac:dyDescent="0.25">
      <c r="A80" s="1">
        <v>4</v>
      </c>
      <c r="B80" s="1" t="str">
        <f>+VLOOKUP([1]Sheet1!$E80,[1]Sheet1!$A$2:$B$13,2,FALSE)</f>
        <v>Bagian Teknik dan Pengolahan</v>
      </c>
      <c r="C80" s="6">
        <f>+[2]Tekpol!$C$3</f>
        <v>42736</v>
      </c>
      <c r="D80" s="1" t="str">
        <f>+[2]Tekpol!$B10</f>
        <v>F.Tp.1.4</v>
      </c>
      <c r="E80" s="1" t="str">
        <f>+[2]Tekpol!$C10</f>
        <v>Harga Pokok Pengolahan Sawit</v>
      </c>
      <c r="F80" s="1" t="str">
        <f>+[2]Tekpol!$D10</f>
        <v>Minimize</v>
      </c>
      <c r="G80" s="7">
        <f>+IF([2]Tekpol!$E10&lt;&gt;"",[2]Tekpol!$E10,"")</f>
        <v>863.20362468590668</v>
      </c>
      <c r="H80" s="7">
        <f>+IF([2]Tekpol!$F10&lt;&gt;"",[2]Tekpol!$F10,"")</f>
        <v>796.7774807881176</v>
      </c>
      <c r="I80" s="4">
        <f>+IF([2]Tekpol!$G10&lt;&gt;"",[2]Tekpol!$G10,"")</f>
        <v>92.304695902781987</v>
      </c>
      <c r="J80" s="2">
        <f>+IF(AND(G80&lt;&gt;"",[2]Tekpol!$I10&lt;&gt;""),[2]Tekpol!$I10,"")</f>
        <v>110</v>
      </c>
      <c r="K80" s="3">
        <f>+IF(AND(G80&lt;&gt;"",[2]Tekpol!$J10&lt;&gt;""),[2]Tekpol!$J10,"")</f>
        <v>5.833333333333333</v>
      </c>
      <c r="L80" s="3">
        <f>+IF(AND(G80&lt;&gt;"",[2]Tekpol!$K10&lt;&gt;""),[2]Tekpol!$K10,"")</f>
        <v>6.4166666666666661</v>
      </c>
      <c r="M80" s="1" t="str">
        <f>+IF([2]Tekpol!$L10&lt;&gt;"",[2]Tekpol!$L10,"")</f>
        <v/>
      </c>
      <c r="N80" s="1" t="str">
        <f t="shared" si="1"/>
        <v>TRUE</v>
      </c>
    </row>
    <row r="81" spans="1:14" x14ac:dyDescent="0.25">
      <c r="A81" s="1">
        <v>5</v>
      </c>
      <c r="B81" s="1" t="str">
        <f>+VLOOKUP([1]Sheet1!$E81,[1]Sheet1!$A$2:$B$13,2,FALSE)</f>
        <v>Bagian Teknik dan Pengolahan</v>
      </c>
      <c r="C81" s="6">
        <f>+[2]Tekpol!$C$3</f>
        <v>42736</v>
      </c>
      <c r="D81" s="1" t="str">
        <f>+[2]Tekpol!$B12</f>
        <v>C.Tp.1.1</v>
      </c>
      <c r="E81" s="1" t="str">
        <f>+[2]Tekpol!$C12</f>
        <v>Tingkat Kepuasan Direksi Kepada Bagian Teknik dan Pengolahan</v>
      </c>
      <c r="F81" s="1" t="str">
        <f>+[2]Tekpol!$D12</f>
        <v>Maximize</v>
      </c>
      <c r="G81" s="7">
        <f>+IF([2]Tekpol!$E12&lt;&gt;"",[2]Tekpol!$E12,"")</f>
        <v>100</v>
      </c>
      <c r="H81" s="7">
        <f>+IF([2]Tekpol!$F12&lt;&gt;"",[2]Tekpol!$F12,"")</f>
        <v>80</v>
      </c>
      <c r="I81" s="4">
        <f>+IF([2]Tekpol!$G12&lt;&gt;"",[2]Tekpol!$G12,"")</f>
        <v>80</v>
      </c>
      <c r="J81" s="2">
        <f>+IF(AND(G81&lt;&gt;"",[2]Tekpol!$I12&lt;&gt;""),[2]Tekpol!$I12,"")</f>
        <v>50</v>
      </c>
      <c r="K81" s="3">
        <f>+IF(AND(G81&lt;&gt;"",[2]Tekpol!$J12&lt;&gt;""),[2]Tekpol!$J12,"")</f>
        <v>3.75</v>
      </c>
      <c r="L81" s="3">
        <f>+IF(AND(G81&lt;&gt;"",[2]Tekpol!$K12&lt;&gt;""),[2]Tekpol!$K12,"")</f>
        <v>1.875</v>
      </c>
      <c r="M81" s="1" t="str">
        <f>+IF([2]Tekpol!$L12&lt;&gt;"",[2]Tekpol!$L12,"")</f>
        <v/>
      </c>
      <c r="N81" s="1" t="str">
        <f t="shared" si="1"/>
        <v>TRUE</v>
      </c>
    </row>
    <row r="82" spans="1:14" x14ac:dyDescent="0.25">
      <c r="A82" s="1">
        <v>6</v>
      </c>
      <c r="B82" s="1" t="str">
        <f>+VLOOKUP([1]Sheet1!$E82,[1]Sheet1!$A$2:$B$13,2,FALSE)</f>
        <v>Bagian Teknik dan Pengolahan</v>
      </c>
      <c r="C82" s="6">
        <f>+[2]Tekpol!$C$3</f>
        <v>42736</v>
      </c>
      <c r="D82" s="1" t="str">
        <f>+[2]Tekpol!$B13</f>
        <v>C.Tp.1.2</v>
      </c>
      <c r="E82" s="1" t="str">
        <f>+[2]Tekpol!$C13</f>
        <v>Tingkat Kepuasan Bagian Lain Terhadap Bagian Teknik dan Pengolahan</v>
      </c>
      <c r="F82" s="1" t="str">
        <f>+[2]Tekpol!$D13</f>
        <v>Maximize</v>
      </c>
      <c r="G82" s="7">
        <f>+IF([2]Tekpol!$E13&lt;&gt;"",[2]Tekpol!$E13,"")</f>
        <v>100</v>
      </c>
      <c r="H82" s="7">
        <f>+IF([2]Tekpol!$F13&lt;&gt;"",[2]Tekpol!$F13,"")</f>
        <v>62.909090909090914</v>
      </c>
      <c r="I82" s="4">
        <f>+IF([2]Tekpol!$G13&lt;&gt;"",[2]Tekpol!$G13,"")</f>
        <v>62.909090909090914</v>
      </c>
      <c r="J82" s="2">
        <f>+IF(AND(G82&lt;&gt;"",[2]Tekpol!$I13&lt;&gt;""),[2]Tekpol!$I13,"")</f>
        <v>50</v>
      </c>
      <c r="K82" s="3">
        <f>+IF(AND(G82&lt;&gt;"",[2]Tekpol!$J13&lt;&gt;""),[2]Tekpol!$J13,"")</f>
        <v>3.75</v>
      </c>
      <c r="L82" s="3">
        <f>+IF(AND(G82&lt;&gt;"",[2]Tekpol!$K13&lt;&gt;""),[2]Tekpol!$K13,"")</f>
        <v>1.875</v>
      </c>
      <c r="M82" s="1" t="str">
        <f>+IF([2]Tekpol!$L13&lt;&gt;"",[2]Tekpol!$L13,"")</f>
        <v/>
      </c>
      <c r="N82" s="1" t="str">
        <f t="shared" si="1"/>
        <v>TRUE</v>
      </c>
    </row>
    <row r="83" spans="1:14" x14ac:dyDescent="0.25">
      <c r="A83" s="1">
        <v>7</v>
      </c>
      <c r="B83" s="1" t="str">
        <f>+VLOOKUP([1]Sheet1!$E83,[1]Sheet1!$A$2:$B$13,2,FALSE)</f>
        <v>Bagian Teknik dan Pengolahan</v>
      </c>
      <c r="C83" s="6">
        <f>+[2]Tekpol!$C$3</f>
        <v>42736</v>
      </c>
      <c r="D83" s="1" t="str">
        <f>+[2]Tekpol!$B15</f>
        <v>C.Tp.2.1</v>
      </c>
      <c r="E83" s="1" t="str">
        <f>+[2]Tekpol!$C15</f>
        <v>Utilitas Kapasitas Pabrik Teh (% Produksi Terolah)</v>
      </c>
      <c r="F83" s="1" t="str">
        <f>+[2]Tekpol!$D15</f>
        <v>Maximize</v>
      </c>
      <c r="G83" s="7">
        <f>+IF([2]Tekpol!$E15&lt;&gt;"",[2]Tekpol!$E15,"")</f>
        <v>100</v>
      </c>
      <c r="H83" s="7">
        <f>+IF([2]Tekpol!$F15&lt;&gt;"",[2]Tekpol!$F15,"")</f>
        <v>100</v>
      </c>
      <c r="I83" s="4">
        <f>+IF([2]Tekpol!$G15&lt;&gt;"",[2]Tekpol!$G15,"")</f>
        <v>100</v>
      </c>
      <c r="J83" s="2">
        <f>+IF(AND(G83&lt;&gt;"",[2]Tekpol!$I15&lt;&gt;""),[2]Tekpol!$I15,"")</f>
        <v>110</v>
      </c>
      <c r="K83" s="3">
        <f>+IF(AND(G83&lt;&gt;"",[2]Tekpol!$J15&lt;&gt;""),[2]Tekpol!$J15,"")</f>
        <v>2.9166666666666665</v>
      </c>
      <c r="L83" s="3">
        <f>+IF(AND(G83&lt;&gt;"",[2]Tekpol!$K15&lt;&gt;""),[2]Tekpol!$K15,"")</f>
        <v>3.208333333333333</v>
      </c>
      <c r="M83" s="1" t="str">
        <f>+IF([2]Tekpol!$L15&lt;&gt;"",[2]Tekpol!$L15,"")</f>
        <v/>
      </c>
      <c r="N83" s="1" t="str">
        <f t="shared" si="1"/>
        <v>TRUE</v>
      </c>
    </row>
    <row r="84" spans="1:14" x14ac:dyDescent="0.25">
      <c r="A84" s="1">
        <v>8</v>
      </c>
      <c r="B84" s="1" t="str">
        <f>+VLOOKUP([1]Sheet1!$E84,[1]Sheet1!$A$2:$B$13,2,FALSE)</f>
        <v>Bagian Teknik dan Pengolahan</v>
      </c>
      <c r="C84" s="6">
        <f>+[2]Tekpol!$C$3</f>
        <v>42736</v>
      </c>
      <c r="D84" s="1" t="str">
        <f>+[2]Tekpol!$B16</f>
        <v>C.Tp.2.2</v>
      </c>
      <c r="E84" s="1" t="str">
        <f>+[2]Tekpol!$C16</f>
        <v>Utilitas Kapasitas Pabrik Karet (% Produksi Terolah)</v>
      </c>
      <c r="F84" s="1" t="str">
        <f>+[2]Tekpol!$D16</f>
        <v>Maximize</v>
      </c>
      <c r="G84" s="7">
        <f>+IF([2]Tekpol!$E16&lt;&gt;"",[2]Tekpol!$E16,"")</f>
        <v>100</v>
      </c>
      <c r="H84" s="7">
        <f>+IF([2]Tekpol!$F16&lt;&gt;"",[2]Tekpol!$F16,"")</f>
        <v>100</v>
      </c>
      <c r="I84" s="4">
        <f>+IF([2]Tekpol!$G16&lt;&gt;"",[2]Tekpol!$G16,"")</f>
        <v>100</v>
      </c>
      <c r="J84" s="2">
        <f>+IF(AND(G84&lt;&gt;"",[2]Tekpol!$I16&lt;&gt;""),[2]Tekpol!$I16,"")</f>
        <v>110</v>
      </c>
      <c r="K84" s="3">
        <f>+IF(AND(G84&lt;&gt;"",[2]Tekpol!$J16&lt;&gt;""),[2]Tekpol!$J16,"")</f>
        <v>2.9166666666666665</v>
      </c>
      <c r="L84" s="3">
        <f>+IF(AND(G84&lt;&gt;"",[2]Tekpol!$K16&lt;&gt;""),[2]Tekpol!$K16,"")</f>
        <v>3.208333333333333</v>
      </c>
      <c r="M84" s="1" t="str">
        <f>+IF([2]Tekpol!$L16&lt;&gt;"",[2]Tekpol!$L16,"")</f>
        <v/>
      </c>
      <c r="N84" s="1" t="str">
        <f t="shared" si="1"/>
        <v>TRUE</v>
      </c>
    </row>
    <row r="85" spans="1:14" x14ac:dyDescent="0.25">
      <c r="A85" s="1">
        <v>9</v>
      </c>
      <c r="B85" s="1" t="str">
        <f>+VLOOKUP([1]Sheet1!$E85,[1]Sheet1!$A$2:$B$13,2,FALSE)</f>
        <v>Bagian Teknik dan Pengolahan</v>
      </c>
      <c r="C85" s="6">
        <f>+[2]Tekpol!$C$3</f>
        <v>42736</v>
      </c>
      <c r="D85" s="1" t="str">
        <f>+[2]Tekpol!$B17</f>
        <v>C.Tp.2.3</v>
      </c>
      <c r="E85" s="1" t="str">
        <f>+[2]Tekpol!$C17</f>
        <v>Utilitas Kapasitas Pabrik Kelapa Sawit (% Produksi Terolah)</v>
      </c>
      <c r="F85" s="1" t="str">
        <f>+[2]Tekpol!$D17</f>
        <v>Maximize</v>
      </c>
      <c r="G85" s="7">
        <f>+IF([2]Tekpol!$E17&lt;&gt;"",[2]Tekpol!$E17,"")</f>
        <v>100</v>
      </c>
      <c r="H85" s="7">
        <f>+IF([2]Tekpol!$F17&lt;&gt;"",[2]Tekpol!$F17,"")</f>
        <v>92.62740645633113</v>
      </c>
      <c r="I85" s="4">
        <f>+IF([2]Tekpol!$G17&lt;&gt;"",[2]Tekpol!$G17,"")</f>
        <v>92.62740645633113</v>
      </c>
      <c r="J85" s="2">
        <f>+IF(AND(G85&lt;&gt;"",[2]Tekpol!$I17&lt;&gt;""),[2]Tekpol!$I17,"")</f>
        <v>90</v>
      </c>
      <c r="K85" s="3">
        <f>+IF(AND(G85&lt;&gt;"",[2]Tekpol!$J17&lt;&gt;""),[2]Tekpol!$J17,"")</f>
        <v>2.9166666666666665</v>
      </c>
      <c r="L85" s="3">
        <f>+IF(AND(G85&lt;&gt;"",[2]Tekpol!$K17&lt;&gt;""),[2]Tekpol!$K17,"")</f>
        <v>2.6249999999999996</v>
      </c>
      <c r="M85" s="1" t="str">
        <f>+IF([2]Tekpol!$L17&lt;&gt;"",[2]Tekpol!$L17,"")</f>
        <v/>
      </c>
      <c r="N85" s="1" t="str">
        <f t="shared" si="1"/>
        <v>TRUE</v>
      </c>
    </row>
    <row r="86" spans="1:14" x14ac:dyDescent="0.25">
      <c r="A86" s="1">
        <v>10</v>
      </c>
      <c r="B86" s="1" t="str">
        <f>+VLOOKUP([1]Sheet1!$E86,[1]Sheet1!$A$2:$B$13,2,FALSE)</f>
        <v>Bagian Teknik dan Pengolahan</v>
      </c>
      <c r="C86" s="6">
        <f>+[2]Tekpol!$C$3</f>
        <v>42736</v>
      </c>
      <c r="D86" s="1" t="str">
        <f>+[2]Tekpol!$B19</f>
        <v>C.Tp.3.1</v>
      </c>
      <c r="E86" s="1" t="str">
        <f>+[2]Tekpol!$C19</f>
        <v>Pencapaian Main Grade Teh Sesuai % Mutu Bahan Olah</v>
      </c>
      <c r="F86" s="1" t="str">
        <f>+[2]Tekpol!$D19</f>
        <v>Maximize</v>
      </c>
      <c r="G86" s="7">
        <f>+IF([2]Tekpol!$E19&lt;&gt;"",[2]Tekpol!$E19,"")</f>
        <v>100</v>
      </c>
      <c r="H86" s="7">
        <f>+IF([2]Tekpol!$F19&lt;&gt;"",[2]Tekpol!$F19,"")</f>
        <v>95.330481970632064</v>
      </c>
      <c r="I86" s="4">
        <f>+IF([2]Tekpol!$G19&lt;&gt;"",[2]Tekpol!$G19,"")</f>
        <v>95.330481970632064</v>
      </c>
      <c r="J86" s="2">
        <f>+IF(AND(G86&lt;&gt;"",[2]Tekpol!$I19&lt;&gt;""),[2]Tekpol!$I19,"")</f>
        <v>100</v>
      </c>
      <c r="K86" s="3">
        <f>+IF(AND(G86&lt;&gt;"",[2]Tekpol!$J19&lt;&gt;""),[2]Tekpol!$J19,"")</f>
        <v>2.9166666666666665</v>
      </c>
      <c r="L86" s="3">
        <f>+IF(AND(G86&lt;&gt;"",[2]Tekpol!$K19&lt;&gt;""),[2]Tekpol!$K19,"")</f>
        <v>2.9166666666666665</v>
      </c>
      <c r="M86" s="1" t="str">
        <f>+IF([2]Tekpol!$L19&lt;&gt;"",[2]Tekpol!$L19,"")</f>
        <v/>
      </c>
      <c r="N86" s="1" t="str">
        <f t="shared" si="1"/>
        <v>TRUE</v>
      </c>
    </row>
    <row r="87" spans="1:14" x14ac:dyDescent="0.25">
      <c r="A87" s="1">
        <v>11</v>
      </c>
      <c r="B87" s="1" t="str">
        <f>+VLOOKUP([1]Sheet1!$E87,[1]Sheet1!$A$2:$B$13,2,FALSE)</f>
        <v>Bagian Teknik dan Pengolahan</v>
      </c>
      <c r="C87" s="6">
        <f>+[2]Tekpol!$C$3</f>
        <v>42736</v>
      </c>
      <c r="D87" s="1" t="str">
        <f>+[2]Tekpol!$B20</f>
        <v>C.Tp.3.2</v>
      </c>
      <c r="E87" s="1" t="str">
        <f>+[2]Tekpol!$C20</f>
        <v>Pencapaian Main Grade Karet Sesuai % Mutu Bahan Olah</v>
      </c>
      <c r="F87" s="1" t="str">
        <f>+[2]Tekpol!$D20</f>
        <v>Maximize</v>
      </c>
      <c r="G87" s="7">
        <f>+IF([2]Tekpol!$E20&lt;&gt;"",[2]Tekpol!$E20,"")</f>
        <v>100</v>
      </c>
      <c r="H87" s="7">
        <f>+IF([2]Tekpol!$F20&lt;&gt;"",[2]Tekpol!$F20,"")</f>
        <v>98.872252264885191</v>
      </c>
      <c r="I87" s="4">
        <f>+IF([2]Tekpol!$G20&lt;&gt;"",[2]Tekpol!$G20,"")</f>
        <v>98.872252264885191</v>
      </c>
      <c r="J87" s="2">
        <f>+IF(AND(G87&lt;&gt;"",[2]Tekpol!$I20&lt;&gt;""),[2]Tekpol!$I20,"")</f>
        <v>110</v>
      </c>
      <c r="K87" s="3">
        <f>+IF(AND(G87&lt;&gt;"",[2]Tekpol!$J20&lt;&gt;""),[2]Tekpol!$J20,"")</f>
        <v>2.9166666666666665</v>
      </c>
      <c r="L87" s="3">
        <f>+IF(AND(G87&lt;&gt;"",[2]Tekpol!$K20&lt;&gt;""),[2]Tekpol!$K20,"")</f>
        <v>3.208333333333333</v>
      </c>
      <c r="M87" s="1" t="str">
        <f>+IF([2]Tekpol!$L20&lt;&gt;"",[2]Tekpol!$L20,"")</f>
        <v/>
      </c>
      <c r="N87" s="1" t="str">
        <f t="shared" si="1"/>
        <v>TRUE</v>
      </c>
    </row>
    <row r="88" spans="1:14" x14ac:dyDescent="0.25">
      <c r="A88" s="1">
        <v>12</v>
      </c>
      <c r="B88" s="1" t="str">
        <f>+VLOOKUP([1]Sheet1!$E88,[1]Sheet1!$A$2:$B$13,2,FALSE)</f>
        <v>Bagian Teknik dan Pengolahan</v>
      </c>
      <c r="C88" s="6">
        <f>+[2]Tekpol!$C$3</f>
        <v>42736</v>
      </c>
      <c r="D88" s="1" t="str">
        <f>+[2]Tekpol!$B21</f>
        <v>C.Tp.3.3</v>
      </c>
      <c r="E88" s="1" t="str">
        <f>+[2]Tekpol!$C21</f>
        <v>Pencapaian ALB CPO Sesuai % Mutu Bahan Olah</v>
      </c>
      <c r="F88" s="1" t="str">
        <f>+[2]Tekpol!$D21</f>
        <v>Maximize</v>
      </c>
      <c r="G88" s="7">
        <f>+IF([2]Tekpol!$E21&lt;&gt;"",[2]Tekpol!$E21,"")</f>
        <v>100</v>
      </c>
      <c r="H88" s="7">
        <f>+IF([2]Tekpol!$F21&lt;&gt;"",[2]Tekpol!$F21,"")</f>
        <v>47.215935778641274</v>
      </c>
      <c r="I88" s="4">
        <f>+IF([2]Tekpol!$G21&lt;&gt;"",[2]Tekpol!$G21,"")</f>
        <v>47.215935778641274</v>
      </c>
      <c r="J88" s="2">
        <f>+IF(AND(G88&lt;&gt;"",[2]Tekpol!$I21&lt;&gt;""),[2]Tekpol!$I21,"")</f>
        <v>50</v>
      </c>
      <c r="K88" s="3">
        <f>+IF(AND(G88&lt;&gt;"",[2]Tekpol!$J21&lt;&gt;""),[2]Tekpol!$J21,"")</f>
        <v>2.9166666666666665</v>
      </c>
      <c r="L88" s="3">
        <f>+IF(AND(G88&lt;&gt;"",[2]Tekpol!$K21&lt;&gt;""),[2]Tekpol!$K21,"")</f>
        <v>1.4583333333333333</v>
      </c>
      <c r="M88" s="1" t="str">
        <f>+IF([2]Tekpol!$L21&lt;&gt;"",[2]Tekpol!$L21,"")</f>
        <v/>
      </c>
      <c r="N88" s="1" t="str">
        <f t="shared" si="1"/>
        <v>TRUE</v>
      </c>
    </row>
    <row r="89" spans="1:14" x14ac:dyDescent="0.25">
      <c r="A89" s="1">
        <v>13</v>
      </c>
      <c r="B89" s="1" t="str">
        <f>+VLOOKUP([1]Sheet1!$E89,[1]Sheet1!$A$2:$B$13,2,FALSE)</f>
        <v>Bagian Teknik dan Pengolahan</v>
      </c>
      <c r="C89" s="6">
        <f>+[2]Tekpol!$C$3</f>
        <v>42736</v>
      </c>
      <c r="D89" s="1" t="str">
        <f>+[2]Tekpol!$B23</f>
        <v>I.Tp.1</v>
      </c>
      <c r="E89" s="1" t="str">
        <f>+[2]Tekpol!$C23</f>
        <v>Rekomendasi Hasil Audit Ekternal</v>
      </c>
      <c r="F89" s="1" t="str">
        <f>+[2]Tekpol!$D23</f>
        <v>Maximize</v>
      </c>
      <c r="G89" s="7" t="str">
        <f>+IF([2]Tekpol!$E23&lt;&gt;"",[2]Tekpol!$E23,"")</f>
        <v/>
      </c>
      <c r="H89" s="7" t="str">
        <f>+IF([2]Tekpol!$F23&lt;&gt;"",[2]Tekpol!$F23,"")</f>
        <v/>
      </c>
      <c r="I89" s="4" t="str">
        <f>+IF([2]Tekpol!$G23&lt;&gt;"",[2]Tekpol!$G23,"")</f>
        <v/>
      </c>
      <c r="J89" s="2" t="str">
        <f>+IF(AND(G89&lt;&gt;"",[2]Tekpol!$I23&lt;&gt;""),[2]Tekpol!$I23,"")</f>
        <v/>
      </c>
      <c r="K89" s="3" t="str">
        <f>+IF(AND(G89&lt;&gt;"",[2]Tekpol!$J23&lt;&gt;""),[2]Tekpol!$J23,"")</f>
        <v/>
      </c>
      <c r="L89" s="3" t="str">
        <f>+IF(AND(G89&lt;&gt;"",[2]Tekpol!$K23&lt;&gt;""),[2]Tekpol!$K23,"")</f>
        <v/>
      </c>
      <c r="M89" s="1" t="str">
        <f>+IF([2]Tekpol!$L23&lt;&gt;"",[2]Tekpol!$L23,"")</f>
        <v/>
      </c>
      <c r="N89" s="1" t="str">
        <f t="shared" si="1"/>
        <v>FALSE</v>
      </c>
    </row>
    <row r="90" spans="1:14" x14ac:dyDescent="0.25">
      <c r="A90" s="1">
        <v>14</v>
      </c>
      <c r="B90" s="1" t="str">
        <f>+VLOOKUP([1]Sheet1!$E90,[1]Sheet1!$A$2:$B$13,2,FALSE)</f>
        <v>Bagian Teknik dan Pengolahan</v>
      </c>
      <c r="C90" s="6">
        <f>+[2]Tekpol!$C$3</f>
        <v>42736</v>
      </c>
      <c r="D90" s="1" t="str">
        <f>+[2]Tekpol!$B25</f>
        <v>I.Tp.2</v>
      </c>
      <c r="E90" s="1" t="str">
        <f>+[2]Tekpol!$C25</f>
        <v>Pelaporan Evaluasi Teknik dan Pengolahan</v>
      </c>
      <c r="F90" s="1" t="str">
        <f>+[2]Tekpol!$D25</f>
        <v>Minimize</v>
      </c>
      <c r="G90" s="8">
        <f>+IF([2]Tekpol!$E25&lt;&gt;"",[2]Tekpol!$E25,"")</f>
        <v>42775</v>
      </c>
      <c r="H90" s="8">
        <f>+IF([2]Tekpol!$F25&lt;&gt;"",[2]Tekpol!$F25,"")</f>
        <v>42775</v>
      </c>
      <c r="I90" s="4">
        <f>+IF([2]Tekpol!$G25&lt;&gt;"",[2]Tekpol!$G25,"")</f>
        <v>0</v>
      </c>
      <c r="J90" s="2">
        <f>+IF(AND(G90&lt;&gt;"",[2]Tekpol!$I25&lt;&gt;""),[2]Tekpol!$I25,"")</f>
        <v>100</v>
      </c>
      <c r="K90" s="3">
        <f>+IF(AND(G90&lt;&gt;"",[2]Tekpol!$J25&lt;&gt;""),[2]Tekpol!$J25,"")</f>
        <v>12.5</v>
      </c>
      <c r="L90" s="3">
        <f>+IF(AND(G90&lt;&gt;"",[2]Tekpol!$K25&lt;&gt;""),[2]Tekpol!$K25,"")</f>
        <v>12.5</v>
      </c>
      <c r="M90" s="1" t="str">
        <f>+IF([2]Tekpol!$L25&lt;&gt;"",[2]Tekpol!$L25,"")</f>
        <v/>
      </c>
      <c r="N90" s="1" t="str">
        <f t="shared" si="1"/>
        <v>TRUE</v>
      </c>
    </row>
    <row r="91" spans="1:14" x14ac:dyDescent="0.25">
      <c r="A91" s="1">
        <v>15</v>
      </c>
      <c r="B91" s="1" t="str">
        <f>+VLOOKUP([1]Sheet1!$E91,[1]Sheet1!$A$2:$B$13,2,FALSE)</f>
        <v>Bagian Teknik dan Pengolahan</v>
      </c>
      <c r="C91" s="6">
        <f>+[2]Tekpol!$C$3</f>
        <v>42736</v>
      </c>
      <c r="D91" s="1" t="str">
        <f>+[2]Tekpol!$B27</f>
        <v>I.Tp.3</v>
      </c>
      <c r="E91" s="1" t="str">
        <f>+[2]Tekpol!$C27</f>
        <v>Pelaporan Progress Penanganan Keluhan (klaim) Pelanggan Tepat Waktu</v>
      </c>
      <c r="F91" s="1" t="str">
        <f>+[2]Tekpol!$D27</f>
        <v>Maximize</v>
      </c>
      <c r="G91" s="9">
        <f>+IF([2]Tekpol!$E27&lt;&gt;"",[2]Tekpol!$E27,"")</f>
        <v>100</v>
      </c>
      <c r="H91" s="9">
        <f>+IF([2]Tekpol!$F27&lt;&gt;"",[2]Tekpol!$F27,"")</f>
        <v>100</v>
      </c>
      <c r="I91" s="4">
        <f>+IF([2]Tekpol!$G27&lt;&gt;"",[2]Tekpol!$G27,"")</f>
        <v>100</v>
      </c>
      <c r="J91" s="2">
        <f>+IF(AND(G91&lt;&gt;"",[2]Tekpol!$I27&lt;&gt;""),[2]Tekpol!$I27,"")</f>
        <v>110</v>
      </c>
      <c r="K91" s="3">
        <f>+IF(AND(G91&lt;&gt;"",[2]Tekpol!$J27&lt;&gt;""),[2]Tekpol!$J27,"")</f>
        <v>12.5</v>
      </c>
      <c r="L91" s="3">
        <f>+IF(AND(G91&lt;&gt;"",[2]Tekpol!$K27&lt;&gt;""),[2]Tekpol!$K27,"")</f>
        <v>13.75</v>
      </c>
      <c r="M91" s="1" t="str">
        <f>+IF([2]Tekpol!$L27&lt;&gt;"",[2]Tekpol!$L27,"")</f>
        <v/>
      </c>
      <c r="N91" s="1" t="str">
        <f t="shared" si="1"/>
        <v>TRUE</v>
      </c>
    </row>
    <row r="92" spans="1:14" x14ac:dyDescent="0.25">
      <c r="A92" s="1">
        <v>16</v>
      </c>
      <c r="B92" s="1" t="str">
        <f>+VLOOKUP([1]Sheet1!$E92,[1]Sheet1!$A$2:$B$13,2,FALSE)</f>
        <v>Bagian Teknik dan Pengolahan</v>
      </c>
      <c r="C92" s="6">
        <f>+[2]Tekpol!$C$3</f>
        <v>42736</v>
      </c>
      <c r="D92" s="1" t="str">
        <f>+[2]Tekpol!$B29</f>
        <v>L.Tp.1.1</v>
      </c>
      <c r="E92" s="1" t="str">
        <f>+[2]Tekpol!$C29</f>
        <v>Penyusunan RKAP 2018 Bagian Teknik dan Pengolahan</v>
      </c>
      <c r="F92" s="1" t="str">
        <f>+[2]Tekpol!$D29</f>
        <v>Minimize</v>
      </c>
      <c r="G92" s="8" t="str">
        <f>+IF([2]Tekpol!$E29&lt;&gt;"",[2]Tekpol!$E29,"")</f>
        <v/>
      </c>
      <c r="H92" s="8" t="str">
        <f>+IF([2]Tekpol!$F29&lt;&gt;"",[2]Tekpol!$F29,"")</f>
        <v/>
      </c>
      <c r="I92" s="4" t="str">
        <f>+IF([2]Tekpol!$G29&lt;&gt;"",[2]Tekpol!$G29,"")</f>
        <v/>
      </c>
      <c r="J92" s="2" t="str">
        <f>+IF(AND(G92&lt;&gt;"",[2]Tekpol!$I29&lt;&gt;""),[2]Tekpol!$I29,"")</f>
        <v/>
      </c>
      <c r="K92" s="3" t="str">
        <f>+IF(AND(G92&lt;&gt;"",[2]Tekpol!$J29&lt;&gt;""),[2]Tekpol!$J29,"")</f>
        <v/>
      </c>
      <c r="L92" s="3" t="str">
        <f>+IF(AND(G92&lt;&gt;"",[2]Tekpol!$K29&lt;&gt;""),[2]Tekpol!$K29,"")</f>
        <v/>
      </c>
      <c r="M92" s="1" t="str">
        <f>+IF([2]Tekpol!$L29&lt;&gt;"",[2]Tekpol!$L29,"")</f>
        <v/>
      </c>
      <c r="N92" s="1" t="str">
        <f t="shared" si="1"/>
        <v>FALSE</v>
      </c>
    </row>
    <row r="93" spans="1:14" x14ac:dyDescent="0.25">
      <c r="A93" s="1">
        <v>17</v>
      </c>
      <c r="B93" s="1" t="str">
        <f>+VLOOKUP([1]Sheet1!$E93,[1]Sheet1!$A$2:$B$13,2,FALSE)</f>
        <v>Bagian Teknik dan Pengolahan</v>
      </c>
      <c r="C93" s="6">
        <f>+[2]Tekpol!$C$3</f>
        <v>42736</v>
      </c>
      <c r="D93" s="1" t="str">
        <f>+[2]Tekpol!$B30</f>
        <v>L.Tp.1.2</v>
      </c>
      <c r="E93" s="1" t="str">
        <f>+[2]Tekpol!$C30</f>
        <v>Penyusunan PKB (I,II,III,IV) Bagian Teknik dan Pengolahan</v>
      </c>
      <c r="F93" s="1" t="str">
        <f>+[2]Tekpol!$D30</f>
        <v>Minimize</v>
      </c>
      <c r="G93" s="8" t="str">
        <f>+IF([2]Tekpol!$E30&lt;&gt;"",[2]Tekpol!$E30,"")</f>
        <v/>
      </c>
      <c r="H93" s="8" t="str">
        <f>+IF([2]Tekpol!$F30&lt;&gt;"",[2]Tekpol!$F30,"")</f>
        <v/>
      </c>
      <c r="I93" s="4" t="str">
        <f>+IF([2]Tekpol!$G30&lt;&gt;"",[2]Tekpol!$G30,"")</f>
        <v/>
      </c>
      <c r="J93" s="2" t="str">
        <f>+IF(AND(G93&lt;&gt;"",[2]Tekpol!$I30&lt;&gt;""),[2]Tekpol!$I30,"")</f>
        <v/>
      </c>
      <c r="K93" s="3" t="str">
        <f>+IF(AND(G93&lt;&gt;"",[2]Tekpol!$J30&lt;&gt;""),[2]Tekpol!$J30,"")</f>
        <v/>
      </c>
      <c r="L93" s="3" t="str">
        <f>+IF(AND(G93&lt;&gt;"",[2]Tekpol!$K30&lt;&gt;""),[2]Tekpol!$K30,"")</f>
        <v/>
      </c>
      <c r="M93" s="1" t="str">
        <f>+IF([2]Tekpol!$L30&lt;&gt;"",[2]Tekpol!$L30,"")</f>
        <v/>
      </c>
      <c r="N93" s="1" t="str">
        <f t="shared" si="1"/>
        <v>FALSE</v>
      </c>
    </row>
    <row r="94" spans="1:14" x14ac:dyDescent="0.25">
      <c r="A94" s="1">
        <v>18</v>
      </c>
      <c r="B94" s="1" t="str">
        <f>+VLOOKUP([1]Sheet1!$E94,[1]Sheet1!$A$2:$B$13,2,FALSE)</f>
        <v>Bagian Teknik dan Pengolahan</v>
      </c>
      <c r="C94" s="6">
        <f>+[2]Tekpol!$C$3</f>
        <v>42736</v>
      </c>
      <c r="D94" s="1" t="str">
        <f>+[2]Tekpol!$B32</f>
        <v>L.Tp.2</v>
      </c>
      <c r="E94" s="1" t="str">
        <f>+[2]Tekpol!$C32</f>
        <v>Pengkajian Terhadap Kebijakan Bagian Teknik dan Pengolahan</v>
      </c>
      <c r="F94" s="1" t="str">
        <f>+[2]Tekpol!$D32</f>
        <v>Maximize</v>
      </c>
      <c r="G94" s="9" t="str">
        <f>+IF([2]Tekpol!$E32&lt;&gt;"",[2]Tekpol!$E32,"")</f>
        <v/>
      </c>
      <c r="H94" s="9" t="str">
        <f>+IF([2]Tekpol!$F32&lt;&gt;"",[2]Tekpol!$F32,"")</f>
        <v/>
      </c>
      <c r="I94" s="4" t="str">
        <f>+IF([2]Tekpol!$G32&lt;&gt;"",[2]Tekpol!$G32,"")</f>
        <v/>
      </c>
      <c r="J94" s="2" t="str">
        <f>+IF(AND(G94&lt;&gt;"",[2]Tekpol!$I32&lt;&gt;""),[2]Tekpol!$I32,"")</f>
        <v/>
      </c>
      <c r="K94" s="3" t="str">
        <f>+IF(AND(G94&lt;&gt;"",[2]Tekpol!$J32&lt;&gt;""),[2]Tekpol!$J32,"")</f>
        <v/>
      </c>
      <c r="L94" s="3" t="str">
        <f>+IF(AND(G94&lt;&gt;"",[2]Tekpol!$K32&lt;&gt;""),[2]Tekpol!$K32,"")</f>
        <v/>
      </c>
      <c r="M94" s="1" t="str">
        <f>+IF([2]Tekpol!$L32&lt;&gt;"",[2]Tekpol!$L32,"")</f>
        <v/>
      </c>
      <c r="N94" s="1" t="str">
        <f t="shared" si="1"/>
        <v>FALSE</v>
      </c>
    </row>
    <row r="95" spans="1:14" x14ac:dyDescent="0.25">
      <c r="A95" s="1">
        <v>19</v>
      </c>
      <c r="B95" s="1" t="str">
        <f>+VLOOKUP([1]Sheet1!$E95,[1]Sheet1!$A$2:$B$13,2,FALSE)</f>
        <v>Bagian Teknik dan Pengolahan</v>
      </c>
      <c r="C95" s="6">
        <f>+[2]Tekpol!$C$3</f>
        <v>42736</v>
      </c>
      <c r="D95" s="1" t="str">
        <f>+[2]Tekpol!$B34</f>
        <v>L.Tp.3</v>
      </c>
      <c r="E95" s="1" t="str">
        <f>+[2]Tekpol!$C34</f>
        <v>Ketepatan penyampaian KPI Softcopy</v>
      </c>
      <c r="F95" s="1" t="str">
        <f>+[2]Tekpol!$D34</f>
        <v>Minimize</v>
      </c>
      <c r="G95" s="8">
        <f>+IF([2]Tekpol!$E34&lt;&gt;"",[2]Tekpol!$E34,"")</f>
        <v>42775</v>
      </c>
      <c r="H95" s="8">
        <f>+IF([2]Tekpol!$F34&lt;&gt;"",[2]Tekpol!$F34,"")</f>
        <v>42775</v>
      </c>
      <c r="I95" s="4">
        <f>+IF([2]Tekpol!$G34&lt;&gt;"",[2]Tekpol!$G34,"")</f>
        <v>0</v>
      </c>
      <c r="J95" s="2">
        <f>+IF(AND(G95&lt;&gt;"",[2]Tekpol!$I34&lt;&gt;""),[2]Tekpol!$I34,"")</f>
        <v>100</v>
      </c>
      <c r="K95" s="3">
        <f>+IF(AND(G95&lt;&gt;"",[2]Tekpol!$J34&lt;&gt;""),[2]Tekpol!$J34,"")</f>
        <v>25</v>
      </c>
      <c r="L95" s="3">
        <f>+IF(AND(G95&lt;&gt;"",[2]Tekpol!$K34&lt;&gt;""),[2]Tekpol!$K34,"")</f>
        <v>25</v>
      </c>
      <c r="M95" s="1" t="str">
        <f>+IF([2]Tekpol!$L34&lt;&gt;"",[2]Tekpol!$L34,"")</f>
        <v/>
      </c>
      <c r="N95" s="1" t="str">
        <f t="shared" si="1"/>
        <v>TRUE</v>
      </c>
    </row>
    <row r="96" spans="1:14" x14ac:dyDescent="0.25">
      <c r="A96" s="1">
        <v>1</v>
      </c>
      <c r="B96" s="1" t="str">
        <f>+VLOOKUP([1]Sheet1!$E96,[1]Sheet1!$A$2:$B$13,2,FALSE)</f>
        <v>Bagian SDM</v>
      </c>
      <c r="C96" s="6">
        <f>+[2]SDM!$C$3</f>
        <v>42736</v>
      </c>
      <c r="D96" s="1" t="str">
        <f>+[2]SDM!$B7</f>
        <v>F.Sd.1.1</v>
      </c>
      <c r="E96" s="1" t="str">
        <f>+[2]SDM!$C7</f>
        <v>Biaya Umum Bagian SDM</v>
      </c>
      <c r="F96" s="1" t="str">
        <f>+[2]SDM!$D7</f>
        <v>Minimize</v>
      </c>
      <c r="G96" s="7">
        <f>+IF([2]SDM!$E7&lt;&gt;"",[2]SDM!$E7,"")</f>
        <v>4049820859.8818841</v>
      </c>
      <c r="H96" s="7">
        <f>+IF([2]SDM!$F7&lt;&gt;"",[2]SDM!$F7,"")</f>
        <v>496426000</v>
      </c>
      <c r="I96" s="4">
        <f>+IF([2]SDM!$G7&lt;&gt;"",[2]SDM!$G7,"")</f>
        <v>12.257974295052612</v>
      </c>
      <c r="J96" s="2">
        <f>+IF(AND(G96&lt;&gt;"",[2]SDM!$I7&lt;&gt;""),[2]SDM!$I7,"")</f>
        <v>110</v>
      </c>
      <c r="K96" s="3">
        <f>+IF(AND(G96&lt;&gt;"",[2]SDM!$J7&lt;&gt;""),[2]SDM!$J7,"")</f>
        <v>12.5</v>
      </c>
      <c r="L96" s="3">
        <f>+IF(AND(G96&lt;&gt;"",[2]SDM!$K7&lt;&gt;""),[2]SDM!$K7,"")</f>
        <v>13.75</v>
      </c>
      <c r="M96" s="1" t="str">
        <f>+IF([2]SDM!$L7&lt;&gt;"",[2]SDM!$L7,"")</f>
        <v/>
      </c>
      <c r="N96" s="1" t="str">
        <f t="shared" si="1"/>
        <v>TRUE</v>
      </c>
    </row>
    <row r="97" spans="1:14" x14ac:dyDescent="0.25">
      <c r="A97" s="1">
        <v>2</v>
      </c>
      <c r="B97" s="1" t="str">
        <f>+VLOOKUP([1]Sheet1!$E97,[1]Sheet1!$A$2:$B$13,2,FALSE)</f>
        <v>Bagian SDM</v>
      </c>
      <c r="C97" s="6">
        <f>+[2]SDM!$C$3</f>
        <v>42736</v>
      </c>
      <c r="D97" s="1" t="str">
        <f>+[2]SDM!$B8</f>
        <v>F.Sd.1.2</v>
      </c>
      <c r="E97" s="1" t="str">
        <f>+[2]SDM!$C8</f>
        <v>Realiasasi Pelatihan Terhadap Anggaran</v>
      </c>
      <c r="F97" s="1" t="str">
        <f>+[2]SDM!$D8</f>
        <v>Minimize</v>
      </c>
      <c r="G97" s="7">
        <f>+IF([2]SDM!$E8&lt;&gt;"",[2]SDM!$E8,"")</f>
        <v>232891333.33333331</v>
      </c>
      <c r="H97" s="7">
        <f>+IF([2]SDM!$F8&lt;&gt;"",[2]SDM!$F8,"")</f>
        <v>128489203</v>
      </c>
      <c r="I97" s="4">
        <f>+IF([2]SDM!$G8&lt;&gt;"",[2]SDM!$G8,"")</f>
        <v>55.171311512951682</v>
      </c>
      <c r="J97" s="2">
        <f>+IF(AND(G97&lt;&gt;"",[2]SDM!$I8&lt;&gt;""),[2]SDM!$I8,"")</f>
        <v>110</v>
      </c>
      <c r="K97" s="3">
        <f>+IF(AND(G97&lt;&gt;"",[2]SDM!$J8&lt;&gt;""),[2]SDM!$J8,"")</f>
        <v>12.5</v>
      </c>
      <c r="L97" s="3">
        <f>+IF(AND(G97&lt;&gt;"",[2]SDM!$K8&lt;&gt;""),[2]SDM!$K8,"")</f>
        <v>13.75</v>
      </c>
      <c r="M97" s="1" t="str">
        <f>+IF([2]SDM!$L8&lt;&gt;"",[2]SDM!$L8,"")</f>
        <v/>
      </c>
      <c r="N97" s="1" t="str">
        <f t="shared" si="1"/>
        <v>TRUE</v>
      </c>
    </row>
    <row r="98" spans="1:14" x14ac:dyDescent="0.25">
      <c r="A98" s="1">
        <v>3</v>
      </c>
      <c r="B98" s="1" t="str">
        <f>+VLOOKUP([1]Sheet1!$E98,[1]Sheet1!$A$2:$B$13,2,FALSE)</f>
        <v>Bagian SDM</v>
      </c>
      <c r="C98" s="6">
        <f>+[2]SDM!$C$3</f>
        <v>42736</v>
      </c>
      <c r="D98" s="1" t="str">
        <f>+[2]SDM!$B10</f>
        <v>C.Sd.1.1</v>
      </c>
      <c r="E98" s="1" t="str">
        <f>+[2]SDM!$C10</f>
        <v>Tingkat Kepuasan Direksi Kepada Bagian SDM</v>
      </c>
      <c r="F98" s="1" t="str">
        <f>+[2]SDM!$D10</f>
        <v>Maximize</v>
      </c>
      <c r="G98" s="7">
        <f>+IF([2]SDM!$E10&lt;&gt;"",[2]SDM!$E10,"")</f>
        <v>100</v>
      </c>
      <c r="H98" s="7">
        <f>+IF([2]SDM!$F10&lt;&gt;"",[2]SDM!$F10,"")</f>
        <v>84</v>
      </c>
      <c r="I98" s="4">
        <f>+IF([2]SDM!$G10&lt;&gt;"",[2]SDM!$G10,"")</f>
        <v>84</v>
      </c>
      <c r="J98" s="2">
        <f>+IF(AND(G98&lt;&gt;"",[2]SDM!$I10&lt;&gt;""),[2]SDM!$I10,"")</f>
        <v>60</v>
      </c>
      <c r="K98" s="3">
        <f>+IF(AND(G98&lt;&gt;"",[2]SDM!$J10&lt;&gt;""),[2]SDM!$J10,"")</f>
        <v>8.3333333333333339</v>
      </c>
      <c r="L98" s="3">
        <f>+IF(AND(G98&lt;&gt;"",[2]SDM!$K10&lt;&gt;""),[2]SDM!$K10,"")</f>
        <v>5.0000000000000009</v>
      </c>
      <c r="M98" s="1" t="str">
        <f>+IF([2]SDM!$L10&lt;&gt;"",[2]SDM!$L10,"")</f>
        <v/>
      </c>
      <c r="N98" s="1" t="str">
        <f t="shared" si="1"/>
        <v>TRUE</v>
      </c>
    </row>
    <row r="99" spans="1:14" x14ac:dyDescent="0.25">
      <c r="A99" s="1">
        <v>4</v>
      </c>
      <c r="B99" s="1" t="str">
        <f>+VLOOKUP([1]Sheet1!$E99,[1]Sheet1!$A$2:$B$13,2,FALSE)</f>
        <v>Bagian SDM</v>
      </c>
      <c r="C99" s="6">
        <f>+[2]SDM!$C$3</f>
        <v>42736</v>
      </c>
      <c r="D99" s="1" t="str">
        <f>+[2]SDM!$B11</f>
        <v>C.Sd.1.2</v>
      </c>
      <c r="E99" s="1" t="str">
        <f>+[2]SDM!$C11</f>
        <v>Tingkat Kepuasan Bagian Lain Terhadap Bagian SDM</v>
      </c>
      <c r="F99" s="1" t="str">
        <f>+[2]SDM!$D11</f>
        <v>Maximize</v>
      </c>
      <c r="G99" s="7">
        <f>+IF([2]SDM!$E11&lt;&gt;"",[2]SDM!$E11,"")</f>
        <v>100</v>
      </c>
      <c r="H99" s="7">
        <f>+IF([2]SDM!$F11&lt;&gt;"",[2]SDM!$F11,"")</f>
        <v>71.27272727272728</v>
      </c>
      <c r="I99" s="4">
        <f>+IF([2]SDM!$G11&lt;&gt;"",[2]SDM!$G11,"")</f>
        <v>71.27272727272728</v>
      </c>
      <c r="J99" s="2">
        <f>+IF(AND(G99&lt;&gt;"",[2]SDM!$I11&lt;&gt;""),[2]SDM!$I11,"")</f>
        <v>50</v>
      </c>
      <c r="K99" s="3">
        <f>+IF(AND(G99&lt;&gt;"",[2]SDM!$J11&lt;&gt;""),[2]SDM!$J11,"")</f>
        <v>8.3333333333333339</v>
      </c>
      <c r="L99" s="3">
        <f>+IF(AND(G99&lt;&gt;"",[2]SDM!$K11&lt;&gt;""),[2]SDM!$K11,"")</f>
        <v>4.166666666666667</v>
      </c>
      <c r="M99" s="1" t="str">
        <f>+IF([2]SDM!$L11&lt;&gt;"",[2]SDM!$L11,"")</f>
        <v/>
      </c>
      <c r="N99" s="1" t="str">
        <f t="shared" si="1"/>
        <v>TRUE</v>
      </c>
    </row>
    <row r="100" spans="1:14" x14ac:dyDescent="0.25">
      <c r="A100" s="1">
        <v>5</v>
      </c>
      <c r="B100" s="1" t="str">
        <f>+VLOOKUP([1]Sheet1!$E100,[1]Sheet1!$A$2:$B$13,2,FALSE)</f>
        <v>Bagian SDM</v>
      </c>
      <c r="C100" s="6">
        <f>+[2]SDM!$C$3</f>
        <v>42736</v>
      </c>
      <c r="D100" s="1" t="str">
        <f>+[2]SDM!$B13</f>
        <v>C.Sd.2</v>
      </c>
      <c r="E100" s="1" t="str">
        <f>+[2]SDM!$C13</f>
        <v>Jumlah Komplain Pelayanan Kesehatan</v>
      </c>
      <c r="F100" s="1" t="str">
        <f>+[2]SDM!$D13</f>
        <v>Minimize</v>
      </c>
      <c r="G100" s="7">
        <f>+IF([2]SDM!$E13&lt;&gt;"",[2]SDM!$E13,"")</f>
        <v>525</v>
      </c>
      <c r="H100" s="7">
        <f>+IF([2]SDM!$F13&lt;&gt;"",[2]SDM!$F13,"")</f>
        <v>3</v>
      </c>
      <c r="I100" s="4">
        <f>+IF([2]SDM!$G13&lt;&gt;"",[2]SDM!$G13,"")</f>
        <v>0.5714285714285714</v>
      </c>
      <c r="J100" s="2">
        <f>+IF(AND(G100&lt;&gt;"",[2]SDM!$I13&lt;&gt;""),[2]SDM!$I13,"")</f>
        <v>110</v>
      </c>
      <c r="K100" s="3">
        <f>+IF(AND(G100&lt;&gt;"",[2]SDM!$J13&lt;&gt;""),[2]SDM!$J13,"")</f>
        <v>8.3333333333333339</v>
      </c>
      <c r="L100" s="3">
        <f>+IF(AND(G100&lt;&gt;"",[2]SDM!$K13&lt;&gt;""),[2]SDM!$K13,"")</f>
        <v>9.1666666666666679</v>
      </c>
      <c r="M100" s="1" t="str">
        <f>+IF([2]SDM!$L13&lt;&gt;"",[2]SDM!$L13,"")</f>
        <v/>
      </c>
      <c r="N100" s="1" t="str">
        <f t="shared" si="1"/>
        <v>TRUE</v>
      </c>
    </row>
    <row r="101" spans="1:14" x14ac:dyDescent="0.25">
      <c r="A101" s="1">
        <v>6</v>
      </c>
      <c r="B101" s="1" t="str">
        <f>+VLOOKUP([1]Sheet1!$E101,[1]Sheet1!$A$2:$B$13,2,FALSE)</f>
        <v>Bagian SDM</v>
      </c>
      <c r="C101" s="6">
        <f>+[2]SDM!$C$3</f>
        <v>42736</v>
      </c>
      <c r="D101" s="1" t="str">
        <f>+[2]SDM!$B15</f>
        <v>I.Sd.1</v>
      </c>
      <c r="E101" s="1" t="str">
        <f>+[2]SDM!$C15</f>
        <v>Jumlah Kebutuhan TK Ideal Bagian,QC,Unit Usaha</v>
      </c>
      <c r="F101" s="1" t="str">
        <f>+[2]SDM!$D15</f>
        <v>Maximize</v>
      </c>
      <c r="G101" s="7" t="str">
        <f>+IF([2]SDM!$E15&lt;&gt;"",[2]SDM!$E15,"")</f>
        <v/>
      </c>
      <c r="H101" s="7" t="str">
        <f>+IF([2]SDM!$F15&lt;&gt;"",[2]SDM!$F15,"")</f>
        <v/>
      </c>
      <c r="I101" s="4" t="str">
        <f>+IF([2]SDM!$G15&lt;&gt;"",[2]SDM!$G15,"")</f>
        <v/>
      </c>
      <c r="J101" s="2" t="str">
        <f>+IF(AND(G101&lt;&gt;"",[2]SDM!$I15&lt;&gt;""),[2]SDM!$I15,"")</f>
        <v/>
      </c>
      <c r="K101" s="3" t="str">
        <f>+IF(AND(G101&lt;&gt;"",[2]SDM!$J15&lt;&gt;""),[2]SDM!$J15,"")</f>
        <v/>
      </c>
      <c r="L101" s="3" t="str">
        <f>+IF(AND(G101&lt;&gt;"",[2]SDM!$K15&lt;&gt;""),[2]SDM!$K15,"")</f>
        <v/>
      </c>
      <c r="M101" s="1" t="str">
        <f>+IF([2]SDM!$L15&lt;&gt;"",[2]SDM!$L15,"")</f>
        <v/>
      </c>
      <c r="N101" s="1" t="str">
        <f t="shared" si="1"/>
        <v>FALSE</v>
      </c>
    </row>
    <row r="102" spans="1:14" x14ac:dyDescent="0.25">
      <c r="A102" s="1">
        <v>7</v>
      </c>
      <c r="B102" s="1" t="str">
        <f>+VLOOKUP([1]Sheet1!$E102,[1]Sheet1!$A$2:$B$13,2,FALSE)</f>
        <v>Bagian SDM</v>
      </c>
      <c r="C102" s="6">
        <f>+[2]SDM!$C$3</f>
        <v>42736</v>
      </c>
      <c r="D102" s="1" t="str">
        <f>+[2]SDM!$B17</f>
        <v>I.Sd.2</v>
      </c>
      <c r="E102" s="1" t="str">
        <f>+[2]SDM!$C17</f>
        <v>Jumlah Personel Pelatihan</v>
      </c>
      <c r="F102" s="1" t="str">
        <f>+[2]SDM!$D17</f>
        <v>Maximize</v>
      </c>
      <c r="G102" s="7">
        <f>+IF([2]SDM!$E17&lt;&gt;"",[2]SDM!$E17,"")</f>
        <v>193.33333333333334</v>
      </c>
      <c r="H102" s="7">
        <f>+IF([2]SDM!$F17&lt;&gt;"",[2]SDM!$F17,"")</f>
        <v>190</v>
      </c>
      <c r="I102" s="4">
        <f>+IF([2]SDM!$G17&lt;&gt;"",[2]SDM!$G17,"")</f>
        <v>98.275862068965523</v>
      </c>
      <c r="J102" s="2">
        <f>+IF(AND(G102&lt;&gt;"",[2]SDM!$I17&lt;&gt;""),[2]SDM!$I17,"")</f>
        <v>90</v>
      </c>
      <c r="K102" s="3">
        <f>+IF(AND(G102&lt;&gt;"",[2]SDM!$J17&lt;&gt;""),[2]SDM!$J17,"")</f>
        <v>10</v>
      </c>
      <c r="L102" s="3">
        <f>+IF(AND(G102&lt;&gt;"",[2]SDM!$K17&lt;&gt;""),[2]SDM!$K17,"")</f>
        <v>9</v>
      </c>
      <c r="M102" s="1" t="str">
        <f>+IF([2]SDM!$L17&lt;&gt;"",[2]SDM!$L17,"")</f>
        <v/>
      </c>
      <c r="N102" s="1" t="str">
        <f t="shared" si="1"/>
        <v>TRUE</v>
      </c>
    </row>
    <row r="103" spans="1:14" x14ac:dyDescent="0.25">
      <c r="A103" s="1">
        <v>8</v>
      </c>
      <c r="B103" s="1" t="str">
        <f>+VLOOKUP([1]Sheet1!$E103,[1]Sheet1!$A$2:$B$13,2,FALSE)</f>
        <v>Bagian SDM</v>
      </c>
      <c r="C103" s="6">
        <f>+[2]SDM!$C$3</f>
        <v>42736</v>
      </c>
      <c r="D103" s="1" t="str">
        <f>+[2]SDM!$B19</f>
        <v>I.Sd.3</v>
      </c>
      <c r="E103" s="1" t="str">
        <f>+[2]SDM!$C19</f>
        <v>Evaluasi Tanggal Laporan Kehadiran Karyawan (Kanpus)</v>
      </c>
      <c r="F103" s="1" t="str">
        <f>+[2]SDM!$D19</f>
        <v>Minimize</v>
      </c>
      <c r="G103" s="8">
        <f>+IF([2]SDM!$E19&lt;&gt;"",[2]SDM!$E19,"")</f>
        <v>42773</v>
      </c>
      <c r="H103" s="8">
        <f>+IF([2]SDM!$F19&lt;&gt;"",[2]SDM!$F19,"")</f>
        <v>42779</v>
      </c>
      <c r="I103" s="4">
        <f>+IF([2]SDM!$G19&lt;&gt;"",[2]SDM!$G19,"")</f>
        <v>6</v>
      </c>
      <c r="J103" s="2">
        <f>+IF(AND(G103&lt;&gt;"",[2]SDM!$I19&lt;&gt;""),[2]SDM!$I19,"")</f>
        <v>0</v>
      </c>
      <c r="K103" s="3">
        <f>+IF(AND(G103&lt;&gt;"",[2]SDM!$J19&lt;&gt;""),[2]SDM!$J19,"")</f>
        <v>15</v>
      </c>
      <c r="L103" s="3">
        <f>+IF(AND(G103&lt;&gt;"",[2]SDM!$K19&lt;&gt;""),[2]SDM!$K19,"")</f>
        <v>0</v>
      </c>
      <c r="M103" s="1" t="str">
        <f>+IF([2]SDM!$L19&lt;&gt;"",[2]SDM!$L19,"")</f>
        <v/>
      </c>
      <c r="N103" s="1" t="str">
        <f t="shared" si="1"/>
        <v>TRUE</v>
      </c>
    </row>
    <row r="104" spans="1:14" x14ac:dyDescent="0.25">
      <c r="A104" s="1">
        <v>9</v>
      </c>
      <c r="B104" s="1" t="str">
        <f>+VLOOKUP([1]Sheet1!$E104,[1]Sheet1!$A$2:$B$13,2,FALSE)</f>
        <v>Bagian SDM</v>
      </c>
      <c r="C104" s="6">
        <f>+[2]SDM!$C$3</f>
        <v>42736</v>
      </c>
      <c r="D104" s="1" t="str">
        <f>+[2]SDM!$B21</f>
        <v>L.Sd.1</v>
      </c>
      <c r="E104" s="1" t="str">
        <f>+[2]SDM!$C21</f>
        <v>Job Description 2017 (Bagian,QC,Unit Usaha)</v>
      </c>
      <c r="F104" s="1" t="str">
        <f>+[2]SDM!$D21</f>
        <v>Maximize</v>
      </c>
      <c r="G104" s="9">
        <f>+IF([2]SDM!$E21&lt;&gt;"",[2]SDM!$E21,"")</f>
        <v>4</v>
      </c>
      <c r="H104" s="9">
        <f>+IF([2]SDM!$F21&lt;&gt;"",[2]SDM!$F21,"")</f>
        <v>4</v>
      </c>
      <c r="I104" s="4">
        <f>+IF([2]SDM!$G21&lt;&gt;"",[2]SDM!$G21,"")</f>
        <v>100</v>
      </c>
      <c r="J104" s="2">
        <f>+IF(AND(G104&lt;&gt;"",[2]SDM!$I21&lt;&gt;""),[2]SDM!$I21,"")</f>
        <v>100</v>
      </c>
      <c r="K104" s="3">
        <f>+IF(AND(G104&lt;&gt;"",[2]SDM!$J21&lt;&gt;""),[2]SDM!$J21,"")</f>
        <v>12.5</v>
      </c>
      <c r="L104" s="3">
        <f>+IF(AND(G104&lt;&gt;"",[2]SDM!$K21&lt;&gt;""),[2]SDM!$K21,"")</f>
        <v>12.5</v>
      </c>
      <c r="M104" s="1" t="str">
        <f>+IF([2]SDM!$L21&lt;&gt;"",[2]SDM!$L21,"")</f>
        <v/>
      </c>
      <c r="N104" s="1" t="str">
        <f t="shared" si="1"/>
        <v>TRUE</v>
      </c>
    </row>
    <row r="105" spans="1:14" x14ac:dyDescent="0.25">
      <c r="A105" s="1">
        <v>10</v>
      </c>
      <c r="B105" s="1" t="str">
        <f>+VLOOKUP([1]Sheet1!$E105,[1]Sheet1!$A$2:$B$13,2,FALSE)</f>
        <v>Bagian SDM</v>
      </c>
      <c r="C105" s="6">
        <f>+[2]SDM!$C$3</f>
        <v>42736</v>
      </c>
      <c r="D105" s="1" t="str">
        <f>+[2]SDM!$B23</f>
        <v>L.Sd.2.1</v>
      </c>
      <c r="E105" s="1" t="str">
        <f>+[2]SDM!$C23</f>
        <v>Penyusunan RKAP 2018 Bagian SDM</v>
      </c>
      <c r="F105" s="1" t="str">
        <f>+[2]SDM!$D23</f>
        <v>Minimize</v>
      </c>
      <c r="G105" s="8" t="str">
        <f>+IF([2]SDM!$E23&lt;&gt;"",[2]SDM!$E23,"")</f>
        <v/>
      </c>
      <c r="H105" s="8" t="str">
        <f>+IF([2]SDM!$F23&lt;&gt;"",[2]SDM!$F23,"")</f>
        <v/>
      </c>
      <c r="I105" s="4" t="str">
        <f>+IF([2]SDM!$G23&lt;&gt;"",[2]SDM!$G23,"")</f>
        <v/>
      </c>
      <c r="J105" s="2" t="str">
        <f>+IF(AND(G105&lt;&gt;"",[2]SDM!$I23&lt;&gt;""),[2]SDM!$I23,"")</f>
        <v/>
      </c>
      <c r="K105" s="3" t="str">
        <f>+IF(AND(G105&lt;&gt;"",[2]SDM!$J23&lt;&gt;""),[2]SDM!$J23,"")</f>
        <v/>
      </c>
      <c r="L105" s="3" t="str">
        <f>+IF(AND(G105&lt;&gt;"",[2]SDM!$K23&lt;&gt;""),[2]SDM!$K23,"")</f>
        <v/>
      </c>
      <c r="M105" s="1" t="str">
        <f>+IF([2]SDM!$L23&lt;&gt;"",[2]SDM!$L23,"")</f>
        <v/>
      </c>
      <c r="N105" s="1" t="str">
        <f t="shared" si="1"/>
        <v>FALSE</v>
      </c>
    </row>
    <row r="106" spans="1:14" x14ac:dyDescent="0.25">
      <c r="A106" s="1">
        <v>11</v>
      </c>
      <c r="B106" s="1" t="str">
        <f>+VLOOKUP([1]Sheet1!$E106,[1]Sheet1!$A$2:$B$13,2,FALSE)</f>
        <v>Bagian SDM</v>
      </c>
      <c r="C106" s="6">
        <f>+[2]SDM!$C$3</f>
        <v>42736</v>
      </c>
      <c r="D106" s="1" t="str">
        <f>+[2]SDM!$B24</f>
        <v>L.Sd.2.2</v>
      </c>
      <c r="E106" s="1" t="str">
        <f>+[2]SDM!$C24</f>
        <v>Penyusunan PKB (I,II,III,IV) Bagian SDM</v>
      </c>
      <c r="F106" s="1" t="str">
        <f>+[2]SDM!$D24</f>
        <v>Minimize</v>
      </c>
      <c r="G106" s="8" t="str">
        <f>+IF([2]SDM!$E24&lt;&gt;"",[2]SDM!$E24,"")</f>
        <v/>
      </c>
      <c r="H106" s="8" t="str">
        <f>+IF([2]SDM!$F24&lt;&gt;"",[2]SDM!$F24,"")</f>
        <v/>
      </c>
      <c r="I106" s="4" t="str">
        <f>+IF([2]SDM!$G24&lt;&gt;"",[2]SDM!$G24,"")</f>
        <v/>
      </c>
      <c r="J106" s="2" t="str">
        <f>+IF(AND(G106&lt;&gt;"",[2]SDM!$I24&lt;&gt;""),[2]SDM!$I24,"")</f>
        <v/>
      </c>
      <c r="K106" s="3" t="str">
        <f>+IF(AND(G106&lt;&gt;"",[2]SDM!$J24&lt;&gt;""),[2]SDM!$J24,"")</f>
        <v/>
      </c>
      <c r="L106" s="3" t="str">
        <f>+IF(AND(G106&lt;&gt;"",[2]SDM!$K24&lt;&gt;""),[2]SDM!$K24,"")</f>
        <v/>
      </c>
      <c r="M106" s="1" t="str">
        <f>+IF([2]SDM!$L24&lt;&gt;"",[2]SDM!$L24,"")</f>
        <v/>
      </c>
      <c r="N106" s="1" t="str">
        <f t="shared" si="1"/>
        <v>FALSE</v>
      </c>
    </row>
    <row r="107" spans="1:14" x14ac:dyDescent="0.25">
      <c r="A107" s="1">
        <v>12</v>
      </c>
      <c r="B107" s="1" t="str">
        <f>+VLOOKUP([1]Sheet1!$E107,[1]Sheet1!$A$2:$B$13,2,FALSE)</f>
        <v>Bagian SDM</v>
      </c>
      <c r="C107" s="6">
        <f>+[2]SDM!$C$3</f>
        <v>42736</v>
      </c>
      <c r="D107" s="1" t="str">
        <f>+[2]SDM!$B26</f>
        <v>L.Sd.3</v>
      </c>
      <c r="E107" s="1" t="str">
        <f>+[2]SDM!$C26</f>
        <v>Pengkajian Terhadap Kebijakan Bagian SDM</v>
      </c>
      <c r="F107" s="1" t="str">
        <f>+[2]SDM!$D26</f>
        <v>Maximize</v>
      </c>
      <c r="G107" s="9" t="str">
        <f>+IF([2]SDM!$E26&lt;&gt;"",[2]SDM!$E26,"")</f>
        <v/>
      </c>
      <c r="H107" s="9" t="str">
        <f>+IF([2]SDM!$F26&lt;&gt;"",[2]SDM!$F26,"")</f>
        <v/>
      </c>
      <c r="I107" s="4" t="str">
        <f>+IF([2]SDM!$G26&lt;&gt;"",[2]SDM!$G26,"")</f>
        <v/>
      </c>
      <c r="J107" s="2" t="str">
        <f>+IF(AND(G107&lt;&gt;"",[2]SDM!$I26&lt;&gt;""),[2]SDM!$I26,"")</f>
        <v/>
      </c>
      <c r="K107" s="3" t="str">
        <f>+IF(AND(G107&lt;&gt;"",[2]SDM!$J26&lt;&gt;""),[2]SDM!$J26,"")</f>
        <v/>
      </c>
      <c r="L107" s="3" t="str">
        <f>+IF(AND(G107&lt;&gt;"",[2]SDM!$K26&lt;&gt;""),[2]SDM!$K26,"")</f>
        <v/>
      </c>
      <c r="M107" s="1" t="str">
        <f>+IF([2]SDM!$L26&lt;&gt;"",[2]SDM!$L26,"")</f>
        <v/>
      </c>
      <c r="N107" s="1" t="str">
        <f t="shared" si="1"/>
        <v>FALSE</v>
      </c>
    </row>
    <row r="108" spans="1:14" x14ac:dyDescent="0.25">
      <c r="A108" s="1">
        <v>13</v>
      </c>
      <c r="B108" s="1" t="str">
        <f>+VLOOKUP([1]Sheet1!$E108,[1]Sheet1!$A$2:$B$13,2,FALSE)</f>
        <v>Bagian SDM</v>
      </c>
      <c r="C108" s="6">
        <f>+[2]SDM!$C$3</f>
        <v>42736</v>
      </c>
      <c r="D108" s="1" t="str">
        <f>+[2]SDM!$B28</f>
        <v>L.Sd.4</v>
      </c>
      <c r="E108" s="1" t="str">
        <f>+[2]SDM!$C28</f>
        <v>Ketepatan penyampaian KPI Softcopy</v>
      </c>
      <c r="F108" s="1" t="str">
        <f>+[2]SDM!$D28</f>
        <v>Minimize</v>
      </c>
      <c r="G108" s="8">
        <f>+IF([2]SDM!$E28&lt;&gt;"",[2]SDM!$E28,"")</f>
        <v>42775</v>
      </c>
      <c r="H108" s="8">
        <f>+IF([2]SDM!$F28&lt;&gt;"",[2]SDM!$F28,"")</f>
        <v>42779</v>
      </c>
      <c r="I108" s="4">
        <f>+IF([2]SDM!$G28&lt;&gt;"",[2]SDM!$G28,"")</f>
        <v>2</v>
      </c>
      <c r="J108" s="2">
        <f>+IF(AND(G108&lt;&gt;"",[2]SDM!$I28&lt;&gt;""),[2]SDM!$I28,"")</f>
        <v>80</v>
      </c>
      <c r="K108" s="3">
        <f>+IF(AND(G108&lt;&gt;"",[2]SDM!$J28&lt;&gt;""),[2]SDM!$J28,"")</f>
        <v>12.5</v>
      </c>
      <c r="L108" s="3">
        <f>+IF(AND(G108&lt;&gt;"",[2]SDM!$K28&lt;&gt;""),[2]SDM!$K28,"")</f>
        <v>10</v>
      </c>
      <c r="M108" s="1" t="str">
        <f>+IF([2]SDM!$L28&lt;&gt;"",[2]SDM!$L28,"")</f>
        <v/>
      </c>
      <c r="N108" s="1" t="str">
        <f t="shared" si="1"/>
        <v>TRUE</v>
      </c>
    </row>
    <row r="109" spans="1:14" x14ac:dyDescent="0.25">
      <c r="A109" s="1">
        <v>1</v>
      </c>
      <c r="B109" s="1" t="str">
        <f>+VLOOKUP([1]Sheet1!$E109,[1]Sheet1!$A$2:$B$13,2,FALSE)</f>
        <v>Bagian Hukum dan PKBL</v>
      </c>
      <c r="C109" s="6">
        <f>+'[2]Hukum&amp;PKBL'!$C$3</f>
        <v>42736</v>
      </c>
      <c r="D109" s="1" t="str">
        <f>+'[2]Hukum&amp;PKBL'!$B7</f>
        <v>F.Hu.1</v>
      </c>
      <c r="E109" s="1" t="str">
        <f>+'[2]Hukum&amp;PKBL'!$C7</f>
        <v>Biaya Umum Bagian Hukum dan PKBL</v>
      </c>
      <c r="F109" s="1" t="str">
        <f>+'[2]Hukum&amp;PKBL'!$D7</f>
        <v>Minimize</v>
      </c>
      <c r="G109" s="10">
        <f>+IF('[2]Hukum&amp;PKBL'!$E7&lt;&gt;"",'[2]Hukum&amp;PKBL'!$E7,"")</f>
        <v>59908333.333333336</v>
      </c>
      <c r="H109" s="10">
        <f>+IF('[2]Hukum&amp;PKBL'!$F7&lt;&gt;"",'[2]Hukum&amp;PKBL'!$F7,"")</f>
        <v>5080000</v>
      </c>
      <c r="I109" s="4">
        <f>+IF('[2]Hukum&amp;PKBL'!$G7&lt;&gt;"",'[2]Hukum&amp;PKBL'!$G7,"")</f>
        <v>8.4796216441786054</v>
      </c>
      <c r="J109" s="2">
        <f>+IF(AND(G109&lt;&gt;"",'[2]Hukum&amp;PKBL'!$I7&lt;&gt;""),'[2]Hukum&amp;PKBL'!$I7,"")</f>
        <v>110</v>
      </c>
      <c r="K109" s="3">
        <f>+IF(AND(G109&lt;&gt;"",'[2]Hukum&amp;PKBL'!$J7&lt;&gt;""),'[2]Hukum&amp;PKBL'!$J7,"")</f>
        <v>25</v>
      </c>
      <c r="L109" s="3">
        <f>+IF(AND(G109&lt;&gt;"",'[2]Hukum&amp;PKBL'!$K7&lt;&gt;""),'[2]Hukum&amp;PKBL'!$K7,"")</f>
        <v>27.5</v>
      </c>
      <c r="M109" s="1" t="str">
        <f>+IF('[2]Hukum&amp;PKBL'!$L7&lt;&gt;"",'[2]Hukum&amp;PKBL'!$L7,"")</f>
        <v/>
      </c>
      <c r="N109" s="1" t="str">
        <f t="shared" si="1"/>
        <v>TRUE</v>
      </c>
    </row>
    <row r="110" spans="1:14" x14ac:dyDescent="0.25">
      <c r="A110" s="1">
        <v>2</v>
      </c>
      <c r="B110" s="1" t="str">
        <f>+VLOOKUP([1]Sheet1!$E110,[1]Sheet1!$A$2:$B$13,2,FALSE)</f>
        <v>Bagian Hukum dan PKBL</v>
      </c>
      <c r="C110" s="6">
        <f>+'[2]Hukum&amp;PKBL'!$C$3</f>
        <v>42736</v>
      </c>
      <c r="D110" s="1" t="str">
        <f>+'[2]Hukum&amp;PKBL'!$B9</f>
        <v>C.Hu.1.1</v>
      </c>
      <c r="E110" s="1" t="str">
        <f>+'[2]Hukum&amp;PKBL'!$C9</f>
        <v>Tingkat Kepuasan Direktur Pembina Kepada Bagian Hukum dan PKBL</v>
      </c>
      <c r="F110" s="1" t="str">
        <f>+'[2]Hukum&amp;PKBL'!$D9</f>
        <v>Maximize</v>
      </c>
      <c r="G110" s="10">
        <f>+IF('[2]Hukum&amp;PKBL'!$E9&lt;&gt;"",'[2]Hukum&amp;PKBL'!$E9,"")</f>
        <v>100</v>
      </c>
      <c r="H110" s="10">
        <f>+IF('[2]Hukum&amp;PKBL'!$F9&lt;&gt;"",'[2]Hukum&amp;PKBL'!$F9,"")</f>
        <v>84</v>
      </c>
      <c r="I110" s="4">
        <f>+IF('[2]Hukum&amp;PKBL'!$G9&lt;&gt;"",'[2]Hukum&amp;PKBL'!$G9,"")</f>
        <v>84</v>
      </c>
      <c r="J110" s="2">
        <f>+IF(AND(G110&lt;&gt;"",'[2]Hukum&amp;PKBL'!$I9&lt;&gt;""),'[2]Hukum&amp;PKBL'!$I9,"")</f>
        <v>60</v>
      </c>
      <c r="K110" s="3">
        <f>+IF(AND(G110&lt;&gt;"",'[2]Hukum&amp;PKBL'!$J9&lt;&gt;""),'[2]Hukum&amp;PKBL'!$J9,"")</f>
        <v>15</v>
      </c>
      <c r="L110" s="3">
        <f>+IF(AND(G110&lt;&gt;"",'[2]Hukum&amp;PKBL'!$K9&lt;&gt;""),'[2]Hukum&amp;PKBL'!$K9,"")</f>
        <v>9</v>
      </c>
      <c r="M110" s="1" t="str">
        <f>+IF('[2]Hukum&amp;PKBL'!$L9&lt;&gt;"",'[2]Hukum&amp;PKBL'!$L9,"")</f>
        <v/>
      </c>
      <c r="N110" s="1" t="str">
        <f t="shared" si="1"/>
        <v>TRUE</v>
      </c>
    </row>
    <row r="111" spans="1:14" x14ac:dyDescent="0.25">
      <c r="A111" s="1">
        <v>3</v>
      </c>
      <c r="B111" s="1" t="str">
        <f>+VLOOKUP([1]Sheet1!$E111,[1]Sheet1!$A$2:$B$13,2,FALSE)</f>
        <v>Bagian Hukum dan PKBL</v>
      </c>
      <c r="C111" s="6">
        <f>+'[2]Hukum&amp;PKBL'!$C$3</f>
        <v>42736</v>
      </c>
      <c r="D111" s="1" t="str">
        <f>+'[2]Hukum&amp;PKBL'!$B10</f>
        <v>C.Hu.1.2</v>
      </c>
      <c r="E111" s="1" t="str">
        <f>+'[2]Hukum&amp;PKBL'!$C10</f>
        <v>Tingkat Kepuasan Bagian Lain Terhadap Bagian Hukum dan PKBL</v>
      </c>
      <c r="F111" s="1" t="str">
        <f>+'[2]Hukum&amp;PKBL'!$D10</f>
        <v>Maximize</v>
      </c>
      <c r="G111" s="10">
        <f>+IF('[2]Hukum&amp;PKBL'!$E10&lt;&gt;"",'[2]Hukum&amp;PKBL'!$E10,"")</f>
        <v>100</v>
      </c>
      <c r="H111" s="10">
        <f>+IF('[2]Hukum&amp;PKBL'!$F10&lt;&gt;"",'[2]Hukum&amp;PKBL'!$F10,"")</f>
        <v>68.36363636363636</v>
      </c>
      <c r="I111" s="4">
        <f>+IF('[2]Hukum&amp;PKBL'!$G10&lt;&gt;"",'[2]Hukum&amp;PKBL'!$G10,"")</f>
        <v>68.36363636363636</v>
      </c>
      <c r="J111" s="2">
        <f>+IF(AND(G111&lt;&gt;"",'[2]Hukum&amp;PKBL'!$I10&lt;&gt;""),'[2]Hukum&amp;PKBL'!$I10,"")</f>
        <v>50</v>
      </c>
      <c r="K111" s="3">
        <f>+IF(AND(G111&lt;&gt;"",'[2]Hukum&amp;PKBL'!$J10&lt;&gt;""),'[2]Hukum&amp;PKBL'!$J10,"")</f>
        <v>10</v>
      </c>
      <c r="L111" s="3">
        <f>+IF(AND(G111&lt;&gt;"",'[2]Hukum&amp;PKBL'!$K10&lt;&gt;""),'[2]Hukum&amp;PKBL'!$K10,"")</f>
        <v>5</v>
      </c>
      <c r="M111" s="1" t="str">
        <f>+IF('[2]Hukum&amp;PKBL'!$L10&lt;&gt;"",'[2]Hukum&amp;PKBL'!$L10,"")</f>
        <v/>
      </c>
      <c r="N111" s="1" t="str">
        <f t="shared" si="1"/>
        <v>TRUE</v>
      </c>
    </row>
    <row r="112" spans="1:14" x14ac:dyDescent="0.25">
      <c r="A112" s="1">
        <v>4</v>
      </c>
      <c r="B112" s="1" t="str">
        <f>+VLOOKUP([1]Sheet1!$E112,[1]Sheet1!$A$2:$B$13,2,FALSE)</f>
        <v>Bagian Hukum dan PKBL</v>
      </c>
      <c r="C112" s="6">
        <f>+'[2]Hukum&amp;PKBL'!$C$3</f>
        <v>42736</v>
      </c>
      <c r="D112" s="1" t="str">
        <f>+'[2]Hukum&amp;PKBL'!$B12</f>
        <v>C.Hu.2</v>
      </c>
      <c r="E112" s="1" t="str">
        <f>+'[2]Hukum&amp;PKBL'!$C12</f>
        <v>Opini Auditor Eksternal Laporan Keuangan PKBL</v>
      </c>
      <c r="F112" s="1" t="str">
        <f>+'[2]Hukum&amp;PKBL'!$D12</f>
        <v>Maximize</v>
      </c>
      <c r="G112" s="10" t="str">
        <f>+IF('[2]Hukum&amp;PKBL'!$E12&lt;&gt;"",'[2]Hukum&amp;PKBL'!$E12,"")</f>
        <v/>
      </c>
      <c r="H112" s="10" t="str">
        <f>+IF('[2]Hukum&amp;PKBL'!$F12&lt;&gt;"",'[2]Hukum&amp;PKBL'!$F12,"")</f>
        <v/>
      </c>
      <c r="I112" s="4" t="str">
        <f>+IF('[2]Hukum&amp;PKBL'!$G12&lt;&gt;"",'[2]Hukum&amp;PKBL'!$G12,"")</f>
        <v/>
      </c>
      <c r="J112" s="2" t="str">
        <f>+IF(AND(G112&lt;&gt;"",'[2]Hukum&amp;PKBL'!$I12&lt;&gt;""),'[2]Hukum&amp;PKBL'!$I12,"")</f>
        <v/>
      </c>
      <c r="K112" s="3" t="str">
        <f>+IF(AND(G112&lt;&gt;"",'[2]Hukum&amp;PKBL'!$J12&lt;&gt;""),'[2]Hukum&amp;PKBL'!$J12,"")</f>
        <v/>
      </c>
      <c r="L112" s="3" t="str">
        <f>+IF(AND(G112&lt;&gt;"",'[2]Hukum&amp;PKBL'!$K12&lt;&gt;""),'[2]Hukum&amp;PKBL'!$K12,"")</f>
        <v/>
      </c>
      <c r="M112" s="1" t="str">
        <f>+IF('[2]Hukum&amp;PKBL'!$L12&lt;&gt;"",'[2]Hukum&amp;PKBL'!$L12,"")</f>
        <v/>
      </c>
      <c r="N112" s="1" t="str">
        <f t="shared" si="1"/>
        <v>FALSE</v>
      </c>
    </row>
    <row r="113" spans="1:14" x14ac:dyDescent="0.25">
      <c r="A113" s="1">
        <v>5</v>
      </c>
      <c r="B113" s="1" t="str">
        <f>+VLOOKUP([1]Sheet1!$E113,[1]Sheet1!$A$2:$B$13,2,FALSE)</f>
        <v>Bagian Hukum dan PKBL</v>
      </c>
      <c r="C113" s="6">
        <f>+'[2]Hukum&amp;PKBL'!$C$3</f>
        <v>42736</v>
      </c>
      <c r="D113" s="1" t="str">
        <f>+'[2]Hukum&amp;PKBL'!$B14</f>
        <v>C.Hu.3</v>
      </c>
      <c r="E113" s="1" t="str">
        <f>+'[2]Hukum&amp;PKBL'!$C14</f>
        <v>Sosialisasi Hukum</v>
      </c>
      <c r="F113" s="1" t="str">
        <f>+'[2]Hukum&amp;PKBL'!$D14</f>
        <v>Maximize</v>
      </c>
      <c r="G113" s="10" t="str">
        <f>+IF('[2]Hukum&amp;PKBL'!$E14&lt;&gt;"",'[2]Hukum&amp;PKBL'!$E14,"")</f>
        <v/>
      </c>
      <c r="H113" s="10" t="str">
        <f>+IF('[2]Hukum&amp;PKBL'!$F14&lt;&gt;"",'[2]Hukum&amp;PKBL'!$F14,"")</f>
        <v/>
      </c>
      <c r="I113" s="4" t="str">
        <f>+IF('[2]Hukum&amp;PKBL'!$G14&lt;&gt;"",'[2]Hukum&amp;PKBL'!$G14,"")</f>
        <v/>
      </c>
      <c r="J113" s="2" t="str">
        <f>+IF(AND(G113&lt;&gt;"",'[2]Hukum&amp;PKBL'!$I14&lt;&gt;""),'[2]Hukum&amp;PKBL'!$I14,"")</f>
        <v/>
      </c>
      <c r="K113" s="3" t="str">
        <f>+IF(AND(G113&lt;&gt;"",'[2]Hukum&amp;PKBL'!$J14&lt;&gt;""),'[2]Hukum&amp;PKBL'!$J14,"")</f>
        <v/>
      </c>
      <c r="L113" s="3" t="str">
        <f>+IF(AND(G113&lt;&gt;"",'[2]Hukum&amp;PKBL'!$K14&lt;&gt;""),'[2]Hukum&amp;PKBL'!$K14,"")</f>
        <v/>
      </c>
      <c r="M113" s="1" t="str">
        <f>+IF('[2]Hukum&amp;PKBL'!$L14&lt;&gt;"",'[2]Hukum&amp;PKBL'!$L14,"")</f>
        <v/>
      </c>
      <c r="N113" s="1" t="str">
        <f t="shared" si="1"/>
        <v>FALSE</v>
      </c>
    </row>
    <row r="114" spans="1:14" x14ac:dyDescent="0.25">
      <c r="A114" s="1">
        <v>6</v>
      </c>
      <c r="B114" s="1" t="str">
        <f>+VLOOKUP([1]Sheet1!$E114,[1]Sheet1!$A$2:$B$13,2,FALSE)</f>
        <v>Bagian Hukum dan PKBL</v>
      </c>
      <c r="C114" s="6">
        <f>+'[2]Hukum&amp;PKBL'!$C$3</f>
        <v>42736</v>
      </c>
      <c r="D114" s="1" t="str">
        <f>+'[2]Hukum&amp;PKBL'!$B16</f>
        <v>I.Hu.1.1</v>
      </c>
      <c r="E114" s="1" t="str">
        <f>+'[2]Hukum&amp;PKBL'!$C16</f>
        <v>Jumlah Reviu Perjanjian</v>
      </c>
      <c r="F114" s="1" t="str">
        <f>+'[2]Hukum&amp;PKBL'!$D16</f>
        <v>Maximize</v>
      </c>
      <c r="G114" s="10">
        <f>+IF('[2]Hukum&amp;PKBL'!$E16&lt;&gt;"",'[2]Hukum&amp;PKBL'!$E16,"")</f>
        <v>2</v>
      </c>
      <c r="H114" s="10">
        <f>+IF('[2]Hukum&amp;PKBL'!$F16&lt;&gt;"",'[2]Hukum&amp;PKBL'!$F16,"")</f>
        <v>3</v>
      </c>
      <c r="I114" s="4">
        <f>+IF('[2]Hukum&amp;PKBL'!$G16&lt;&gt;"",'[2]Hukum&amp;PKBL'!$G16,"")</f>
        <v>150</v>
      </c>
      <c r="J114" s="2">
        <f>+IF(AND(G114&lt;&gt;"",'[2]Hukum&amp;PKBL'!$I16&lt;&gt;""),'[2]Hukum&amp;PKBL'!$I16,"")</f>
        <v>110</v>
      </c>
      <c r="K114" s="3">
        <f>+IF(AND(G114&lt;&gt;"",'[2]Hukum&amp;PKBL'!$J16&lt;&gt;""),'[2]Hukum&amp;PKBL'!$J16,"")</f>
        <v>7.5</v>
      </c>
      <c r="L114" s="3">
        <f>+IF(AND(G114&lt;&gt;"",'[2]Hukum&amp;PKBL'!$K16&lt;&gt;""),'[2]Hukum&amp;PKBL'!$K16,"")</f>
        <v>8.25</v>
      </c>
      <c r="M114" s="1" t="str">
        <f>+IF('[2]Hukum&amp;PKBL'!$L16&lt;&gt;"",'[2]Hukum&amp;PKBL'!$L16,"")</f>
        <v/>
      </c>
      <c r="N114" s="1" t="str">
        <f t="shared" si="1"/>
        <v>TRUE</v>
      </c>
    </row>
    <row r="115" spans="1:14" x14ac:dyDescent="0.25">
      <c r="A115" s="1">
        <v>7</v>
      </c>
      <c r="B115" s="1" t="str">
        <f>+VLOOKUP([1]Sheet1!$E115,[1]Sheet1!$A$2:$B$13,2,FALSE)</f>
        <v>Bagian Hukum dan PKBL</v>
      </c>
      <c r="C115" s="6">
        <f>+'[2]Hukum&amp;PKBL'!$C$3</f>
        <v>42736</v>
      </c>
      <c r="D115" s="1" t="str">
        <f>+'[2]Hukum&amp;PKBL'!$B17</f>
        <v>I.Hu.1.2</v>
      </c>
      <c r="E115" s="1" t="str">
        <f>+'[2]Hukum&amp;PKBL'!$C17</f>
        <v>Jangka Waktu Penyelesaian Reviu Perjanjian</v>
      </c>
      <c r="F115" s="1" t="str">
        <f>+'[2]Hukum&amp;PKBL'!$D17</f>
        <v>Maximize</v>
      </c>
      <c r="G115" s="10">
        <f>+IF('[2]Hukum&amp;PKBL'!$E17&lt;&gt;"",'[2]Hukum&amp;PKBL'!$E17,"")</f>
        <v>100</v>
      </c>
      <c r="H115" s="10">
        <f>+IF('[2]Hukum&amp;PKBL'!$F17&lt;&gt;"",'[2]Hukum&amp;PKBL'!$F17,"")</f>
        <v>100</v>
      </c>
      <c r="I115" s="4">
        <f>+IF('[2]Hukum&amp;PKBL'!$G17&lt;&gt;"",'[2]Hukum&amp;PKBL'!$G17,"")</f>
        <v>100</v>
      </c>
      <c r="J115" s="2">
        <f>+IF(AND(G115&lt;&gt;"",'[2]Hukum&amp;PKBL'!$I17&lt;&gt;""),'[2]Hukum&amp;PKBL'!$I17,"")</f>
        <v>110</v>
      </c>
      <c r="K115" s="3">
        <f>+IF(AND(G115&lt;&gt;"",'[2]Hukum&amp;PKBL'!$J17&lt;&gt;""),'[2]Hukum&amp;PKBL'!$J17,"")</f>
        <v>10</v>
      </c>
      <c r="L115" s="3">
        <f>+IF(AND(G115&lt;&gt;"",'[2]Hukum&amp;PKBL'!$K17&lt;&gt;""),'[2]Hukum&amp;PKBL'!$K17,"")</f>
        <v>11</v>
      </c>
      <c r="M115" s="1" t="str">
        <f>+IF('[2]Hukum&amp;PKBL'!$L17&lt;&gt;"",'[2]Hukum&amp;PKBL'!$L17,"")</f>
        <v/>
      </c>
      <c r="N115" s="1" t="str">
        <f t="shared" si="1"/>
        <v>TRUE</v>
      </c>
    </row>
    <row r="116" spans="1:14" x14ac:dyDescent="0.25">
      <c r="A116" s="1">
        <v>8</v>
      </c>
      <c r="B116" s="1" t="str">
        <f>+VLOOKUP([1]Sheet1!$E116,[1]Sheet1!$A$2:$B$13,2,FALSE)</f>
        <v>Bagian Hukum dan PKBL</v>
      </c>
      <c r="C116" s="6">
        <f>+'[2]Hukum&amp;PKBL'!$C$3</f>
        <v>42736</v>
      </c>
      <c r="D116" s="1" t="str">
        <f>+'[2]Hukum&amp;PKBL'!$B18</f>
        <v>I.Hu.1.3</v>
      </c>
      <c r="E116" s="1" t="str">
        <f>+'[2]Hukum&amp;PKBL'!$C18</f>
        <v>Penangan Aset</v>
      </c>
      <c r="F116" s="1" t="str">
        <f>+'[2]Hukum&amp;PKBL'!$D18</f>
        <v>Maximize</v>
      </c>
      <c r="G116" s="10" t="str">
        <f>+IF('[2]Hukum&amp;PKBL'!$E18&lt;&gt;"",'[2]Hukum&amp;PKBL'!$E18,"")</f>
        <v/>
      </c>
      <c r="H116" s="10" t="str">
        <f>+IF('[2]Hukum&amp;PKBL'!$F18&lt;&gt;"",'[2]Hukum&amp;PKBL'!$F18,"")</f>
        <v/>
      </c>
      <c r="I116" s="4" t="str">
        <f>+IF('[2]Hukum&amp;PKBL'!$G18&lt;&gt;"",'[2]Hukum&amp;PKBL'!$G18,"")</f>
        <v/>
      </c>
      <c r="J116" s="2" t="str">
        <f>+IF(AND(G116&lt;&gt;"",'[2]Hukum&amp;PKBL'!$I18&lt;&gt;""),'[2]Hukum&amp;PKBL'!$I18,"")</f>
        <v/>
      </c>
      <c r="K116" s="3" t="str">
        <f>+IF(AND(G116&lt;&gt;"",'[2]Hukum&amp;PKBL'!$J18&lt;&gt;""),'[2]Hukum&amp;PKBL'!$J18,"")</f>
        <v/>
      </c>
      <c r="L116" s="3" t="str">
        <f>+IF(AND(G116&lt;&gt;"",'[2]Hukum&amp;PKBL'!$K18&lt;&gt;""),'[2]Hukum&amp;PKBL'!$K18,"")</f>
        <v/>
      </c>
      <c r="M116" s="1" t="str">
        <f>+IF('[2]Hukum&amp;PKBL'!$L18&lt;&gt;"",'[2]Hukum&amp;PKBL'!$L18,"")</f>
        <v/>
      </c>
      <c r="N116" s="1" t="str">
        <f t="shared" si="1"/>
        <v>FALSE</v>
      </c>
    </row>
    <row r="117" spans="1:14" x14ac:dyDescent="0.25">
      <c r="A117" s="1">
        <v>9</v>
      </c>
      <c r="B117" s="1" t="str">
        <f>+VLOOKUP([1]Sheet1!$E117,[1]Sheet1!$A$2:$B$13,2,FALSE)</f>
        <v>Bagian Hukum dan PKBL</v>
      </c>
      <c r="C117" s="6">
        <f>+'[2]Hukum&amp;PKBL'!$C$3</f>
        <v>42736</v>
      </c>
      <c r="D117" s="1" t="str">
        <f>+'[2]Hukum&amp;PKBL'!$B19</f>
        <v>I.Hu.1.4</v>
      </c>
      <c r="E117" s="1" t="str">
        <f>+'[2]Hukum&amp;PKBL'!$C19</f>
        <v>Progress Penyelesaian Aspek Legal (HGU Kebun PABA)</v>
      </c>
      <c r="F117" s="1" t="str">
        <f>+'[2]Hukum&amp;PKBL'!$D19</f>
        <v>Maximize</v>
      </c>
      <c r="G117" s="10" t="str">
        <f>+IF('[2]Hukum&amp;PKBL'!$E19&lt;&gt;"",'[2]Hukum&amp;PKBL'!$E19,"")</f>
        <v/>
      </c>
      <c r="H117" s="10" t="str">
        <f>+IF('[2]Hukum&amp;PKBL'!$F19&lt;&gt;"",'[2]Hukum&amp;PKBL'!$F19,"")</f>
        <v/>
      </c>
      <c r="I117" s="4" t="str">
        <f>+IF('[2]Hukum&amp;PKBL'!$G19&lt;&gt;"",'[2]Hukum&amp;PKBL'!$G19,"")</f>
        <v/>
      </c>
      <c r="J117" s="2" t="str">
        <f>+IF(AND(G117&lt;&gt;"",'[2]Hukum&amp;PKBL'!$I19&lt;&gt;""),'[2]Hukum&amp;PKBL'!$I19,"")</f>
        <v/>
      </c>
      <c r="K117" s="3" t="str">
        <f>+IF(AND(G117&lt;&gt;"",'[2]Hukum&amp;PKBL'!$J19&lt;&gt;""),'[2]Hukum&amp;PKBL'!$J19,"")</f>
        <v/>
      </c>
      <c r="L117" s="3" t="str">
        <f>+IF(AND(G117&lt;&gt;"",'[2]Hukum&amp;PKBL'!$K19&lt;&gt;""),'[2]Hukum&amp;PKBL'!$K19,"")</f>
        <v/>
      </c>
      <c r="M117" s="1" t="str">
        <f>+IF('[2]Hukum&amp;PKBL'!$L19&lt;&gt;"",'[2]Hukum&amp;PKBL'!$L19,"")</f>
        <v/>
      </c>
      <c r="N117" s="1" t="str">
        <f t="shared" si="1"/>
        <v>FALSE</v>
      </c>
    </row>
    <row r="118" spans="1:14" x14ac:dyDescent="0.25">
      <c r="A118" s="1">
        <v>10</v>
      </c>
      <c r="B118" s="1" t="str">
        <f>+VLOOKUP([1]Sheet1!$E118,[1]Sheet1!$A$2:$B$13,2,FALSE)</f>
        <v>Bagian Hukum dan PKBL</v>
      </c>
      <c r="C118" s="6">
        <f>+'[2]Hukum&amp;PKBL'!$C$3</f>
        <v>42736</v>
      </c>
      <c r="D118" s="1" t="str">
        <f>+'[2]Hukum&amp;PKBL'!$B20</f>
        <v>I.Hu.1.5</v>
      </c>
      <c r="E118" s="1" t="str">
        <f>+'[2]Hukum&amp;PKBL'!$C20</f>
        <v>Progress Penyelesaian Aspek Legal (HGU Kebun CIKA)</v>
      </c>
      <c r="F118" s="1" t="str">
        <f>+'[2]Hukum&amp;PKBL'!$D20</f>
        <v>Maximize</v>
      </c>
      <c r="G118" s="10" t="str">
        <f>+IF('[2]Hukum&amp;PKBL'!$E20&lt;&gt;"",'[2]Hukum&amp;PKBL'!$E20,"")</f>
        <v/>
      </c>
      <c r="H118" s="10" t="str">
        <f>+IF('[2]Hukum&amp;PKBL'!$F20&lt;&gt;"",'[2]Hukum&amp;PKBL'!$F20,"")</f>
        <v/>
      </c>
      <c r="I118" s="4" t="str">
        <f>+IF('[2]Hukum&amp;PKBL'!$G20&lt;&gt;"",'[2]Hukum&amp;PKBL'!$G20,"")</f>
        <v/>
      </c>
      <c r="J118" s="2" t="str">
        <f>+IF(AND(G118&lt;&gt;"",'[2]Hukum&amp;PKBL'!$I20&lt;&gt;""),'[2]Hukum&amp;PKBL'!$I20,"")</f>
        <v/>
      </c>
      <c r="K118" s="3" t="str">
        <f>+IF(AND(G118&lt;&gt;"",'[2]Hukum&amp;PKBL'!$J20&lt;&gt;""),'[2]Hukum&amp;PKBL'!$J20,"")</f>
        <v/>
      </c>
      <c r="L118" s="3" t="str">
        <f>+IF(AND(G118&lt;&gt;"",'[2]Hukum&amp;PKBL'!$K20&lt;&gt;""),'[2]Hukum&amp;PKBL'!$K20,"")</f>
        <v/>
      </c>
      <c r="M118" s="1" t="str">
        <f>+IF('[2]Hukum&amp;PKBL'!$L20&lt;&gt;"",'[2]Hukum&amp;PKBL'!$L20,"")</f>
        <v/>
      </c>
      <c r="N118" s="1" t="str">
        <f t="shared" si="1"/>
        <v>FALSE</v>
      </c>
    </row>
    <row r="119" spans="1:14" x14ac:dyDescent="0.25">
      <c r="A119" s="1">
        <v>11</v>
      </c>
      <c r="B119" s="1" t="str">
        <f>+VLOOKUP([1]Sheet1!$E119,[1]Sheet1!$A$2:$B$13,2,FALSE)</f>
        <v>Bagian Hukum dan PKBL</v>
      </c>
      <c r="C119" s="6">
        <f>+'[2]Hukum&amp;PKBL'!$C$3</f>
        <v>42736</v>
      </c>
      <c r="D119" s="1" t="str">
        <f>+'[2]Hukum&amp;PKBL'!$B22</f>
        <v>I.Hu.2.1</v>
      </c>
      <c r="E119" s="1" t="str">
        <f>+'[2]Hukum&amp;PKBL'!$C22</f>
        <v>Skor PKBL</v>
      </c>
      <c r="F119" s="1" t="str">
        <f>+'[2]Hukum&amp;PKBL'!$D22</f>
        <v>Maximize</v>
      </c>
      <c r="G119" s="10" t="str">
        <f>+IF('[2]Hukum&amp;PKBL'!$E22&lt;&gt;"",'[2]Hukum&amp;PKBL'!$E22,"")</f>
        <v/>
      </c>
      <c r="H119" s="10" t="str">
        <f>+IF('[2]Hukum&amp;PKBL'!$F22&lt;&gt;"",'[2]Hukum&amp;PKBL'!$F22,"")</f>
        <v/>
      </c>
      <c r="I119" s="4" t="str">
        <f>+IF('[2]Hukum&amp;PKBL'!$G22&lt;&gt;"",'[2]Hukum&amp;PKBL'!$G22,"")</f>
        <v/>
      </c>
      <c r="J119" s="2" t="str">
        <f>+IF(AND(G119&lt;&gt;"",'[2]Hukum&amp;PKBL'!$I22&lt;&gt;""),'[2]Hukum&amp;PKBL'!$I22,"")</f>
        <v/>
      </c>
      <c r="K119" s="3" t="str">
        <f>+IF(AND(G119&lt;&gt;"",'[2]Hukum&amp;PKBL'!$J22&lt;&gt;""),'[2]Hukum&amp;PKBL'!$J22,"")</f>
        <v/>
      </c>
      <c r="L119" s="3" t="str">
        <f>+IF(AND(G119&lt;&gt;"",'[2]Hukum&amp;PKBL'!$K22&lt;&gt;""),'[2]Hukum&amp;PKBL'!$K22,"")</f>
        <v/>
      </c>
      <c r="M119" s="1" t="str">
        <f>+IF('[2]Hukum&amp;PKBL'!$L22&lt;&gt;"",'[2]Hukum&amp;PKBL'!$L22,"")</f>
        <v/>
      </c>
      <c r="N119" s="1" t="str">
        <f t="shared" si="1"/>
        <v>FALSE</v>
      </c>
    </row>
    <row r="120" spans="1:14" x14ac:dyDescent="0.25">
      <c r="A120" s="1">
        <v>12</v>
      </c>
      <c r="B120" s="1" t="str">
        <f>+VLOOKUP([1]Sheet1!$E120,[1]Sheet1!$A$2:$B$13,2,FALSE)</f>
        <v>Bagian Hukum dan PKBL</v>
      </c>
      <c r="C120" s="6">
        <f>+'[2]Hukum&amp;PKBL'!$C$3</f>
        <v>42736</v>
      </c>
      <c r="D120" s="1" t="str">
        <f>+'[2]Hukum&amp;PKBL'!$B23</f>
        <v>I.Hu.2.2</v>
      </c>
      <c r="E120" s="1" t="str">
        <f>+'[2]Hukum&amp;PKBL'!$C23</f>
        <v>Jumlah Kolektabilitas PK</v>
      </c>
      <c r="F120" s="1" t="str">
        <f>+'[2]Hukum&amp;PKBL'!$D23</f>
        <v>Maximize</v>
      </c>
      <c r="G120" s="10">
        <f>+IF('[2]Hukum&amp;PKBL'!$E23&lt;&gt;"",'[2]Hukum&amp;PKBL'!$E23,"")</f>
        <v>97250000</v>
      </c>
      <c r="H120" s="10">
        <f>+IF('[2]Hukum&amp;PKBL'!$F23&lt;&gt;"",'[2]Hukum&amp;PKBL'!$F23,"")</f>
        <v>78974000</v>
      </c>
      <c r="I120" s="4">
        <f>+IF('[2]Hukum&amp;PKBL'!$G23&lt;&gt;"",'[2]Hukum&amp;PKBL'!$G23,"")</f>
        <v>81.207197943444726</v>
      </c>
      <c r="J120" s="2">
        <f>+IF(AND(G120&lt;&gt;"",'[2]Hukum&amp;PKBL'!$I23&lt;&gt;""),'[2]Hukum&amp;PKBL'!$I23,"")</f>
        <v>50</v>
      </c>
      <c r="K120" s="3">
        <f>+IF(AND(G120&lt;&gt;"",'[2]Hukum&amp;PKBL'!$J23&lt;&gt;""),'[2]Hukum&amp;PKBL'!$J23,"")</f>
        <v>7.5</v>
      </c>
      <c r="L120" s="3">
        <f>+IF(AND(G120&lt;&gt;"",'[2]Hukum&amp;PKBL'!$K23&lt;&gt;""),'[2]Hukum&amp;PKBL'!$K23,"")</f>
        <v>3.75</v>
      </c>
      <c r="M120" s="1" t="str">
        <f>+IF('[2]Hukum&amp;PKBL'!$L23&lt;&gt;"",'[2]Hukum&amp;PKBL'!$L23,"")</f>
        <v/>
      </c>
      <c r="N120" s="1" t="str">
        <f t="shared" si="1"/>
        <v>TRUE</v>
      </c>
    </row>
    <row r="121" spans="1:14" x14ac:dyDescent="0.25">
      <c r="A121" s="1">
        <v>13</v>
      </c>
      <c r="B121" s="1" t="str">
        <f>+VLOOKUP([1]Sheet1!$E121,[1]Sheet1!$A$2:$B$13,2,FALSE)</f>
        <v>Bagian Hukum dan PKBL</v>
      </c>
      <c r="C121" s="6">
        <f>+'[2]Hukum&amp;PKBL'!$C$3</f>
        <v>42736</v>
      </c>
      <c r="D121" s="1" t="str">
        <f>+'[2]Hukum&amp;PKBL'!$B24</f>
        <v>I.Hu.2.3</v>
      </c>
      <c r="E121" s="1" t="str">
        <f>+'[2]Hukum&amp;PKBL'!$C24</f>
        <v>Jumlah Efektivitas PK</v>
      </c>
      <c r="F121" s="1" t="str">
        <f>+'[2]Hukum&amp;PKBL'!$D24</f>
        <v>Maximize</v>
      </c>
      <c r="G121" s="10" t="str">
        <f>+IF('[2]Hukum&amp;PKBL'!$E24&lt;&gt;"",'[2]Hukum&amp;PKBL'!$E24,"")</f>
        <v/>
      </c>
      <c r="H121" s="10" t="str">
        <f>+IF('[2]Hukum&amp;PKBL'!$F24&lt;&gt;"",'[2]Hukum&amp;PKBL'!$F24,"")</f>
        <v/>
      </c>
      <c r="I121" s="4" t="str">
        <f>+IF('[2]Hukum&amp;PKBL'!$G24&lt;&gt;"",'[2]Hukum&amp;PKBL'!$G24,"")</f>
        <v/>
      </c>
      <c r="J121" s="2" t="str">
        <f>+IF(AND(G121&lt;&gt;"",'[2]Hukum&amp;PKBL'!$I24&lt;&gt;""),'[2]Hukum&amp;PKBL'!$I24,"")</f>
        <v/>
      </c>
      <c r="K121" s="3" t="str">
        <f>+IF(AND(G121&lt;&gt;"",'[2]Hukum&amp;PKBL'!$J24&lt;&gt;""),'[2]Hukum&amp;PKBL'!$J24,"")</f>
        <v/>
      </c>
      <c r="L121" s="3" t="str">
        <f>+IF(AND(G121&lt;&gt;"",'[2]Hukum&amp;PKBL'!$K24&lt;&gt;""),'[2]Hukum&amp;PKBL'!$K24,"")</f>
        <v/>
      </c>
      <c r="M121" s="1" t="str">
        <f>+IF('[2]Hukum&amp;PKBL'!$L24&lt;&gt;"",'[2]Hukum&amp;PKBL'!$L24,"")</f>
        <v/>
      </c>
      <c r="N121" s="1" t="str">
        <f t="shared" si="1"/>
        <v>FALSE</v>
      </c>
    </row>
    <row r="122" spans="1:14" x14ac:dyDescent="0.25">
      <c r="A122" s="1">
        <v>14</v>
      </c>
      <c r="B122" s="1" t="str">
        <f>+VLOOKUP([1]Sheet1!$E122,[1]Sheet1!$A$2:$B$13,2,FALSE)</f>
        <v>Bagian Hukum dan PKBL</v>
      </c>
      <c r="C122" s="6">
        <f>+'[2]Hukum&amp;PKBL'!$C$3</f>
        <v>42736</v>
      </c>
      <c r="D122" s="1" t="str">
        <f>+'[2]Hukum&amp;PKBL'!$B26</f>
        <v>L.Hu.1.1</v>
      </c>
      <c r="E122" s="1" t="str">
        <f>+'[2]Hukum&amp;PKBL'!$C26</f>
        <v>Penyusunan RKAP 2018 Bagian Hukum dan PKBL</v>
      </c>
      <c r="F122" s="1" t="str">
        <f>+'[2]Hukum&amp;PKBL'!$D26</f>
        <v>Minimize</v>
      </c>
      <c r="G122" s="11" t="str">
        <f>+IF('[2]Hukum&amp;PKBL'!$E26&lt;&gt;"",'[2]Hukum&amp;PKBL'!$E26,"")</f>
        <v/>
      </c>
      <c r="H122" s="11" t="str">
        <f>+IF('[2]Hukum&amp;PKBL'!$F26&lt;&gt;"",'[2]Hukum&amp;PKBL'!$F26,"")</f>
        <v/>
      </c>
      <c r="I122" s="4" t="str">
        <f>+IF('[2]Hukum&amp;PKBL'!$G26&lt;&gt;"",'[2]Hukum&amp;PKBL'!$G26,"")</f>
        <v/>
      </c>
      <c r="J122" s="2" t="str">
        <f>+IF(AND(G122&lt;&gt;"",'[2]Hukum&amp;PKBL'!$I26&lt;&gt;""),'[2]Hukum&amp;PKBL'!$I26,"")</f>
        <v/>
      </c>
      <c r="K122" s="3" t="str">
        <f>+IF(AND(G122&lt;&gt;"",'[2]Hukum&amp;PKBL'!$J26&lt;&gt;""),'[2]Hukum&amp;PKBL'!$J26,"")</f>
        <v/>
      </c>
      <c r="L122" s="3" t="str">
        <f>+IF(AND(G122&lt;&gt;"",'[2]Hukum&amp;PKBL'!$K26&lt;&gt;""),'[2]Hukum&amp;PKBL'!$K26,"")</f>
        <v/>
      </c>
      <c r="M122" s="1" t="str">
        <f>+IF('[2]Hukum&amp;PKBL'!$L26&lt;&gt;"",'[2]Hukum&amp;PKBL'!$L26,"")</f>
        <v/>
      </c>
      <c r="N122" s="1" t="str">
        <f t="shared" si="1"/>
        <v>FALSE</v>
      </c>
    </row>
    <row r="123" spans="1:14" x14ac:dyDescent="0.25">
      <c r="A123" s="1">
        <v>15</v>
      </c>
      <c r="B123" s="1" t="str">
        <f>+VLOOKUP([1]Sheet1!$E123,[1]Sheet1!$A$2:$B$13,2,FALSE)</f>
        <v>Bagian Hukum dan PKBL</v>
      </c>
      <c r="C123" s="6">
        <f>+'[2]Hukum&amp;PKBL'!$C$3</f>
        <v>42736</v>
      </c>
      <c r="D123" s="1" t="str">
        <f>+'[2]Hukum&amp;PKBL'!$B27</f>
        <v>L.Hu.1.2</v>
      </c>
      <c r="E123" s="1" t="str">
        <f>+'[2]Hukum&amp;PKBL'!$C27</f>
        <v>Penyusunan PKB (I,II,III,IV) Bagian Hukum dan PKBL</v>
      </c>
      <c r="F123" s="1" t="str">
        <f>+'[2]Hukum&amp;PKBL'!$D27</f>
        <v>Minimize</v>
      </c>
      <c r="G123" s="11" t="str">
        <f>+IF('[2]Hukum&amp;PKBL'!$E27&lt;&gt;"",'[2]Hukum&amp;PKBL'!$E27,"")</f>
        <v/>
      </c>
      <c r="H123" s="11" t="str">
        <f>+IF('[2]Hukum&amp;PKBL'!$F27&lt;&gt;"",'[2]Hukum&amp;PKBL'!$F27,"")</f>
        <v/>
      </c>
      <c r="I123" s="4" t="str">
        <f>+IF('[2]Hukum&amp;PKBL'!$G27&lt;&gt;"",'[2]Hukum&amp;PKBL'!$G27,"")</f>
        <v/>
      </c>
      <c r="J123" s="2" t="str">
        <f>+IF(AND(G123&lt;&gt;"",'[2]Hukum&amp;PKBL'!$I27&lt;&gt;""),'[2]Hukum&amp;PKBL'!$I27,"")</f>
        <v/>
      </c>
      <c r="K123" s="3" t="str">
        <f>+IF(AND(G123&lt;&gt;"",'[2]Hukum&amp;PKBL'!$J27&lt;&gt;""),'[2]Hukum&amp;PKBL'!$J27,"")</f>
        <v/>
      </c>
      <c r="L123" s="3" t="str">
        <f>+IF(AND(G123&lt;&gt;"",'[2]Hukum&amp;PKBL'!$K27&lt;&gt;""),'[2]Hukum&amp;PKBL'!$K27,"")</f>
        <v/>
      </c>
      <c r="M123" s="1" t="str">
        <f>+IF('[2]Hukum&amp;PKBL'!$L27&lt;&gt;"",'[2]Hukum&amp;PKBL'!$L27,"")</f>
        <v/>
      </c>
      <c r="N123" s="1" t="str">
        <f t="shared" si="1"/>
        <v>FALSE</v>
      </c>
    </row>
    <row r="124" spans="1:14" x14ac:dyDescent="0.25">
      <c r="A124" s="1">
        <v>16</v>
      </c>
      <c r="B124" s="1" t="str">
        <f>+VLOOKUP([1]Sheet1!$E124,[1]Sheet1!$A$2:$B$13,2,FALSE)</f>
        <v>Bagian Hukum dan PKBL</v>
      </c>
      <c r="C124" s="6">
        <f>+'[2]Hukum&amp;PKBL'!$C$3</f>
        <v>42736</v>
      </c>
      <c r="D124" s="1" t="str">
        <f>+'[2]Hukum&amp;PKBL'!$B29</f>
        <v>L.Hu.2</v>
      </c>
      <c r="E124" s="1" t="str">
        <f>+'[2]Hukum&amp;PKBL'!$C29</f>
        <v>Pengkajian Terhadap Kebijakan Bagian Hukum dan PKBL</v>
      </c>
      <c r="F124" s="1" t="str">
        <f>+'[2]Hukum&amp;PKBL'!$D29</f>
        <v>Maximize</v>
      </c>
      <c r="G124" s="12" t="str">
        <f>+IF('[2]Hukum&amp;PKBL'!$E29&lt;&gt;"",'[2]Hukum&amp;PKBL'!$E29,"")</f>
        <v/>
      </c>
      <c r="H124" s="12" t="str">
        <f>+IF('[2]Hukum&amp;PKBL'!$F29&lt;&gt;"",'[2]Hukum&amp;PKBL'!$F29,"")</f>
        <v/>
      </c>
      <c r="I124" s="4" t="str">
        <f>+IF('[2]Hukum&amp;PKBL'!$G29&lt;&gt;"",'[2]Hukum&amp;PKBL'!$G29,"")</f>
        <v/>
      </c>
      <c r="J124" s="2" t="str">
        <f>+IF(AND(G124&lt;&gt;"",'[2]Hukum&amp;PKBL'!$I29&lt;&gt;""),'[2]Hukum&amp;PKBL'!$I29,"")</f>
        <v/>
      </c>
      <c r="K124" s="3" t="str">
        <f>+IF(AND(G124&lt;&gt;"",'[2]Hukum&amp;PKBL'!$J29&lt;&gt;""),'[2]Hukum&amp;PKBL'!$J29,"")</f>
        <v/>
      </c>
      <c r="L124" s="3" t="str">
        <f>+IF(AND(G124&lt;&gt;"",'[2]Hukum&amp;PKBL'!$K29&lt;&gt;""),'[2]Hukum&amp;PKBL'!$K29,"")</f>
        <v/>
      </c>
      <c r="M124" s="1" t="str">
        <f>+IF('[2]Hukum&amp;PKBL'!$L29&lt;&gt;"",'[2]Hukum&amp;PKBL'!$L29,"")</f>
        <v/>
      </c>
      <c r="N124" s="1" t="str">
        <f t="shared" si="1"/>
        <v>FALSE</v>
      </c>
    </row>
    <row r="125" spans="1:14" x14ac:dyDescent="0.25">
      <c r="A125" s="1">
        <v>17</v>
      </c>
      <c r="B125" s="1" t="str">
        <f>+VLOOKUP([1]Sheet1!$E125,[1]Sheet1!$A$2:$B$13,2,FALSE)</f>
        <v>Bagian Hukum dan PKBL</v>
      </c>
      <c r="C125" s="6">
        <f>+'[2]Hukum&amp;PKBL'!$C$3</f>
        <v>42736</v>
      </c>
      <c r="D125" s="1" t="str">
        <f>+'[2]Hukum&amp;PKBL'!$B31</f>
        <v>L.Hu.3</v>
      </c>
      <c r="E125" s="1" t="str">
        <f>+'[2]Hukum&amp;PKBL'!$C31</f>
        <v>Ketepatan penyampaian KPI Softcopy</v>
      </c>
      <c r="F125" s="1" t="str">
        <f>+'[2]Hukum&amp;PKBL'!$D31</f>
        <v>Minimize</v>
      </c>
      <c r="G125" s="11">
        <f>+IF('[2]Hukum&amp;PKBL'!$E31&lt;&gt;"",'[2]Hukum&amp;PKBL'!$E31,"")</f>
        <v>42775</v>
      </c>
      <c r="H125" s="11">
        <f>+IF('[2]Hukum&amp;PKBL'!$F31&lt;&gt;"",'[2]Hukum&amp;PKBL'!$F31,"")</f>
        <v>42774</v>
      </c>
      <c r="I125" s="5">
        <f>+IF('[2]Hukum&amp;PKBL'!$G31&lt;&gt;"",'[2]Hukum&amp;PKBL'!$G31,"")</f>
        <v>-1</v>
      </c>
      <c r="J125" s="2">
        <f>+IF(AND(G125&lt;&gt;"",'[2]Hukum&amp;PKBL'!$I31&lt;&gt;""),'[2]Hukum&amp;PKBL'!$I31,"")</f>
        <v>110</v>
      </c>
      <c r="K125" s="3">
        <f>+IF(AND(G125&lt;&gt;"",'[2]Hukum&amp;PKBL'!$J31&lt;&gt;""),'[2]Hukum&amp;PKBL'!$J31,"")</f>
        <v>25</v>
      </c>
      <c r="L125" s="3">
        <f>+IF(AND(G125&lt;&gt;"",'[2]Hukum&amp;PKBL'!$K31&lt;&gt;""),'[2]Hukum&amp;PKBL'!$K31,"")</f>
        <v>27.5</v>
      </c>
      <c r="M125" s="1" t="str">
        <f>+IF('[2]Hukum&amp;PKBL'!$L31&lt;&gt;"",'[2]Hukum&amp;PKBL'!$L31,"")</f>
        <v/>
      </c>
      <c r="N125" s="1" t="str">
        <f t="shared" si="1"/>
        <v>TRUE</v>
      </c>
    </row>
    <row r="126" spans="1:14" x14ac:dyDescent="0.25">
      <c r="A126" s="1">
        <v>1</v>
      </c>
      <c r="B126" s="1" t="str">
        <f>+VLOOKUP([1]Sheet1!$E126,[1]Sheet1!$A$2:$B$13,2,FALSE)</f>
        <v>Bagian Optimalisasi Aset</v>
      </c>
      <c r="C126" s="6">
        <f>+[2]Opset!$C$3</f>
        <v>42736</v>
      </c>
      <c r="D126" s="1" t="str">
        <f>+[2]Opset!$B7</f>
        <v>F.Op.1</v>
      </c>
      <c r="E126" s="1" t="str">
        <f>+[2]Opset!$C7</f>
        <v>Biaya Umum Bagian Optimalisasi Aset</v>
      </c>
      <c r="F126" s="1" t="str">
        <f>+[2]Opset!$D7</f>
        <v>Minimize</v>
      </c>
      <c r="G126" s="10">
        <f>+IF([2]Opset!$E7&lt;&gt;"",[2]Opset!$E7,"")</f>
        <v>278893379.87845999</v>
      </c>
      <c r="H126" s="10">
        <f>+IF([2]Opset!$F7&lt;&gt;"",[2]Opset!$F7,"")</f>
        <v>1355000</v>
      </c>
      <c r="I126" s="4">
        <f>+IF([2]Opset!$G7&lt;&gt;"",[2]Opset!$G7,"")</f>
        <v>0.4858487500099502</v>
      </c>
      <c r="J126" s="2">
        <f>+IF(AND(G126&lt;&gt;"",[2]Opset!$I7&lt;&gt;""),[2]Opset!$I7,"")</f>
        <v>110</v>
      </c>
      <c r="K126" s="3">
        <f>+IF(AND(G126&lt;&gt;"",[2]Opset!$J7&lt;&gt;""),[2]Opset!$J7,"")</f>
        <v>7.5</v>
      </c>
      <c r="L126" s="3">
        <f>+IF(AND(G126&lt;&gt;"",[2]Opset!$K7&lt;&gt;""),[2]Opset!$K7,"")</f>
        <v>8.25</v>
      </c>
      <c r="M126" s="1" t="str">
        <f>+IF([2]Opset!$L7&lt;&gt;"",[2]Opset!$L7,"")</f>
        <v/>
      </c>
      <c r="N126" s="1" t="str">
        <f t="shared" si="1"/>
        <v>TRUE</v>
      </c>
    </row>
    <row r="127" spans="1:14" x14ac:dyDescent="0.25">
      <c r="A127" s="1">
        <v>2</v>
      </c>
      <c r="B127" s="1" t="str">
        <f>+VLOOKUP([1]Sheet1!$E127,[1]Sheet1!$A$2:$B$13,2,FALSE)</f>
        <v>Bagian Optimalisasi Aset</v>
      </c>
      <c r="C127" s="6">
        <f>+[2]Opset!$C$3</f>
        <v>42736</v>
      </c>
      <c r="D127" s="1" t="str">
        <f>+[2]Opset!$B9</f>
        <v>F.Op.2</v>
      </c>
      <c r="E127" s="1" t="str">
        <f>+[2]Opset!$C9</f>
        <v>Nilai Pendapatan</v>
      </c>
      <c r="F127" s="1" t="str">
        <f>+[2]Opset!$D9</f>
        <v>Maximize</v>
      </c>
      <c r="G127" s="10">
        <f>+IF([2]Opset!$E9&lt;&gt;"",[2]Opset!$E9,"")</f>
        <v>980000000</v>
      </c>
      <c r="H127" s="10">
        <f>+IF([2]Opset!$F9&lt;&gt;"",[2]Opset!$F9,"")</f>
        <v>1205464500</v>
      </c>
      <c r="I127" s="4">
        <f>+IF([2]Opset!$G9&lt;&gt;"",[2]Opset!$G9,"")</f>
        <v>123.00658163265307</v>
      </c>
      <c r="J127" s="2">
        <f>+IF(AND(G127&lt;&gt;"",[2]Opset!$I9&lt;&gt;""),[2]Opset!$I9,"")</f>
        <v>110</v>
      </c>
      <c r="K127" s="3">
        <f>+IF(AND(G127&lt;&gt;"",[2]Opset!$J9&lt;&gt;""),[2]Opset!$J9,"")</f>
        <v>17.5</v>
      </c>
      <c r="L127" s="3">
        <f>+IF(AND(G127&lt;&gt;"",[2]Opset!$K9&lt;&gt;""),[2]Opset!$K9,"")</f>
        <v>19.25</v>
      </c>
      <c r="M127" s="1" t="str">
        <f>+IF([2]Opset!$L9&lt;&gt;"",[2]Opset!$L9,"")</f>
        <v/>
      </c>
      <c r="N127" s="1" t="str">
        <f t="shared" si="1"/>
        <v>TRUE</v>
      </c>
    </row>
    <row r="128" spans="1:14" x14ac:dyDescent="0.25">
      <c r="A128" s="1">
        <v>3</v>
      </c>
      <c r="B128" s="1" t="str">
        <f>+VLOOKUP([1]Sheet1!$E128,[1]Sheet1!$A$2:$B$13,2,FALSE)</f>
        <v>Bagian Optimalisasi Aset</v>
      </c>
      <c r="C128" s="6">
        <f>+[2]Opset!$C$3</f>
        <v>42736</v>
      </c>
      <c r="D128" s="1" t="str">
        <f>+[2]Opset!$B11</f>
        <v>C.Op.1.1</v>
      </c>
      <c r="E128" s="1" t="str">
        <f>+[2]Opset!$C11</f>
        <v>Tingkat Kepuasan Direksi Kepada Bagian Optimalisasi Aset</v>
      </c>
      <c r="F128" s="1" t="str">
        <f>+[2]Opset!$D11</f>
        <v>Maximize</v>
      </c>
      <c r="G128" s="10">
        <f>+IF([2]Opset!$E11&lt;&gt;"",[2]Opset!$E11,"")</f>
        <v>100</v>
      </c>
      <c r="H128" s="10">
        <f>+IF([2]Opset!$F11&lt;&gt;"",[2]Opset!$F11,"")</f>
        <v>76</v>
      </c>
      <c r="I128" s="4">
        <f>+IF([2]Opset!$G11&lt;&gt;"",[2]Opset!$G11,"")</f>
        <v>76</v>
      </c>
      <c r="J128" s="2">
        <f>+IF(AND(G128&lt;&gt;"",[2]Opset!$I11&lt;&gt;""),[2]Opset!$I11,"")</f>
        <v>50</v>
      </c>
      <c r="K128" s="3">
        <f>+IF(AND(G128&lt;&gt;"",[2]Opset!$J11&lt;&gt;""),[2]Opset!$J11,"")</f>
        <v>12.5</v>
      </c>
      <c r="L128" s="3">
        <f>+IF(AND(G128&lt;&gt;"",[2]Opset!$K11&lt;&gt;""),[2]Opset!$K11,"")</f>
        <v>6.25</v>
      </c>
      <c r="M128" s="1" t="str">
        <f>+IF([2]Opset!$L11&lt;&gt;"",[2]Opset!$L11,"")</f>
        <v/>
      </c>
      <c r="N128" s="1" t="str">
        <f t="shared" si="1"/>
        <v>TRUE</v>
      </c>
    </row>
    <row r="129" spans="1:14" x14ac:dyDescent="0.25">
      <c r="A129" s="1">
        <v>4</v>
      </c>
      <c r="B129" s="1" t="str">
        <f>+VLOOKUP([1]Sheet1!$E129,[1]Sheet1!$A$2:$B$13,2,FALSE)</f>
        <v>Bagian Optimalisasi Aset</v>
      </c>
      <c r="C129" s="6">
        <f>+[2]Opset!$C$3</f>
        <v>42736</v>
      </c>
      <c r="D129" s="1" t="str">
        <f>+[2]Opset!$B12</f>
        <v>C.Op.1.2</v>
      </c>
      <c r="E129" s="1" t="str">
        <f>+[2]Opset!$C12</f>
        <v>Tingkat Kepuasan Bagian Lain Terhadap Bagian Optimalisasi Aset</v>
      </c>
      <c r="F129" s="1" t="str">
        <f>+[2]Opset!$D12</f>
        <v>Maximize</v>
      </c>
      <c r="G129" s="10">
        <f>+IF([2]Opset!$E12&lt;&gt;"",[2]Opset!$E12,"")</f>
        <v>100</v>
      </c>
      <c r="H129" s="10">
        <f>+IF([2]Opset!$F12&lt;&gt;"",[2]Opset!$F12,"")</f>
        <v>68.72727272727272</v>
      </c>
      <c r="I129" s="4">
        <f>+IF([2]Opset!$G12&lt;&gt;"",[2]Opset!$G12,"")</f>
        <v>68.72727272727272</v>
      </c>
      <c r="J129" s="2">
        <f>+IF(AND(G129&lt;&gt;"",[2]Opset!$I12&lt;&gt;""),[2]Opset!$I12,"")</f>
        <v>50</v>
      </c>
      <c r="K129" s="3">
        <f>+IF(AND(G129&lt;&gt;"",[2]Opset!$J12&lt;&gt;""),[2]Opset!$J12,"")</f>
        <v>12.5</v>
      </c>
      <c r="L129" s="3">
        <f>+IF(AND(G129&lt;&gt;"",[2]Opset!$K12&lt;&gt;""),[2]Opset!$K12,"")</f>
        <v>6.25</v>
      </c>
      <c r="M129" s="1" t="str">
        <f>+IF([2]Opset!$L12&lt;&gt;"",[2]Opset!$L12,"")</f>
        <v/>
      </c>
      <c r="N129" s="1" t="str">
        <f t="shared" si="1"/>
        <v>TRUE</v>
      </c>
    </row>
    <row r="130" spans="1:14" x14ac:dyDescent="0.25">
      <c r="A130" s="1">
        <v>5</v>
      </c>
      <c r="B130" s="1" t="str">
        <f>+VLOOKUP([1]Sheet1!$E130,[1]Sheet1!$A$2:$B$13,2,FALSE)</f>
        <v>Bagian Optimalisasi Aset</v>
      </c>
      <c r="C130" s="6">
        <f>+[2]Opset!$C$3</f>
        <v>42736</v>
      </c>
      <c r="D130" s="1" t="str">
        <f>+[2]Opset!$B14</f>
        <v>I.Op.1.1</v>
      </c>
      <c r="E130" s="1" t="str">
        <f>+[2]Opset!$C14</f>
        <v>Inventarisasi Aset Perusahaan</v>
      </c>
      <c r="F130" s="1" t="str">
        <f>+[2]Opset!$D14</f>
        <v>Maximize</v>
      </c>
      <c r="G130" s="10" t="str">
        <f>+IF([2]Opset!$E14&lt;&gt;"",[2]Opset!$E14,"")</f>
        <v/>
      </c>
      <c r="H130" s="10" t="str">
        <f>+IF([2]Opset!$F14&lt;&gt;"",[2]Opset!$F14,"")</f>
        <v/>
      </c>
      <c r="I130" s="4" t="str">
        <f>+IF([2]Opset!$G14&lt;&gt;"",[2]Opset!$G14,"")</f>
        <v/>
      </c>
      <c r="J130" s="2" t="str">
        <f>+IF(AND(G130&lt;&gt;"",[2]Opset!$I14&lt;&gt;""),[2]Opset!$I14,"")</f>
        <v/>
      </c>
      <c r="K130" s="3" t="str">
        <f>+IF(AND(G130&lt;&gt;"",[2]Opset!$J14&lt;&gt;""),[2]Opset!$J14,"")</f>
        <v/>
      </c>
      <c r="L130" s="3" t="str">
        <f>+IF(AND(G130&lt;&gt;"",[2]Opset!$K14&lt;&gt;""),[2]Opset!$K14,"")</f>
        <v/>
      </c>
      <c r="M130" s="1" t="str">
        <f>+IF([2]Opset!$L14&lt;&gt;"",[2]Opset!$L14,"")</f>
        <v/>
      </c>
      <c r="N130" s="1" t="str">
        <f t="shared" ref="N130:N193" si="2">+IF($K130&lt;&gt;"","TRUE","FALSE")</f>
        <v>FALSE</v>
      </c>
    </row>
    <row r="131" spans="1:14" x14ac:dyDescent="0.25">
      <c r="A131" s="1">
        <v>6</v>
      </c>
      <c r="B131" s="1" t="str">
        <f>+VLOOKUP([1]Sheet1!$E131,[1]Sheet1!$A$2:$B$13,2,FALSE)</f>
        <v>Bagian Optimalisasi Aset</v>
      </c>
      <c r="C131" s="6">
        <f>+[2]Opset!$C$3</f>
        <v>42736</v>
      </c>
      <c r="D131" s="1" t="str">
        <f>+[2]Opset!$B15</f>
        <v>I.Op.1.2</v>
      </c>
      <c r="E131" s="1" t="str">
        <f>+[2]Opset!$C15</f>
        <v>Kajian Pendayagunaan Aset yang Diterapkan (PA)</v>
      </c>
      <c r="F131" s="1" t="str">
        <f>+[2]Opset!$D15</f>
        <v>Maximize</v>
      </c>
      <c r="G131" s="10" t="str">
        <f>+IF([2]Opset!$E15&lt;&gt;"",[2]Opset!$E15,"")</f>
        <v/>
      </c>
      <c r="H131" s="10" t="str">
        <f>+IF([2]Opset!$F15&lt;&gt;"",[2]Opset!$F15,"")</f>
        <v/>
      </c>
      <c r="I131" s="4" t="str">
        <f>+IF([2]Opset!$G15&lt;&gt;"",[2]Opset!$G15,"")</f>
        <v/>
      </c>
      <c r="J131" s="2" t="str">
        <f>+IF(AND(G131&lt;&gt;"",[2]Opset!$I15&lt;&gt;""),[2]Opset!$I15,"")</f>
        <v/>
      </c>
      <c r="K131" s="3" t="str">
        <f>+IF(AND(G131&lt;&gt;"",[2]Opset!$J15&lt;&gt;""),[2]Opset!$J15,"")</f>
        <v/>
      </c>
      <c r="L131" s="3" t="str">
        <f>+IF(AND(G131&lt;&gt;"",[2]Opset!$K15&lt;&gt;""),[2]Opset!$K15,"")</f>
        <v/>
      </c>
      <c r="M131" s="1" t="str">
        <f>+IF([2]Opset!$L15&lt;&gt;"",[2]Opset!$L15,"")</f>
        <v/>
      </c>
      <c r="N131" s="1" t="str">
        <f t="shared" si="2"/>
        <v>FALSE</v>
      </c>
    </row>
    <row r="132" spans="1:14" x14ac:dyDescent="0.25">
      <c r="A132" s="1">
        <v>7</v>
      </c>
      <c r="B132" s="1" t="str">
        <f>+VLOOKUP([1]Sheet1!$E132,[1]Sheet1!$A$2:$B$13,2,FALSE)</f>
        <v>Bagian Optimalisasi Aset</v>
      </c>
      <c r="C132" s="6">
        <f>+[2]Opset!$C$3</f>
        <v>42736</v>
      </c>
      <c r="D132" s="1" t="str">
        <f>+[2]Opset!$B16</f>
        <v>I.Op.1.3</v>
      </c>
      <c r="E132" s="1" t="str">
        <f>+[2]Opset!$C16</f>
        <v>Laporan Reviu Perjanjian yang Sudah Terealisasi / Evaluasi Kontrak Kerjasama yang jatuh Tempo</v>
      </c>
      <c r="F132" s="1" t="str">
        <f>+[2]Opset!$D16</f>
        <v>Maximize</v>
      </c>
      <c r="G132" s="10" t="str">
        <f>+IF([2]Opset!$E16&lt;&gt;"",[2]Opset!$E16,"")</f>
        <v/>
      </c>
      <c r="H132" s="10" t="str">
        <f>+IF([2]Opset!$F16&lt;&gt;"",[2]Opset!$F16,"")</f>
        <v/>
      </c>
      <c r="I132" s="4" t="str">
        <f>+IF([2]Opset!$G16&lt;&gt;"",[2]Opset!$G16,"")</f>
        <v/>
      </c>
      <c r="J132" s="2" t="str">
        <f>+IF(AND(G132&lt;&gt;"",[2]Opset!$I16&lt;&gt;""),[2]Opset!$I16,"")</f>
        <v/>
      </c>
      <c r="K132" s="3" t="str">
        <f>+IF(AND(G132&lt;&gt;"",[2]Opset!$J16&lt;&gt;""),[2]Opset!$J16,"")</f>
        <v/>
      </c>
      <c r="L132" s="3" t="str">
        <f>+IF(AND(G132&lt;&gt;"",[2]Opset!$K16&lt;&gt;""),[2]Opset!$K16,"")</f>
        <v/>
      </c>
      <c r="M132" s="1" t="str">
        <f>+IF([2]Opset!$L16&lt;&gt;"",[2]Opset!$L16,"")</f>
        <v/>
      </c>
      <c r="N132" s="1" t="str">
        <f t="shared" si="2"/>
        <v>FALSE</v>
      </c>
    </row>
    <row r="133" spans="1:14" x14ac:dyDescent="0.25">
      <c r="A133" s="1">
        <v>8</v>
      </c>
      <c r="B133" s="1" t="str">
        <f>+VLOOKUP([1]Sheet1!$E133,[1]Sheet1!$A$2:$B$13,2,FALSE)</f>
        <v>Bagian Optimalisasi Aset</v>
      </c>
      <c r="C133" s="6">
        <f>+[2]Opset!$C$3</f>
        <v>42736</v>
      </c>
      <c r="D133" s="1" t="str">
        <f>+[2]Opset!$B17</f>
        <v>I.Op.1.4</v>
      </c>
      <c r="E133" s="1" t="str">
        <f>+[2]Opset!$C17</f>
        <v>Jumlah Kajian (KU)</v>
      </c>
      <c r="F133" s="1" t="str">
        <f>+[2]Opset!$D17</f>
        <v>Maximize</v>
      </c>
      <c r="G133" s="10">
        <f>+IF([2]Opset!$E17&lt;&gt;"",[2]Opset!$E17,"")</f>
        <v>2</v>
      </c>
      <c r="H133" s="10">
        <f>+IF([2]Opset!$F17&lt;&gt;"",[2]Opset!$F17,"")</f>
        <v>3</v>
      </c>
      <c r="I133" s="4">
        <f>+IF([2]Opset!$G17&lt;&gt;"",[2]Opset!$G17,"")</f>
        <v>150</v>
      </c>
      <c r="J133" s="2">
        <f>+IF(AND(G133&lt;&gt;"",[2]Opset!$I17&lt;&gt;""),[2]Opset!$I17,"")</f>
        <v>110</v>
      </c>
      <c r="K133" s="3">
        <f>+IF(AND(G133&lt;&gt;"",[2]Opset!$J17&lt;&gt;""),[2]Opset!$J17,"")</f>
        <v>25</v>
      </c>
      <c r="L133" s="3">
        <f>+IF(AND(G133&lt;&gt;"",[2]Opset!$K17&lt;&gt;""),[2]Opset!$K17,"")</f>
        <v>27.5</v>
      </c>
      <c r="M133" s="1" t="str">
        <f>+IF([2]Opset!$L17&lt;&gt;"",[2]Opset!$L17,"")</f>
        <v/>
      </c>
      <c r="N133" s="1" t="str">
        <f t="shared" si="2"/>
        <v>TRUE</v>
      </c>
    </row>
    <row r="134" spans="1:14" x14ac:dyDescent="0.25">
      <c r="A134" s="1">
        <v>9</v>
      </c>
      <c r="B134" s="1" t="str">
        <f>+VLOOKUP([1]Sheet1!$E134,[1]Sheet1!$A$2:$B$13,2,FALSE)</f>
        <v>Bagian Optimalisasi Aset</v>
      </c>
      <c r="C134" s="6">
        <f>+[2]Opset!$C$3</f>
        <v>42736</v>
      </c>
      <c r="D134" s="1" t="str">
        <f>+[2]Opset!$B19</f>
        <v>I.Op.2.1</v>
      </c>
      <c r="E134" s="1" t="str">
        <f>+[2]Opset!$C19</f>
        <v>Pengajuan Kontrak Kerjasama dengan Mitra Kerjasama</v>
      </c>
      <c r="F134" s="1" t="str">
        <f>+[2]Opset!$D19</f>
        <v>Maximize</v>
      </c>
      <c r="G134" s="10" t="str">
        <f>+IF([2]Opset!$E19&lt;&gt;"",[2]Opset!$E19,"")</f>
        <v/>
      </c>
      <c r="H134" s="10" t="str">
        <f>+IF([2]Opset!$F19&lt;&gt;"",[2]Opset!$F19,"")</f>
        <v/>
      </c>
      <c r="I134" s="4" t="str">
        <f>+IF([2]Opset!$G19&lt;&gt;"",[2]Opset!$G19,"")</f>
        <v/>
      </c>
      <c r="J134" s="2" t="str">
        <f>+IF(AND(G134&lt;&gt;"",[2]Opset!$I19&lt;&gt;""),[2]Opset!$I19,"")</f>
        <v/>
      </c>
      <c r="K134" s="3" t="str">
        <f>+IF(AND(G134&lt;&gt;"",[2]Opset!$J19&lt;&gt;""),[2]Opset!$J19,"")</f>
        <v/>
      </c>
      <c r="L134" s="3" t="str">
        <f>+IF(AND(G134&lt;&gt;"",[2]Opset!$K19&lt;&gt;""),[2]Opset!$K19,"")</f>
        <v/>
      </c>
      <c r="M134" s="1" t="str">
        <f>+IF([2]Opset!$L19&lt;&gt;"",[2]Opset!$L19,"")</f>
        <v/>
      </c>
      <c r="N134" s="1" t="str">
        <f t="shared" si="2"/>
        <v>FALSE</v>
      </c>
    </row>
    <row r="135" spans="1:14" x14ac:dyDescent="0.25">
      <c r="A135" s="1">
        <v>10</v>
      </c>
      <c r="B135" s="1" t="str">
        <f>+VLOOKUP([1]Sheet1!$E135,[1]Sheet1!$A$2:$B$13,2,FALSE)</f>
        <v>Bagian Optimalisasi Aset</v>
      </c>
      <c r="C135" s="6">
        <f>+[2]Opset!$C$3</f>
        <v>42736</v>
      </c>
      <c r="D135" s="1" t="str">
        <f>+[2]Opset!$B20</f>
        <v>I.Op.2.2</v>
      </c>
      <c r="E135" s="1" t="str">
        <f>+[2]Opset!$C20</f>
        <v>Respon Atas Usulan Mitra Kerjasama</v>
      </c>
      <c r="F135" s="1" t="str">
        <f>+[2]Opset!$D20</f>
        <v>Maximize</v>
      </c>
      <c r="G135" s="10" t="str">
        <f>+IF([2]Opset!$E20&lt;&gt;"",[2]Opset!$E20,"")</f>
        <v/>
      </c>
      <c r="H135" s="10" t="str">
        <f>+IF([2]Opset!$F20&lt;&gt;"",[2]Opset!$F20,"")</f>
        <v/>
      </c>
      <c r="I135" s="4" t="str">
        <f>+IF([2]Opset!$G20&lt;&gt;"",[2]Opset!$G20,"")</f>
        <v/>
      </c>
      <c r="J135" s="2" t="str">
        <f>+IF(AND(G135&lt;&gt;"",[2]Opset!$I20&lt;&gt;""),[2]Opset!$I20,"")</f>
        <v/>
      </c>
      <c r="K135" s="3" t="str">
        <f>+IF(AND(G135&lt;&gt;"",[2]Opset!$J20&lt;&gt;""),[2]Opset!$J20,"")</f>
        <v/>
      </c>
      <c r="L135" s="3" t="str">
        <f>+IF(AND(G135&lt;&gt;"",[2]Opset!$K20&lt;&gt;""),[2]Opset!$K20,"")</f>
        <v/>
      </c>
      <c r="M135" s="1" t="str">
        <f>+IF([2]Opset!$L20&lt;&gt;"",[2]Opset!$L20,"")</f>
        <v/>
      </c>
      <c r="N135" s="1" t="str">
        <f t="shared" si="2"/>
        <v>FALSE</v>
      </c>
    </row>
    <row r="136" spans="1:14" x14ac:dyDescent="0.25">
      <c r="A136" s="1">
        <v>11</v>
      </c>
      <c r="B136" s="1" t="str">
        <f>+VLOOKUP([1]Sheet1!$E136,[1]Sheet1!$A$2:$B$13,2,FALSE)</f>
        <v>Bagian Optimalisasi Aset</v>
      </c>
      <c r="C136" s="6">
        <f>+[2]Opset!$C$3</f>
        <v>42736</v>
      </c>
      <c r="D136" s="1" t="str">
        <f>+[2]Opset!$B22</f>
        <v>I.Op.3</v>
      </c>
      <c r="E136" s="1" t="str">
        <f>+[2]Opset!$C22</f>
        <v>Program Research and Development yang terealisasi</v>
      </c>
      <c r="F136" s="1" t="str">
        <f>+[2]Opset!$D22</f>
        <v>Maximize</v>
      </c>
      <c r="G136" s="10" t="str">
        <f>+IF([2]Opset!$E22&lt;&gt;"",[2]Opset!$E22,"")</f>
        <v/>
      </c>
      <c r="H136" s="10" t="str">
        <f>+IF([2]Opset!$F22&lt;&gt;"",[2]Opset!$F22,"")</f>
        <v/>
      </c>
      <c r="I136" s="4" t="str">
        <f>+IF([2]Opset!$G22&lt;&gt;"",[2]Opset!$G22,"")</f>
        <v/>
      </c>
      <c r="J136" s="2" t="str">
        <f>+IF(AND(G136&lt;&gt;"",[2]Opset!$I22&lt;&gt;""),[2]Opset!$I22,"")</f>
        <v/>
      </c>
      <c r="K136" s="3" t="str">
        <f>+IF(AND(G136&lt;&gt;"",[2]Opset!$J22&lt;&gt;""),[2]Opset!$J22,"")</f>
        <v/>
      </c>
      <c r="L136" s="3" t="str">
        <f>+IF(AND(G136&lt;&gt;"",[2]Opset!$K22&lt;&gt;""),[2]Opset!$K22,"")</f>
        <v/>
      </c>
      <c r="M136" s="1" t="str">
        <f>+IF([2]Opset!$L22&lt;&gt;"",[2]Opset!$L22,"")</f>
        <v/>
      </c>
      <c r="N136" s="1" t="str">
        <f t="shared" si="2"/>
        <v>FALSE</v>
      </c>
    </row>
    <row r="137" spans="1:14" x14ac:dyDescent="0.25">
      <c r="A137" s="1">
        <v>12</v>
      </c>
      <c r="B137" s="1" t="str">
        <f>+VLOOKUP([1]Sheet1!$E137,[1]Sheet1!$A$2:$B$13,2,FALSE)</f>
        <v>Bagian Optimalisasi Aset</v>
      </c>
      <c r="C137" s="6">
        <f>+[2]Opset!$C$3</f>
        <v>42736</v>
      </c>
      <c r="D137" s="1" t="str">
        <f>+[2]Opset!$B24</f>
        <v>L.Op.1</v>
      </c>
      <c r="E137" s="1" t="str">
        <f>+[2]Opset!$C24</f>
        <v>Penyusunan Laporan hasil Riset dan Inovasi Perusahaan</v>
      </c>
      <c r="F137" s="1" t="str">
        <f>+[2]Opset!$D24</f>
        <v>Maximize</v>
      </c>
      <c r="G137" s="13" t="str">
        <f>+IF([2]Opset!$E24&lt;&gt;"",[2]Opset!$E24,"")</f>
        <v/>
      </c>
      <c r="H137" s="13" t="str">
        <f>+IF([2]Opset!$F24&lt;&gt;"",[2]Opset!$F24,"")</f>
        <v/>
      </c>
      <c r="I137" s="4" t="str">
        <f>+IF([2]Opset!$G24&lt;&gt;"",[2]Opset!$G24,"")</f>
        <v/>
      </c>
      <c r="J137" s="2" t="str">
        <f>+IF(AND(G137&lt;&gt;"",[2]Opset!$I24&lt;&gt;""),[2]Opset!$I24,"")</f>
        <v/>
      </c>
      <c r="K137" s="3" t="str">
        <f>+IF(AND(G137&lt;&gt;"",[2]Opset!$J24&lt;&gt;""),[2]Opset!$J24,"")</f>
        <v/>
      </c>
      <c r="L137" s="3" t="str">
        <f>+IF(AND(G137&lt;&gt;"",[2]Opset!$K24&lt;&gt;""),[2]Opset!$K24,"")</f>
        <v/>
      </c>
      <c r="M137" s="1" t="str">
        <f>+IF([2]Opset!$L24&lt;&gt;"",[2]Opset!$L24,"")</f>
        <v/>
      </c>
      <c r="N137" s="1" t="str">
        <f t="shared" si="2"/>
        <v>FALSE</v>
      </c>
    </row>
    <row r="138" spans="1:14" x14ac:dyDescent="0.25">
      <c r="A138" s="1">
        <v>13</v>
      </c>
      <c r="B138" s="1" t="str">
        <f>+VLOOKUP([1]Sheet1!$E138,[1]Sheet1!$A$2:$B$13,2,FALSE)</f>
        <v>Bagian Optimalisasi Aset</v>
      </c>
      <c r="C138" s="6">
        <f>+[2]Opset!$C$3</f>
        <v>42736</v>
      </c>
      <c r="D138" s="1" t="str">
        <f>+[2]Opset!$B26</f>
        <v>L.Op.2.1</v>
      </c>
      <c r="E138" s="1" t="str">
        <f>+[2]Opset!$C26</f>
        <v>Penyusunan RKAP 2018 Bagian Optimalisasi Aset</v>
      </c>
      <c r="F138" s="1" t="str">
        <f>+[2]Opset!$D26</f>
        <v>Minimize</v>
      </c>
      <c r="G138" s="11" t="str">
        <f>+IF([2]Opset!$E26&lt;&gt;"",[2]Opset!$E26,"")</f>
        <v/>
      </c>
      <c r="H138" s="11" t="str">
        <f>+IF([2]Opset!$F26&lt;&gt;"",[2]Opset!$F26,"")</f>
        <v/>
      </c>
      <c r="I138" s="4" t="str">
        <f>+IF([2]Opset!$G26&lt;&gt;"",[2]Opset!$G26,"")</f>
        <v/>
      </c>
      <c r="J138" s="2" t="str">
        <f>+IF(AND(G138&lt;&gt;"",[2]Opset!$I26&lt;&gt;""),[2]Opset!$I26,"")</f>
        <v/>
      </c>
      <c r="K138" s="3" t="str">
        <f>+IF(AND(G138&lt;&gt;"",[2]Opset!$J26&lt;&gt;""),[2]Opset!$J26,"")</f>
        <v/>
      </c>
      <c r="L138" s="3" t="str">
        <f>+IF(AND(G138&lt;&gt;"",[2]Opset!$K26&lt;&gt;""),[2]Opset!$K26,"")</f>
        <v/>
      </c>
      <c r="M138" s="1" t="str">
        <f>+IF([2]Opset!$L26&lt;&gt;"",[2]Opset!$L26,"")</f>
        <v/>
      </c>
      <c r="N138" s="1" t="str">
        <f t="shared" si="2"/>
        <v>FALSE</v>
      </c>
    </row>
    <row r="139" spans="1:14" x14ac:dyDescent="0.25">
      <c r="A139" s="1">
        <v>14</v>
      </c>
      <c r="B139" s="1" t="str">
        <f>+VLOOKUP([1]Sheet1!$E139,[1]Sheet1!$A$2:$B$13,2,FALSE)</f>
        <v>Bagian Optimalisasi Aset</v>
      </c>
      <c r="C139" s="6">
        <f>+[2]Opset!$C$3</f>
        <v>42736</v>
      </c>
      <c r="D139" s="1" t="str">
        <f>+[2]Opset!$B27</f>
        <v>L.Op.2.2</v>
      </c>
      <c r="E139" s="1" t="str">
        <f>+[2]Opset!$C27</f>
        <v>Penyusunan PKB (I,II,III,IV) Bagian Optimalisasi Aset</v>
      </c>
      <c r="F139" s="1" t="str">
        <f>+[2]Opset!$D27</f>
        <v>Minimize</v>
      </c>
      <c r="G139" s="11" t="str">
        <f>+IF([2]Opset!$E27&lt;&gt;"",[2]Opset!$E27,"")</f>
        <v/>
      </c>
      <c r="H139" s="11" t="str">
        <f>+IF([2]Opset!$F27&lt;&gt;"",[2]Opset!$F27,"")</f>
        <v/>
      </c>
      <c r="I139" s="4" t="str">
        <f>+IF([2]Opset!$G27&lt;&gt;"",[2]Opset!$G27,"")</f>
        <v/>
      </c>
      <c r="J139" s="2" t="str">
        <f>+IF(AND(G139&lt;&gt;"",[2]Opset!$I27&lt;&gt;""),[2]Opset!$I27,"")</f>
        <v/>
      </c>
      <c r="K139" s="3" t="str">
        <f>+IF(AND(G139&lt;&gt;"",[2]Opset!$J27&lt;&gt;""),[2]Opset!$J27,"")</f>
        <v/>
      </c>
      <c r="L139" s="3" t="str">
        <f>+IF(AND(G139&lt;&gt;"",[2]Opset!$K27&lt;&gt;""),[2]Opset!$K27,"")</f>
        <v/>
      </c>
      <c r="M139" s="1" t="str">
        <f>+IF([2]Opset!$L27&lt;&gt;"",[2]Opset!$L27,"")</f>
        <v/>
      </c>
      <c r="N139" s="1" t="str">
        <f t="shared" si="2"/>
        <v>FALSE</v>
      </c>
    </row>
    <row r="140" spans="1:14" x14ac:dyDescent="0.25">
      <c r="A140" s="1">
        <v>15</v>
      </c>
      <c r="B140" s="1" t="str">
        <f>+VLOOKUP([1]Sheet1!$E140,[1]Sheet1!$A$2:$B$13,2,FALSE)</f>
        <v>Bagian Optimalisasi Aset</v>
      </c>
      <c r="C140" s="6">
        <f>+[2]Opset!$C$3</f>
        <v>42736</v>
      </c>
      <c r="D140" s="1" t="str">
        <f>+[2]Opset!$B29</f>
        <v>L.Op.3</v>
      </c>
      <c r="E140" s="1" t="str">
        <f>+[2]Opset!$C29</f>
        <v>Reviu Terhadap Kebijakan Bagian Optimalisasi Aset</v>
      </c>
      <c r="F140" s="1" t="str">
        <f>+[2]Opset!$D29</f>
        <v>Maximize</v>
      </c>
      <c r="G140" s="12" t="str">
        <f>+IF([2]Opset!$E29&lt;&gt;"",[2]Opset!$E29,"")</f>
        <v/>
      </c>
      <c r="H140" s="12" t="str">
        <f>+IF([2]Opset!$F29&lt;&gt;"",[2]Opset!$F29,"")</f>
        <v/>
      </c>
      <c r="I140" s="4" t="str">
        <f>+IF([2]Opset!$G29&lt;&gt;"",[2]Opset!$G29,"")</f>
        <v/>
      </c>
      <c r="J140" s="2" t="str">
        <f>+IF(AND(G140&lt;&gt;"",[2]Opset!$I29&lt;&gt;""),[2]Opset!$I29,"")</f>
        <v/>
      </c>
      <c r="K140" s="3" t="str">
        <f>+IF(AND(G140&lt;&gt;"",[2]Opset!$J29&lt;&gt;""),[2]Opset!$J29,"")</f>
        <v/>
      </c>
      <c r="L140" s="3" t="str">
        <f>+IF(AND(G140&lt;&gt;"",[2]Opset!$K29&lt;&gt;""),[2]Opset!$K29,"")</f>
        <v/>
      </c>
      <c r="M140" s="1" t="str">
        <f>+IF([2]Opset!$L29&lt;&gt;"",[2]Opset!$L29,"")</f>
        <v/>
      </c>
      <c r="N140" s="1" t="str">
        <f t="shared" si="2"/>
        <v>FALSE</v>
      </c>
    </row>
    <row r="141" spans="1:14" x14ac:dyDescent="0.25">
      <c r="A141" s="1">
        <v>16</v>
      </c>
      <c r="B141" s="1" t="str">
        <f>+VLOOKUP([1]Sheet1!$E141,[1]Sheet1!$A$2:$B$13,2,FALSE)</f>
        <v>Bagian Optimalisasi Aset</v>
      </c>
      <c r="C141" s="6">
        <f>+[2]Opset!$C$3</f>
        <v>42736</v>
      </c>
      <c r="D141" s="1" t="str">
        <f>+[2]Opset!$B31</f>
        <v>L.Op.4</v>
      </c>
      <c r="E141" s="1" t="str">
        <f>+[2]Opset!$C31</f>
        <v>Ketepatan penyampaian KPI Softcopy</v>
      </c>
      <c r="F141" s="1" t="str">
        <f>+[2]Opset!$D31</f>
        <v>Minimize</v>
      </c>
      <c r="G141" s="11">
        <f>+IF([2]Opset!$E31&lt;&gt;"",[2]Opset!$E31,"")</f>
        <v>42775</v>
      </c>
      <c r="H141" s="11">
        <f>+IF([2]Opset!$F31&lt;&gt;"",[2]Opset!$F31,"")</f>
        <v>42774</v>
      </c>
      <c r="I141" s="5">
        <f>+IF([2]Opset!$G31&lt;&gt;"",[2]Opset!$G31,"")</f>
        <v>-1</v>
      </c>
      <c r="J141" s="2">
        <f>+IF(AND(G141&lt;&gt;"",[2]Opset!$I31&lt;&gt;""),[2]Opset!$I31,"")</f>
        <v>110</v>
      </c>
      <c r="K141" s="3">
        <f>+IF(AND(G141&lt;&gt;"",[2]Opset!$J31&lt;&gt;""),[2]Opset!$J31,"")</f>
        <v>25</v>
      </c>
      <c r="L141" s="3">
        <f>+IF(AND(G141&lt;&gt;"",[2]Opset!$K31&lt;&gt;""),[2]Opset!$K31,"")</f>
        <v>27.5</v>
      </c>
      <c r="M141" s="1" t="str">
        <f>+IF([2]Opset!$L31&lt;&gt;"",[2]Opset!$L31,"")</f>
        <v/>
      </c>
      <c r="N141" s="1" t="str">
        <f t="shared" si="2"/>
        <v>TRUE</v>
      </c>
    </row>
    <row r="142" spans="1:14" x14ac:dyDescent="0.25">
      <c r="A142" s="1">
        <v>1</v>
      </c>
      <c r="B142" s="1" t="str">
        <f>+VLOOKUP([1]Sheet1!$E142,[1]Sheet1!$A$2:$B$13,2,FALSE)</f>
        <v>Bagian Keuangan</v>
      </c>
      <c r="C142" s="6">
        <f>+[2]Keuangan!$C$3</f>
        <v>42736</v>
      </c>
      <c r="D142" s="1" t="str">
        <f>+[2]Keuangan!$B7</f>
        <v>F.Ku.1</v>
      </c>
      <c r="E142" s="1" t="str">
        <f>+[2]Keuangan!$C7</f>
        <v>Biaya Umum Bagian Keuangan</v>
      </c>
      <c r="F142" s="1" t="str">
        <f>+[2]Keuangan!$D7</f>
        <v>Minimize</v>
      </c>
      <c r="G142" s="10">
        <f>+IF([2]Keuangan!$E7&lt;&gt;"",[2]Keuangan!$E7,"")</f>
        <v>21572432</v>
      </c>
      <c r="H142" s="10">
        <f>+IF([2]Keuangan!$F7&lt;&gt;"",[2]Keuangan!$F7,"")</f>
        <v>7655036</v>
      </c>
      <c r="I142" s="4">
        <f>+IF([2]Keuangan!$G7&lt;&gt;"",[2]Keuangan!$G7,"")</f>
        <v>35.485271201689265</v>
      </c>
      <c r="J142" s="2">
        <f>+IF(AND(G142&lt;&gt;"",[2]Keuangan!$I7&lt;&gt;""),[2]Keuangan!$I7,"")</f>
        <v>110</v>
      </c>
      <c r="K142" s="3">
        <f>+IF(AND(G142&lt;&gt;"",[2]Keuangan!$J7&lt;&gt;""),[2]Keuangan!$J7,"")</f>
        <v>15</v>
      </c>
      <c r="L142" s="3">
        <f>+IF(AND(G142&lt;&gt;"",[2]Keuangan!$K7&lt;&gt;""),[2]Keuangan!$K7,"")</f>
        <v>16.5</v>
      </c>
      <c r="M142" s="1" t="str">
        <f>+IF([2]Keuangan!$L7&lt;&gt;"",[2]Keuangan!$L7,"")</f>
        <v/>
      </c>
      <c r="N142" s="1" t="str">
        <f t="shared" si="2"/>
        <v>TRUE</v>
      </c>
    </row>
    <row r="143" spans="1:14" x14ac:dyDescent="0.25">
      <c r="A143" s="1">
        <v>2</v>
      </c>
      <c r="B143" s="1" t="str">
        <f>+VLOOKUP([1]Sheet1!$E143,[1]Sheet1!$A$2:$B$13,2,FALSE)</f>
        <v>Bagian Keuangan</v>
      </c>
      <c r="C143" s="6">
        <f>+[2]Keuangan!$C$3</f>
        <v>42736</v>
      </c>
      <c r="D143" s="1" t="str">
        <f>+[2]Keuangan!$B9</f>
        <v>F.Ku.2</v>
      </c>
      <c r="E143" s="1" t="str">
        <f>+[2]Keuangan!$C9</f>
        <v>Persentase Jumlah Piutang Penjualan Ekspor Teh Tertagih Yang Jatuh Tempo</v>
      </c>
      <c r="F143" s="1" t="str">
        <f>+[2]Keuangan!$D9</f>
        <v>Maximize</v>
      </c>
      <c r="G143" s="10">
        <f>+IF([2]Keuangan!$E9&lt;&gt;"",[2]Keuangan!$E9,"")</f>
        <v>100</v>
      </c>
      <c r="H143" s="10">
        <f>+IF([2]Keuangan!$F9&lt;&gt;"",[2]Keuangan!$F9,"")</f>
        <v>100</v>
      </c>
      <c r="I143" s="4">
        <f>+IF([2]Keuangan!$G9&lt;&gt;"",[2]Keuangan!$G9,"")</f>
        <v>100</v>
      </c>
      <c r="J143" s="2">
        <f>+IF(AND(G143&lt;&gt;"",[2]Keuangan!$I9&lt;&gt;""),[2]Keuangan!$I9,"")</f>
        <v>110</v>
      </c>
      <c r="K143" s="3">
        <f>+IF(AND(G143&lt;&gt;"",[2]Keuangan!$J9&lt;&gt;""),[2]Keuangan!$J9,"")</f>
        <v>10</v>
      </c>
      <c r="L143" s="3">
        <f>+IF(AND(G143&lt;&gt;"",[2]Keuangan!$K9&lt;&gt;""),[2]Keuangan!$K9,"")</f>
        <v>11</v>
      </c>
      <c r="M143" s="1" t="str">
        <f>+IF([2]Keuangan!$L9&lt;&gt;"",[2]Keuangan!$L9,"")</f>
        <v/>
      </c>
      <c r="N143" s="1" t="str">
        <f t="shared" si="2"/>
        <v>TRUE</v>
      </c>
    </row>
    <row r="144" spans="1:14" x14ac:dyDescent="0.25">
      <c r="A144" s="1">
        <v>3</v>
      </c>
      <c r="B144" s="1" t="str">
        <f>+VLOOKUP([1]Sheet1!$E144,[1]Sheet1!$A$2:$B$13,2,FALSE)</f>
        <v>Bagian Keuangan</v>
      </c>
      <c r="C144" s="6">
        <f>+[2]Keuangan!$C$3</f>
        <v>42736</v>
      </c>
      <c r="D144" s="1" t="str">
        <f>+[2]Keuangan!$B11</f>
        <v>C.Ku.1.1</v>
      </c>
      <c r="E144" s="1" t="str">
        <f>+[2]Keuangan!$C11</f>
        <v>Tingkat Kepuasan Direksi Kepada Bagian Keuangan</v>
      </c>
      <c r="F144" s="1" t="str">
        <f>+[2]Keuangan!$D11</f>
        <v>Maximize</v>
      </c>
      <c r="G144" s="10">
        <f>+IF([2]Keuangan!$E11&lt;&gt;"",[2]Keuangan!$E11,"")</f>
        <v>100</v>
      </c>
      <c r="H144" s="10">
        <f>+IF([2]Keuangan!$F11&lt;&gt;"",[2]Keuangan!$F11,"")</f>
        <v>86</v>
      </c>
      <c r="I144" s="4">
        <f>+IF([2]Keuangan!$G11&lt;&gt;"",[2]Keuangan!$G11,"")</f>
        <v>86</v>
      </c>
      <c r="J144" s="2">
        <f>+IF(AND(G144&lt;&gt;"",[2]Keuangan!$I11&lt;&gt;""),[2]Keuangan!$I11,"")</f>
        <v>70</v>
      </c>
      <c r="K144" s="3">
        <f>+IF(AND(G144&lt;&gt;"",[2]Keuangan!$J11&lt;&gt;""),[2]Keuangan!$J11,"")</f>
        <v>12.5</v>
      </c>
      <c r="L144" s="3">
        <f>+IF(AND(G144&lt;&gt;"",[2]Keuangan!$K11&lt;&gt;""),[2]Keuangan!$K11,"")</f>
        <v>8.75</v>
      </c>
      <c r="M144" s="1" t="str">
        <f>+IF([2]Keuangan!$L11&lt;&gt;"",[2]Keuangan!$L11,"")</f>
        <v/>
      </c>
      <c r="N144" s="1" t="str">
        <f t="shared" si="2"/>
        <v>TRUE</v>
      </c>
    </row>
    <row r="145" spans="1:14" x14ac:dyDescent="0.25">
      <c r="A145" s="1">
        <v>4</v>
      </c>
      <c r="B145" s="1" t="str">
        <f>+VLOOKUP([1]Sheet1!$E145,[1]Sheet1!$A$2:$B$13,2,FALSE)</f>
        <v>Bagian Keuangan</v>
      </c>
      <c r="C145" s="6">
        <f>+[2]Keuangan!$C$3</f>
        <v>42736</v>
      </c>
      <c r="D145" s="1" t="str">
        <f>+[2]Keuangan!$B12</f>
        <v>C.Ku.1.2</v>
      </c>
      <c r="E145" s="1" t="str">
        <f>+[2]Keuangan!$C12</f>
        <v>Tingkat Kepuasan Bagian Lain Terhadap Bagian Keuangan</v>
      </c>
      <c r="F145" s="1" t="str">
        <f>+[2]Keuangan!$D12</f>
        <v>Maximize</v>
      </c>
      <c r="G145" s="10">
        <f>+IF([2]Keuangan!$E12&lt;&gt;"",[2]Keuangan!$E12,"")</f>
        <v>100</v>
      </c>
      <c r="H145" s="10">
        <f>+IF([2]Keuangan!$F12&lt;&gt;"",[2]Keuangan!$F12,"")</f>
        <v>70.545454545454547</v>
      </c>
      <c r="I145" s="4">
        <f>+IF([2]Keuangan!$G12&lt;&gt;"",[2]Keuangan!$G12,"")</f>
        <v>70.545454545454547</v>
      </c>
      <c r="J145" s="2">
        <f>+IF(AND(G145&lt;&gt;"",[2]Keuangan!$I12&lt;&gt;""),[2]Keuangan!$I12,"")</f>
        <v>50</v>
      </c>
      <c r="K145" s="3">
        <f>+IF(AND(G145&lt;&gt;"",[2]Keuangan!$J12&lt;&gt;""),[2]Keuangan!$J12,"")</f>
        <v>12.5</v>
      </c>
      <c r="L145" s="3">
        <f>+IF(AND(G145&lt;&gt;"",[2]Keuangan!$K12&lt;&gt;""),[2]Keuangan!$K12,"")</f>
        <v>6.25</v>
      </c>
      <c r="M145" s="1" t="str">
        <f>+IF([2]Keuangan!$L12&lt;&gt;"",[2]Keuangan!$L12,"")</f>
        <v/>
      </c>
      <c r="N145" s="1" t="str">
        <f t="shared" si="2"/>
        <v>TRUE</v>
      </c>
    </row>
    <row r="146" spans="1:14" x14ac:dyDescent="0.25">
      <c r="A146" s="1">
        <v>5</v>
      </c>
      <c r="B146" s="1" t="str">
        <f>+VLOOKUP([1]Sheet1!$E146,[1]Sheet1!$A$2:$B$13,2,FALSE)</f>
        <v>Bagian Keuangan</v>
      </c>
      <c r="C146" s="6">
        <f>+[2]Keuangan!$C$3</f>
        <v>42736</v>
      </c>
      <c r="D146" s="1" t="str">
        <f>+[2]Keuangan!$B14</f>
        <v>C.Ku.2</v>
      </c>
      <c r="E146" s="1" t="str">
        <f>+[2]Keuangan!$C14</f>
        <v>Pelaksanaan Penagihan Piutang Karyawan</v>
      </c>
      <c r="F146" s="1" t="str">
        <f>+[2]Keuangan!$D14</f>
        <v>Maximize</v>
      </c>
      <c r="G146" s="10" t="str">
        <f>+IF([2]Keuangan!$E14&lt;&gt;"",[2]Keuangan!$E14,"")</f>
        <v/>
      </c>
      <c r="H146" s="10" t="str">
        <f>+IF([2]Keuangan!$F14&lt;&gt;"",[2]Keuangan!$F14,"")</f>
        <v/>
      </c>
      <c r="I146" s="4" t="str">
        <f>+IF([2]Keuangan!$G14&lt;&gt;"",[2]Keuangan!$G14,"")</f>
        <v/>
      </c>
      <c r="J146" s="2" t="str">
        <f>+IF(AND(G146&lt;&gt;"",[2]Keuangan!$I14&lt;&gt;""),[2]Keuangan!$I14,"")</f>
        <v/>
      </c>
      <c r="K146" s="3" t="str">
        <f>+IF(AND(G146&lt;&gt;"",[2]Keuangan!$J14&lt;&gt;""),[2]Keuangan!$J14,"")</f>
        <v/>
      </c>
      <c r="L146" s="3" t="str">
        <f>+IF(AND(G146&lt;&gt;"",[2]Keuangan!$K14&lt;&gt;""),[2]Keuangan!$K14,"")</f>
        <v/>
      </c>
      <c r="M146" s="1" t="str">
        <f>+IF([2]Keuangan!$L14&lt;&gt;"",[2]Keuangan!$L14,"")</f>
        <v/>
      </c>
      <c r="N146" s="1" t="str">
        <f t="shared" si="2"/>
        <v>FALSE</v>
      </c>
    </row>
    <row r="147" spans="1:14" x14ac:dyDescent="0.25">
      <c r="A147" s="1">
        <v>6</v>
      </c>
      <c r="B147" s="1" t="str">
        <f>+VLOOKUP([1]Sheet1!$E147,[1]Sheet1!$A$2:$B$13,2,FALSE)</f>
        <v>Bagian Keuangan</v>
      </c>
      <c r="C147" s="6">
        <f>+[2]Keuangan!$C$3</f>
        <v>42736</v>
      </c>
      <c r="D147" s="1" t="str">
        <f>+[2]Keuangan!$B16</f>
        <v>I.Ku.1</v>
      </c>
      <c r="E147" s="1" t="str">
        <f>+[2]Keuangan!$C16</f>
        <v>Evaluasi Pemberian Modal Kerja</v>
      </c>
      <c r="F147" s="1" t="str">
        <f>+[2]Keuangan!$D16</f>
        <v>Minimize</v>
      </c>
      <c r="G147" s="10">
        <f>+IF([2]Keuangan!$E16&lt;&gt;"",[2]Keuangan!$E16,"")</f>
        <v>100</v>
      </c>
      <c r="H147" s="10">
        <f>+IF([2]Keuangan!$F16&lt;&gt;"",[2]Keuangan!$F16,"")</f>
        <v>95.454545454545453</v>
      </c>
      <c r="I147" s="4">
        <f>+IF([2]Keuangan!$G16&lt;&gt;"",[2]Keuangan!$G16,"")</f>
        <v>95.454545454545453</v>
      </c>
      <c r="J147" s="2">
        <f>+IF(AND(G147&lt;&gt;"",[2]Keuangan!$I16&lt;&gt;""),[2]Keuangan!$I16,"")</f>
        <v>110</v>
      </c>
      <c r="K147" s="3">
        <f>+IF(AND(G147&lt;&gt;"",[2]Keuangan!$J16&lt;&gt;""),[2]Keuangan!$J16,"")</f>
        <v>10</v>
      </c>
      <c r="L147" s="3">
        <f>+IF(AND(G147&lt;&gt;"",[2]Keuangan!$K16&lt;&gt;""),[2]Keuangan!$K16,"")</f>
        <v>11</v>
      </c>
      <c r="M147" s="1" t="str">
        <f>+IF([2]Keuangan!$L16&lt;&gt;"",[2]Keuangan!$L16,"")</f>
        <v/>
      </c>
      <c r="N147" s="1" t="str">
        <f t="shared" si="2"/>
        <v>TRUE</v>
      </c>
    </row>
    <row r="148" spans="1:14" x14ac:dyDescent="0.25">
      <c r="A148" s="1">
        <v>7</v>
      </c>
      <c r="B148" s="1" t="str">
        <f>+VLOOKUP([1]Sheet1!$E148,[1]Sheet1!$A$2:$B$13,2,FALSE)</f>
        <v>Bagian Keuangan</v>
      </c>
      <c r="C148" s="6">
        <f>+[2]Keuangan!$C$3</f>
        <v>42736</v>
      </c>
      <c r="D148" s="1" t="str">
        <f>+[2]Keuangan!$B18</f>
        <v>I.Ku.2.1</v>
      </c>
      <c r="E148" s="1" t="str">
        <f>+[2]Keuangan!$C18</f>
        <v>Pelaksanaan Cash Opname &amp; Rekonsiliasi Bank</v>
      </c>
      <c r="F148" s="1" t="str">
        <f>+[2]Keuangan!$D18</f>
        <v>Maximize</v>
      </c>
      <c r="G148" s="10">
        <f>+IF([2]Keuangan!$E18&lt;&gt;"",[2]Keuangan!$E18,"")</f>
        <v>22</v>
      </c>
      <c r="H148" s="10">
        <f>+IF([2]Keuangan!$F18&lt;&gt;"",[2]Keuangan!$F18,"")</f>
        <v>22</v>
      </c>
      <c r="I148" s="4">
        <f>+IF([2]Keuangan!$G18&lt;&gt;"",[2]Keuangan!$G18,"")</f>
        <v>100</v>
      </c>
      <c r="J148" s="2">
        <f>+IF(AND(G148&lt;&gt;"",[2]Keuangan!$I18&lt;&gt;""),[2]Keuangan!$I18,"")</f>
        <v>110</v>
      </c>
      <c r="K148" s="3">
        <f>+IF(AND(G148&lt;&gt;"",[2]Keuangan!$J18&lt;&gt;""),[2]Keuangan!$J18,"")</f>
        <v>3</v>
      </c>
      <c r="L148" s="3">
        <f>+IF(AND(G148&lt;&gt;"",[2]Keuangan!$K18&lt;&gt;""),[2]Keuangan!$K18,"")</f>
        <v>3.3</v>
      </c>
      <c r="M148" s="1" t="str">
        <f>+IF([2]Keuangan!$L18&lt;&gt;"",[2]Keuangan!$L18,"")</f>
        <v/>
      </c>
      <c r="N148" s="1" t="str">
        <f t="shared" si="2"/>
        <v>TRUE</v>
      </c>
    </row>
    <row r="149" spans="1:14" x14ac:dyDescent="0.25">
      <c r="A149" s="1">
        <v>8</v>
      </c>
      <c r="B149" s="1" t="str">
        <f>+VLOOKUP([1]Sheet1!$E149,[1]Sheet1!$A$2:$B$13,2,FALSE)</f>
        <v>Bagian Keuangan</v>
      </c>
      <c r="C149" s="6">
        <f>+[2]Keuangan!$C$3</f>
        <v>42736</v>
      </c>
      <c r="D149" s="1" t="str">
        <f>+[2]Keuangan!$B19</f>
        <v>I.Ku.2.2</v>
      </c>
      <c r="E149" s="1" t="str">
        <f>+[2]Keuangan!$C19</f>
        <v>Cash Management</v>
      </c>
      <c r="F149" s="1" t="str">
        <f>+[2]Keuangan!$D19</f>
        <v>Maximize</v>
      </c>
      <c r="G149" s="10">
        <f>+IF([2]Keuangan!$E19&lt;&gt;"",[2]Keuangan!$E19,"")</f>
        <v>80</v>
      </c>
      <c r="H149" s="10">
        <f>+IF([2]Keuangan!$F19&lt;&gt;"",[2]Keuangan!$F19,"")</f>
        <v>87.669389417209103</v>
      </c>
      <c r="I149" s="4">
        <f>+IF([2]Keuangan!$G19&lt;&gt;"",[2]Keuangan!$G19,"")</f>
        <v>109.58673677151137</v>
      </c>
      <c r="J149" s="2">
        <f>+IF(AND(G149&lt;&gt;"",[2]Keuangan!$I19&lt;&gt;""),[2]Keuangan!$I19,"")</f>
        <v>110</v>
      </c>
      <c r="K149" s="3">
        <f>+IF(AND(G149&lt;&gt;"",[2]Keuangan!$J19&lt;&gt;""),[2]Keuangan!$J19,"")</f>
        <v>2</v>
      </c>
      <c r="L149" s="3">
        <f>+IF(AND(G149&lt;&gt;"",[2]Keuangan!$K19&lt;&gt;""),[2]Keuangan!$K19,"")</f>
        <v>2.2000000000000002</v>
      </c>
      <c r="M149" s="1" t="str">
        <f>+IF([2]Keuangan!$L19&lt;&gt;"",[2]Keuangan!$L19,"")</f>
        <v/>
      </c>
      <c r="N149" s="1" t="str">
        <f t="shared" si="2"/>
        <v>TRUE</v>
      </c>
    </row>
    <row r="150" spans="1:14" x14ac:dyDescent="0.25">
      <c r="A150" s="1">
        <v>9</v>
      </c>
      <c r="B150" s="1" t="str">
        <f>+VLOOKUP([1]Sheet1!$E150,[1]Sheet1!$A$2:$B$13,2,FALSE)</f>
        <v>Bagian Keuangan</v>
      </c>
      <c r="C150" s="6">
        <f>+[2]Keuangan!$C$3</f>
        <v>42736</v>
      </c>
      <c r="D150" s="1" t="str">
        <f>+[2]Keuangan!$B21</f>
        <v>I.Ku.3.1</v>
      </c>
      <c r="E150" s="1" t="str">
        <f>+[2]Keuangan!$C21</f>
        <v>Tax Planning (Ketepatan Waktu Pembuatan Dok. SPP PPH)</v>
      </c>
      <c r="F150" s="1" t="str">
        <f>+[2]Keuangan!$D21</f>
        <v>Minimize</v>
      </c>
      <c r="G150" s="11">
        <f>+IF([2]Keuangan!$E21&lt;&gt;"",[2]Keuangan!$E21,"")</f>
        <v>42745</v>
      </c>
      <c r="H150" s="11">
        <f>+IF([2]Keuangan!$F21&lt;&gt;"",[2]Keuangan!$F21,"")</f>
        <v>42744</v>
      </c>
      <c r="I150" s="4">
        <f>+IF([2]Keuangan!$G21&lt;&gt;"",[2]Keuangan!$G21,"")</f>
        <v>-1</v>
      </c>
      <c r="J150" s="2">
        <f>+IF(AND(G150&lt;&gt;"",[2]Keuangan!$I21&lt;&gt;""),[2]Keuangan!$I21,"")</f>
        <v>110</v>
      </c>
      <c r="K150" s="3">
        <f>+IF(AND(G150&lt;&gt;"",[2]Keuangan!$J21&lt;&gt;""),[2]Keuangan!$J21,"")</f>
        <v>2.5</v>
      </c>
      <c r="L150" s="3">
        <f>+IF(AND(G150&lt;&gt;"",[2]Keuangan!$K21&lt;&gt;""),[2]Keuangan!$K21,"")</f>
        <v>2.75</v>
      </c>
      <c r="M150" s="1" t="str">
        <f>+IF([2]Keuangan!$L21&lt;&gt;"",[2]Keuangan!$L21,"")</f>
        <v/>
      </c>
      <c r="N150" s="1" t="str">
        <f t="shared" si="2"/>
        <v>TRUE</v>
      </c>
    </row>
    <row r="151" spans="1:14" x14ac:dyDescent="0.25">
      <c r="A151" s="1">
        <v>10</v>
      </c>
      <c r="B151" s="1" t="str">
        <f>+VLOOKUP([1]Sheet1!$E151,[1]Sheet1!$A$2:$B$13,2,FALSE)</f>
        <v>Bagian Keuangan</v>
      </c>
      <c r="C151" s="6">
        <f>+[2]Keuangan!$C$3</f>
        <v>42736</v>
      </c>
      <c r="D151" s="1" t="str">
        <f>+[2]Keuangan!$B22</f>
        <v>I.Ku.3.2</v>
      </c>
      <c r="E151" s="1" t="str">
        <f>+[2]Keuangan!$C22</f>
        <v>Tax Planning (Ketepatan Waktu Pembuatan Dok. SPP PPN)</v>
      </c>
      <c r="F151" s="1" t="str">
        <f>+[2]Keuangan!$D22</f>
        <v>Minimize</v>
      </c>
      <c r="G151" s="11">
        <f>+IF([2]Keuangan!$E22&lt;&gt;"",[2]Keuangan!$E22,"")</f>
        <v>42760</v>
      </c>
      <c r="H151" s="11">
        <f>+IF([2]Keuangan!$F22&lt;&gt;"",[2]Keuangan!$F22,"")</f>
        <v>42759</v>
      </c>
      <c r="I151" s="4">
        <f>+IF([2]Keuangan!$G22&lt;&gt;"",[2]Keuangan!$G22,"")</f>
        <v>-1</v>
      </c>
      <c r="J151" s="2">
        <f>+IF(AND(G151&lt;&gt;"",[2]Keuangan!$I22&lt;&gt;""),[2]Keuangan!$I22,"")</f>
        <v>110</v>
      </c>
      <c r="K151" s="3">
        <f>+IF(AND(G151&lt;&gt;"",[2]Keuangan!$J22&lt;&gt;""),[2]Keuangan!$J22,"")</f>
        <v>2.5</v>
      </c>
      <c r="L151" s="3">
        <f>+IF(AND(G151&lt;&gt;"",[2]Keuangan!$K22&lt;&gt;""),[2]Keuangan!$K22,"")</f>
        <v>2.75</v>
      </c>
      <c r="M151" s="1" t="str">
        <f>+IF([2]Keuangan!$L22&lt;&gt;"",[2]Keuangan!$L22,"")</f>
        <v/>
      </c>
      <c r="N151" s="1" t="str">
        <f t="shared" si="2"/>
        <v>TRUE</v>
      </c>
    </row>
    <row r="152" spans="1:14" x14ac:dyDescent="0.25">
      <c r="A152" s="1">
        <v>11</v>
      </c>
      <c r="B152" s="1" t="str">
        <f>+VLOOKUP([1]Sheet1!$E152,[1]Sheet1!$A$2:$B$13,2,FALSE)</f>
        <v>Bagian Keuangan</v>
      </c>
      <c r="C152" s="6">
        <f>+[2]Keuangan!$C$3</f>
        <v>42736</v>
      </c>
      <c r="D152" s="1" t="str">
        <f>+[2]Keuangan!$B24</f>
        <v>I.Ku.4</v>
      </c>
      <c r="E152" s="1" t="str">
        <f>+[2]Keuangan!$C24</f>
        <v>Kecepatan Respon Klaim Asuransi (Surat Direksi)</v>
      </c>
      <c r="F152" s="1" t="str">
        <f>+[2]Keuangan!$D24</f>
        <v>Minimize</v>
      </c>
      <c r="G152" s="12">
        <f>+IF([2]Keuangan!$E24&lt;&gt;"",[2]Keuangan!$E24,"")</f>
        <v>7</v>
      </c>
      <c r="H152" s="12">
        <f>+IF([2]Keuangan!$F24&lt;&gt;"",[2]Keuangan!$F24,"")</f>
        <v>4</v>
      </c>
      <c r="I152" s="4">
        <f>+IF([2]Keuangan!$G24&lt;&gt;"",[2]Keuangan!$G24,"")</f>
        <v>57.142857142857139</v>
      </c>
      <c r="J152" s="2">
        <f>+IF(AND(G152&lt;&gt;"",[2]Keuangan!$I24&lt;&gt;""),[2]Keuangan!$I24,"")</f>
        <v>110</v>
      </c>
      <c r="K152" s="3">
        <f>+IF(AND(G152&lt;&gt;"",[2]Keuangan!$J24&lt;&gt;""),[2]Keuangan!$J24,"")</f>
        <v>5</v>
      </c>
      <c r="L152" s="3">
        <f>+IF(AND(G152&lt;&gt;"",[2]Keuangan!$K24&lt;&gt;""),[2]Keuangan!$K24,"")</f>
        <v>5.5</v>
      </c>
      <c r="M152" s="1" t="str">
        <f>+IF([2]Keuangan!$L24&lt;&gt;"",[2]Keuangan!$L24,"")</f>
        <v/>
      </c>
      <c r="N152" s="1" t="str">
        <f t="shared" si="2"/>
        <v>TRUE</v>
      </c>
    </row>
    <row r="153" spans="1:14" x14ac:dyDescent="0.25">
      <c r="A153" s="1">
        <v>12</v>
      </c>
      <c r="B153" s="1" t="str">
        <f>+VLOOKUP([1]Sheet1!$E153,[1]Sheet1!$A$2:$B$13,2,FALSE)</f>
        <v>Bagian Keuangan</v>
      </c>
      <c r="C153" s="6">
        <f>+[2]Keuangan!$C$3</f>
        <v>42736</v>
      </c>
      <c r="D153" s="1" t="str">
        <f>+[2]Keuangan!$B26</f>
        <v>L.Ku.1.1</v>
      </c>
      <c r="E153" s="1" t="str">
        <f>+[2]Keuangan!$C26</f>
        <v>Penyusunan RKAP 2018 Bagian Keuangan</v>
      </c>
      <c r="F153" s="1" t="str">
        <f>+[2]Keuangan!$D26</f>
        <v>Minimize</v>
      </c>
      <c r="G153" s="11" t="str">
        <f>+IF([2]Keuangan!$E26&lt;&gt;"",[2]Keuangan!$E26,"")</f>
        <v/>
      </c>
      <c r="H153" s="11" t="str">
        <f>+IF([2]Keuangan!$F26&lt;&gt;"",[2]Keuangan!$F26,"")</f>
        <v/>
      </c>
      <c r="I153" s="4" t="str">
        <f>+IF([2]Keuangan!$G26&lt;&gt;"",[2]Keuangan!$G26,"")</f>
        <v/>
      </c>
      <c r="J153" s="2" t="str">
        <f>+IF(AND(G153&lt;&gt;"",[2]Keuangan!$I26&lt;&gt;""),[2]Keuangan!$I26,"")</f>
        <v/>
      </c>
      <c r="K153" s="3" t="str">
        <f>+IF(AND(G153&lt;&gt;"",[2]Keuangan!$J26&lt;&gt;""),[2]Keuangan!$J26,"")</f>
        <v/>
      </c>
      <c r="L153" s="3" t="str">
        <f>+IF(AND(G153&lt;&gt;"",[2]Keuangan!$K26&lt;&gt;""),[2]Keuangan!$K26,"")</f>
        <v/>
      </c>
      <c r="M153" s="1" t="str">
        <f>+IF([2]Keuangan!$L26&lt;&gt;"",[2]Keuangan!$L26,"")</f>
        <v/>
      </c>
      <c r="N153" s="1" t="str">
        <f t="shared" si="2"/>
        <v>FALSE</v>
      </c>
    </row>
    <row r="154" spans="1:14" x14ac:dyDescent="0.25">
      <c r="A154" s="1">
        <v>13</v>
      </c>
      <c r="B154" s="1" t="str">
        <f>+VLOOKUP([1]Sheet1!$E154,[1]Sheet1!$A$2:$B$13,2,FALSE)</f>
        <v>Bagian Keuangan</v>
      </c>
      <c r="C154" s="6">
        <f>+[2]Keuangan!$C$3</f>
        <v>42736</v>
      </c>
      <c r="D154" s="1" t="str">
        <f>+[2]Keuangan!$B27</f>
        <v>L.Ku.1.2</v>
      </c>
      <c r="E154" s="1" t="str">
        <f>+[2]Keuangan!$C27</f>
        <v>Penyusunan PKB (I,II,III,IV) Bagian Keuangan</v>
      </c>
      <c r="F154" s="1" t="str">
        <f>+[2]Keuangan!$D27</f>
        <v>Minimize</v>
      </c>
      <c r="G154" s="11" t="str">
        <f>+IF([2]Keuangan!$E27&lt;&gt;"",[2]Keuangan!$E27,"")</f>
        <v/>
      </c>
      <c r="H154" s="11" t="str">
        <f>+IF([2]Keuangan!$F27&lt;&gt;"",[2]Keuangan!$F27,"")</f>
        <v/>
      </c>
      <c r="I154" s="4" t="str">
        <f>+IF([2]Keuangan!$G27&lt;&gt;"",[2]Keuangan!$G27,"")</f>
        <v/>
      </c>
      <c r="J154" s="2" t="str">
        <f>+IF(AND(G154&lt;&gt;"",[2]Keuangan!$I27&lt;&gt;""),[2]Keuangan!$I27,"")</f>
        <v/>
      </c>
      <c r="K154" s="3" t="str">
        <f>+IF(AND(G154&lt;&gt;"",[2]Keuangan!$J27&lt;&gt;""),[2]Keuangan!$J27,"")</f>
        <v/>
      </c>
      <c r="L154" s="3" t="str">
        <f>+IF(AND(G154&lt;&gt;"",[2]Keuangan!$K27&lt;&gt;""),[2]Keuangan!$K27,"")</f>
        <v/>
      </c>
      <c r="M154" s="1" t="str">
        <f>+IF([2]Keuangan!$L27&lt;&gt;"",[2]Keuangan!$L27,"")</f>
        <v/>
      </c>
      <c r="N154" s="1" t="str">
        <f t="shared" si="2"/>
        <v>FALSE</v>
      </c>
    </row>
    <row r="155" spans="1:14" x14ac:dyDescent="0.25">
      <c r="A155" s="1">
        <v>14</v>
      </c>
      <c r="B155" s="1" t="str">
        <f>+VLOOKUP([1]Sheet1!$E155,[1]Sheet1!$A$2:$B$13,2,FALSE)</f>
        <v>Bagian Keuangan</v>
      </c>
      <c r="C155" s="6">
        <f>+[2]Keuangan!$C$3</f>
        <v>42736</v>
      </c>
      <c r="D155" s="1" t="str">
        <f>+[2]Keuangan!$B29</f>
        <v>L.Ku.2</v>
      </c>
      <c r="E155" s="1" t="str">
        <f>+[2]Keuangan!$C29</f>
        <v>Pengkajian Terhadap Kebijakan Bagian Keuangan</v>
      </c>
      <c r="F155" s="1" t="str">
        <f>+[2]Keuangan!$D29</f>
        <v>Maximize</v>
      </c>
      <c r="G155" s="12" t="str">
        <f>+IF([2]Keuangan!$E29&lt;&gt;"",[2]Keuangan!$E29,"")</f>
        <v/>
      </c>
      <c r="H155" s="12" t="str">
        <f>+IF([2]Keuangan!$F29&lt;&gt;"",[2]Keuangan!$F29,"")</f>
        <v/>
      </c>
      <c r="I155" s="4" t="str">
        <f>+IF([2]Keuangan!$G29&lt;&gt;"",[2]Keuangan!$G29,"")</f>
        <v/>
      </c>
      <c r="J155" s="2" t="str">
        <f>+IF(AND(G155&lt;&gt;"",[2]Keuangan!$I29&lt;&gt;""),[2]Keuangan!$I29,"")</f>
        <v/>
      </c>
      <c r="K155" s="3" t="str">
        <f>+IF(AND(G155&lt;&gt;"",[2]Keuangan!$J29&lt;&gt;""),[2]Keuangan!$J29,"")</f>
        <v/>
      </c>
      <c r="L155" s="3" t="str">
        <f>+IF(AND(G155&lt;&gt;"",[2]Keuangan!$K29&lt;&gt;""),[2]Keuangan!$K29,"")</f>
        <v/>
      </c>
      <c r="M155" s="1" t="str">
        <f>+IF([2]Keuangan!$L29&lt;&gt;"",[2]Keuangan!$L29,"")</f>
        <v/>
      </c>
      <c r="N155" s="1" t="str">
        <f t="shared" si="2"/>
        <v>FALSE</v>
      </c>
    </row>
    <row r="156" spans="1:14" x14ac:dyDescent="0.25">
      <c r="A156" s="1">
        <v>15</v>
      </c>
      <c r="B156" s="1" t="str">
        <f>+VLOOKUP([1]Sheet1!$E156,[1]Sheet1!$A$2:$B$13,2,FALSE)</f>
        <v>Bagian Keuangan</v>
      </c>
      <c r="C156" s="6">
        <f>+[2]Keuangan!$C$3</f>
        <v>42736</v>
      </c>
      <c r="D156" s="1" t="str">
        <f>+[2]Keuangan!$B31</f>
        <v>L.Ku.3</v>
      </c>
      <c r="E156" s="1" t="str">
        <f>+[2]Keuangan!$C31</f>
        <v>Ketepatan penyampaian KPI Softcopy</v>
      </c>
      <c r="F156" s="1" t="str">
        <f>+[2]Keuangan!$D31</f>
        <v>Minimize</v>
      </c>
      <c r="G156" s="11">
        <f>+IF([2]Keuangan!$E31&lt;&gt;"",[2]Keuangan!$E31,"")</f>
        <v>42775</v>
      </c>
      <c r="H156" s="11">
        <f>+IF([2]Keuangan!$F31&lt;&gt;"",[2]Keuangan!$F31,"")</f>
        <v>42774</v>
      </c>
      <c r="I156" s="5">
        <f>+IF([2]Keuangan!$G31&lt;&gt;"",[2]Keuangan!$G31,"")</f>
        <v>-1</v>
      </c>
      <c r="J156" s="2">
        <f>+IF(AND(G156&lt;&gt;"",[2]Keuangan!$I31&lt;&gt;""),[2]Keuangan!$I31,"")</f>
        <v>110</v>
      </c>
      <c r="K156" s="3">
        <f>+IF(AND(G156&lt;&gt;"",[2]Keuangan!$J31&lt;&gt;""),[2]Keuangan!$J31,"")</f>
        <v>25</v>
      </c>
      <c r="L156" s="3">
        <f>+IF(AND(G156&lt;&gt;"",[2]Keuangan!$K31&lt;&gt;""),[2]Keuangan!$K31,"")</f>
        <v>27.5</v>
      </c>
      <c r="M156" s="1" t="str">
        <f>+IF([2]Keuangan!$L31&lt;&gt;"",[2]Keuangan!$L31,"")</f>
        <v/>
      </c>
      <c r="N156" s="1" t="str">
        <f t="shared" si="2"/>
        <v>TRUE</v>
      </c>
    </row>
    <row r="157" spans="1:14" x14ac:dyDescent="0.25">
      <c r="A157" s="1">
        <v>1</v>
      </c>
      <c r="B157" s="1" t="str">
        <f>+VLOOKUP([1]Sheet1!$E157,[1]Sheet1!$A$2:$B$13,2,FALSE)</f>
        <v>Bagian Akuntansi</v>
      </c>
      <c r="C157" s="6">
        <f>+[2]Akuntansi!$C$3</f>
        <v>42736</v>
      </c>
      <c r="D157" s="1" t="str">
        <f>+[2]Akuntansi!$B7</f>
        <v>F.Ak.1</v>
      </c>
      <c r="E157" s="1" t="str">
        <f>+[2]Akuntansi!$C7</f>
        <v>Biaya Umum Bagian Akuntansi</v>
      </c>
      <c r="F157" s="1" t="str">
        <f>+[2]Akuntansi!$D7</f>
        <v>Minimize</v>
      </c>
      <c r="G157" s="10">
        <f>+IF([2]Akuntansi!$E7&lt;&gt;"",[2]Akuntansi!$E7,"")</f>
        <v>200087453.81949344</v>
      </c>
      <c r="H157" s="10">
        <f>+IF([2]Akuntansi!$F7&lt;&gt;"",[2]Akuntansi!$F7,"")</f>
        <v>3934000</v>
      </c>
      <c r="I157" s="4">
        <f>+IF([2]Akuntansi!$G7&lt;&gt;"",[2]Akuntansi!$G7,"")</f>
        <v>1.966140267619684</v>
      </c>
      <c r="J157" s="2">
        <f>+IF(AND(G157&lt;&gt;"",[2]Akuntansi!$I7&lt;&gt;""),[2]Akuntansi!$I7,"")</f>
        <v>110</v>
      </c>
      <c r="K157" s="3">
        <f>+IF(AND(G157&lt;&gt;"",[2]Akuntansi!$J7&lt;&gt;""),[2]Akuntansi!$J7,"")</f>
        <v>25</v>
      </c>
      <c r="L157" s="3">
        <f>+IF(AND(G157&lt;&gt;"",[2]Akuntansi!$K7&lt;&gt;""),[2]Akuntansi!$K7,"")</f>
        <v>27.5</v>
      </c>
      <c r="M157" s="1" t="str">
        <f>+IF([2]Akuntansi!$L7&lt;&gt;"",[2]Akuntansi!$L7,"")</f>
        <v/>
      </c>
      <c r="N157" s="1" t="str">
        <f t="shared" si="2"/>
        <v>TRUE</v>
      </c>
    </row>
    <row r="158" spans="1:14" x14ac:dyDescent="0.25">
      <c r="A158" s="1">
        <v>2</v>
      </c>
      <c r="B158" s="1" t="str">
        <f>+VLOOKUP([1]Sheet1!$E158,[1]Sheet1!$A$2:$B$13,2,FALSE)</f>
        <v>Bagian Akuntansi</v>
      </c>
      <c r="C158" s="6">
        <f>+[2]Akuntansi!$C$3</f>
        <v>42736</v>
      </c>
      <c r="D158" s="1" t="str">
        <f>+[2]Akuntansi!$B9</f>
        <v>C.Ak.1.1</v>
      </c>
      <c r="E158" s="1" t="str">
        <f>+[2]Akuntansi!$C9</f>
        <v>Tingkat Kepuasan Direksi Kepada Bagian Akuntansi</v>
      </c>
      <c r="F158" s="1" t="str">
        <f>+[2]Akuntansi!$D9</f>
        <v>Maximize</v>
      </c>
      <c r="G158" s="10">
        <f>+IF([2]Akuntansi!$E9&lt;&gt;"",[2]Akuntansi!$E9,"")</f>
        <v>100</v>
      </c>
      <c r="H158" s="10">
        <f>+IF([2]Akuntansi!$F9&lt;&gt;"",[2]Akuntansi!$F9,"")</f>
        <v>92</v>
      </c>
      <c r="I158" s="4">
        <f>+IF([2]Akuntansi!$G9&lt;&gt;"",[2]Akuntansi!$G9,"")</f>
        <v>92</v>
      </c>
      <c r="J158" s="2">
        <f>+IF(AND(G158&lt;&gt;"",[2]Akuntansi!$I9&lt;&gt;""),[2]Akuntansi!$I9,"")</f>
        <v>90</v>
      </c>
      <c r="K158" s="3">
        <f>+IF(AND(G158&lt;&gt;"",[2]Akuntansi!$J9&lt;&gt;""),[2]Akuntansi!$J9,"")</f>
        <v>8.3333333333333339</v>
      </c>
      <c r="L158" s="3">
        <f>+IF(AND(G158&lt;&gt;"",[2]Akuntansi!$K9&lt;&gt;""),[2]Akuntansi!$K9,"")</f>
        <v>7.5000000000000009</v>
      </c>
      <c r="M158" s="1" t="str">
        <f>+IF([2]Akuntansi!$L9&lt;&gt;"",[2]Akuntansi!$L9,"")</f>
        <v/>
      </c>
      <c r="N158" s="1" t="str">
        <f t="shared" si="2"/>
        <v>TRUE</v>
      </c>
    </row>
    <row r="159" spans="1:14" x14ac:dyDescent="0.25">
      <c r="A159" s="1">
        <v>3</v>
      </c>
      <c r="B159" s="1" t="str">
        <f>+VLOOKUP([1]Sheet1!$E159,[1]Sheet1!$A$2:$B$13,2,FALSE)</f>
        <v>Bagian Akuntansi</v>
      </c>
      <c r="C159" s="6">
        <f>+[2]Akuntansi!$C$3</f>
        <v>42736</v>
      </c>
      <c r="D159" s="1" t="str">
        <f>+[2]Akuntansi!$B10</f>
        <v>C.Ak.1.2</v>
      </c>
      <c r="E159" s="1" t="str">
        <f>+[2]Akuntansi!$C10</f>
        <v>Tingkat Kepuasan Bagian Lain Terhadap Bagian Akuntansi</v>
      </c>
      <c r="F159" s="1" t="str">
        <f>+[2]Akuntansi!$D10</f>
        <v>Maximize</v>
      </c>
      <c r="G159" s="10">
        <f>+IF([2]Akuntansi!$E10&lt;&gt;"",[2]Akuntansi!$E10,"")</f>
        <v>100</v>
      </c>
      <c r="H159" s="10">
        <f>+IF([2]Akuntansi!$F10&lt;&gt;"",[2]Akuntansi!$F10,"")</f>
        <v>75.63636363636364</v>
      </c>
      <c r="I159" s="4">
        <f>+IF([2]Akuntansi!$G10&lt;&gt;"",[2]Akuntansi!$G10,"")</f>
        <v>75.63636363636364</v>
      </c>
      <c r="J159" s="2">
        <f>+IF(AND(G159&lt;&gt;"",[2]Akuntansi!$I10&lt;&gt;""),[2]Akuntansi!$I10,"")</f>
        <v>50</v>
      </c>
      <c r="K159" s="3">
        <f>+IF(AND(G159&lt;&gt;"",[2]Akuntansi!$J10&lt;&gt;""),[2]Akuntansi!$J10,"")</f>
        <v>8.3333333333333339</v>
      </c>
      <c r="L159" s="3">
        <f>+IF(AND(G159&lt;&gt;"",[2]Akuntansi!$K10&lt;&gt;""),[2]Akuntansi!$K10,"")</f>
        <v>4.166666666666667</v>
      </c>
      <c r="M159" s="1" t="str">
        <f>+IF([2]Akuntansi!$L10&lt;&gt;"",[2]Akuntansi!$L10,"")</f>
        <v/>
      </c>
      <c r="N159" s="1" t="str">
        <f t="shared" si="2"/>
        <v>TRUE</v>
      </c>
    </row>
    <row r="160" spans="1:14" x14ac:dyDescent="0.25">
      <c r="A160" s="1">
        <v>4</v>
      </c>
      <c r="B160" s="1" t="str">
        <f>+VLOOKUP([1]Sheet1!$E160,[1]Sheet1!$A$2:$B$13,2,FALSE)</f>
        <v>Bagian Akuntansi</v>
      </c>
      <c r="C160" s="6">
        <f>+[2]Akuntansi!$C$3</f>
        <v>42736</v>
      </c>
      <c r="D160" s="1" t="str">
        <f>+[2]Akuntansi!$B12</f>
        <v>C.Ak.2</v>
      </c>
      <c r="E160" s="1" t="str">
        <f>+[2]Akuntansi!$C12</f>
        <v>Target Verifkasi Dokumen Permohonan Pembayaran</v>
      </c>
      <c r="F160" s="1" t="str">
        <f>+[2]Akuntansi!$D12</f>
        <v>Maximize</v>
      </c>
      <c r="G160" s="10">
        <f>+IF([2]Akuntansi!$E12&lt;&gt;"",[2]Akuntansi!$E12,"")</f>
        <v>100</v>
      </c>
      <c r="H160" s="10">
        <f>+IF([2]Akuntansi!$F12&lt;&gt;"",[2]Akuntansi!$F12,"")</f>
        <v>0</v>
      </c>
      <c r="I160" s="4">
        <f>+IF([2]Akuntansi!$G12&lt;&gt;"",[2]Akuntansi!$G12,"")</f>
        <v>0</v>
      </c>
      <c r="J160" s="2">
        <f>+IF(AND(G160&lt;&gt;"",[2]Akuntansi!$I12&lt;&gt;""),[2]Akuntansi!$I12,"")</f>
        <v>0</v>
      </c>
      <c r="K160" s="3">
        <f>+IF(AND(G160&lt;&gt;"",[2]Akuntansi!$J12&lt;&gt;""),[2]Akuntansi!$J12,"")</f>
        <v>8.3333333333333339</v>
      </c>
      <c r="L160" s="3">
        <f>+IF(AND(G160&lt;&gt;"",[2]Akuntansi!$K12&lt;&gt;""),[2]Akuntansi!$K12,"")</f>
        <v>0</v>
      </c>
      <c r="M160" s="1" t="str">
        <f>+IF([2]Akuntansi!$L12&lt;&gt;"",[2]Akuntansi!$L12,"")</f>
        <v>Tidak ada Evidence</v>
      </c>
      <c r="N160" s="1" t="str">
        <f t="shared" si="2"/>
        <v>TRUE</v>
      </c>
    </row>
    <row r="161" spans="1:14" x14ac:dyDescent="0.25">
      <c r="A161" s="1">
        <v>5</v>
      </c>
      <c r="B161" s="1" t="str">
        <f>+VLOOKUP([1]Sheet1!$E161,[1]Sheet1!$A$2:$B$13,2,FALSE)</f>
        <v>Bagian Akuntansi</v>
      </c>
      <c r="C161" s="6">
        <f>+[2]Akuntansi!$C$3</f>
        <v>42736</v>
      </c>
      <c r="D161" s="1" t="str">
        <f>+[2]Akuntansi!$B14</f>
        <v>C.Ak.3</v>
      </c>
      <c r="E161" s="1" t="str">
        <f>+[2]Akuntansi!$C14</f>
        <v>Opini Auditor Eksternal (LAI)</v>
      </c>
      <c r="F161" s="1" t="str">
        <f>+[2]Akuntansi!$D14</f>
        <v>Maximize</v>
      </c>
      <c r="G161" s="10" t="str">
        <f>+IF([2]Akuntansi!$E14&lt;&gt;"",[2]Akuntansi!$E14,"")</f>
        <v/>
      </c>
      <c r="H161" s="10" t="str">
        <f>+IF([2]Akuntansi!$F14&lt;&gt;"",[2]Akuntansi!$F14,"")</f>
        <v/>
      </c>
      <c r="I161" s="4" t="str">
        <f>+IF([2]Akuntansi!$G14&lt;&gt;"",[2]Akuntansi!$G14,"")</f>
        <v/>
      </c>
      <c r="J161" s="2" t="str">
        <f>+IF(AND(G161&lt;&gt;"",[2]Akuntansi!$I14&lt;&gt;""),[2]Akuntansi!$I14,"")</f>
        <v/>
      </c>
      <c r="K161" s="3" t="str">
        <f>+IF(AND(G161&lt;&gt;"",[2]Akuntansi!$J14&lt;&gt;""),[2]Akuntansi!$J14,"")</f>
        <v/>
      </c>
      <c r="L161" s="3" t="str">
        <f>+IF(AND(G161&lt;&gt;"",[2]Akuntansi!$K14&lt;&gt;""),[2]Akuntansi!$K14,"")</f>
        <v/>
      </c>
      <c r="M161" s="1" t="str">
        <f>+IF([2]Akuntansi!$L14&lt;&gt;"",[2]Akuntansi!$L14,"")</f>
        <v/>
      </c>
      <c r="N161" s="1" t="str">
        <f t="shared" si="2"/>
        <v>FALSE</v>
      </c>
    </row>
    <row r="162" spans="1:14" x14ac:dyDescent="0.25">
      <c r="A162" s="1">
        <v>6</v>
      </c>
      <c r="B162" s="1" t="str">
        <f>+VLOOKUP([1]Sheet1!$E162,[1]Sheet1!$A$2:$B$13,2,FALSE)</f>
        <v>Bagian Akuntansi</v>
      </c>
      <c r="C162" s="6">
        <f>+[2]Akuntansi!$C$3</f>
        <v>42736</v>
      </c>
      <c r="D162" s="1" t="str">
        <f>+[2]Akuntansi!$B16</f>
        <v>I.Ak.1.1</v>
      </c>
      <c r="E162" s="1" t="str">
        <f>+[2]Akuntansi!$C16</f>
        <v>Penyusunan RKAP Korporasi</v>
      </c>
      <c r="F162" s="1" t="str">
        <f>+[2]Akuntansi!$D16</f>
        <v>Minimize</v>
      </c>
      <c r="G162" s="11" t="str">
        <f>+IF([2]Akuntansi!$E16&lt;&gt;"",[2]Akuntansi!$E16,"")</f>
        <v/>
      </c>
      <c r="H162" s="11" t="str">
        <f>+IF([2]Akuntansi!$F16&lt;&gt;"",[2]Akuntansi!$F16,"")</f>
        <v/>
      </c>
      <c r="I162" s="4" t="str">
        <f>+IF([2]Akuntansi!$G16&lt;&gt;"",[2]Akuntansi!$G16,"")</f>
        <v/>
      </c>
      <c r="J162" s="2" t="str">
        <f>+IF(AND(G162&lt;&gt;"",[2]Akuntansi!$I16&lt;&gt;""),[2]Akuntansi!$I16,"")</f>
        <v/>
      </c>
      <c r="K162" s="3" t="str">
        <f>+IF(AND(G162&lt;&gt;"",[2]Akuntansi!$J16&lt;&gt;""),[2]Akuntansi!$J16,"")</f>
        <v/>
      </c>
      <c r="L162" s="3" t="str">
        <f>+IF(AND(G162&lt;&gt;"",[2]Akuntansi!$K16&lt;&gt;""),[2]Akuntansi!$K16,"")</f>
        <v/>
      </c>
      <c r="M162" s="1" t="str">
        <f>+IF([2]Akuntansi!$L16&lt;&gt;"",[2]Akuntansi!$L16,"")</f>
        <v/>
      </c>
      <c r="N162" s="1" t="str">
        <f t="shared" si="2"/>
        <v>FALSE</v>
      </c>
    </row>
    <row r="163" spans="1:14" x14ac:dyDescent="0.25">
      <c r="A163" s="1">
        <v>7</v>
      </c>
      <c r="B163" s="1" t="str">
        <f>+VLOOKUP([1]Sheet1!$E163,[1]Sheet1!$A$2:$B$13,2,FALSE)</f>
        <v>Bagian Akuntansi</v>
      </c>
      <c r="C163" s="6">
        <f>+[2]Akuntansi!$C$3</f>
        <v>42736</v>
      </c>
      <c r="D163" s="1" t="str">
        <f>+[2]Akuntansi!$B17</f>
        <v>I.Ak.1.2</v>
      </c>
      <c r="E163" s="1" t="str">
        <f>+[2]Akuntansi!$C17</f>
        <v>Penyusunan PKB Korporasi</v>
      </c>
      <c r="F163" s="1" t="str">
        <f>+[2]Akuntansi!$D17</f>
        <v>Minimize</v>
      </c>
      <c r="G163" s="11" t="str">
        <f>+IF([2]Akuntansi!$E17&lt;&gt;"",[2]Akuntansi!$E17,"")</f>
        <v/>
      </c>
      <c r="H163" s="11" t="str">
        <f>+IF([2]Akuntansi!$F17&lt;&gt;"",[2]Akuntansi!$F17,"")</f>
        <v/>
      </c>
      <c r="I163" s="4" t="str">
        <f>+IF([2]Akuntansi!$G17&lt;&gt;"",[2]Akuntansi!$G17,"")</f>
        <v/>
      </c>
      <c r="J163" s="2" t="str">
        <f>+IF(AND(G163&lt;&gt;"",[2]Akuntansi!$I17&lt;&gt;""),[2]Akuntansi!$I17,"")</f>
        <v/>
      </c>
      <c r="K163" s="3" t="str">
        <f>+IF(AND(G163&lt;&gt;"",[2]Akuntansi!$J17&lt;&gt;""),[2]Akuntansi!$J17,"")</f>
        <v/>
      </c>
      <c r="L163" s="3" t="str">
        <f>+IF(AND(G163&lt;&gt;"",[2]Akuntansi!$K17&lt;&gt;""),[2]Akuntansi!$K17,"")</f>
        <v/>
      </c>
      <c r="M163" s="1" t="str">
        <f>+IF([2]Akuntansi!$L17&lt;&gt;"",[2]Akuntansi!$L17,"")</f>
        <v/>
      </c>
      <c r="N163" s="1" t="str">
        <f t="shared" si="2"/>
        <v>FALSE</v>
      </c>
    </row>
    <row r="164" spans="1:14" x14ac:dyDescent="0.25">
      <c r="A164" s="1">
        <v>8</v>
      </c>
      <c r="B164" s="1" t="str">
        <f>+VLOOKUP([1]Sheet1!$E164,[1]Sheet1!$A$2:$B$13,2,FALSE)</f>
        <v>Bagian Akuntansi</v>
      </c>
      <c r="C164" s="6">
        <f>+[2]Akuntansi!$C$3</f>
        <v>42736</v>
      </c>
      <c r="D164" s="1" t="str">
        <f>+[2]Akuntansi!$B19</f>
        <v>I.Ak.2.1</v>
      </c>
      <c r="E164" s="1" t="str">
        <f>+[2]Akuntansi!$C19</f>
        <v>Jangka Waktu Penyelesaian LM Korporasi</v>
      </c>
      <c r="F164" s="1" t="str">
        <f>+[2]Akuntansi!$D19</f>
        <v>Minimize</v>
      </c>
      <c r="G164" s="12">
        <f>+IF([2]Akuntansi!$E19&lt;&gt;"",[2]Akuntansi!$E19,"")</f>
        <v>3</v>
      </c>
      <c r="H164" s="12" t="str">
        <f>+IF([2]Akuntansi!$F19&lt;&gt;"",[2]Akuntansi!$F19,"")</f>
        <v/>
      </c>
      <c r="I164" s="4" t="str">
        <f>+IF([2]Akuntansi!$G19&lt;&gt;"",[2]Akuntansi!$G19,"")</f>
        <v/>
      </c>
      <c r="J164" s="2">
        <f>+IF(AND(G164&lt;&gt;"",[2]Akuntansi!$I19&lt;&gt;""),[2]Akuntansi!$I19,"")</f>
        <v>0</v>
      </c>
      <c r="K164" s="3">
        <f>+IF(AND(G164&lt;&gt;"",[2]Akuntansi!$J19&lt;&gt;""),[2]Akuntansi!$J19,"")</f>
        <v>12</v>
      </c>
      <c r="L164" s="3">
        <f>+IF(AND(G164&lt;&gt;"",[2]Akuntansi!$K19&lt;&gt;""),[2]Akuntansi!$K19,"")</f>
        <v>0</v>
      </c>
      <c r="M164" s="1" t="str">
        <f>+IF([2]Akuntansi!$L19&lt;&gt;"",[2]Akuntansi!$L19,"")</f>
        <v>Tidak ada Evidence</v>
      </c>
      <c r="N164" s="1" t="str">
        <f t="shared" si="2"/>
        <v>TRUE</v>
      </c>
    </row>
    <row r="165" spans="1:14" x14ac:dyDescent="0.25">
      <c r="A165" s="1">
        <v>9</v>
      </c>
      <c r="B165" s="1" t="str">
        <f>+VLOOKUP([1]Sheet1!$E165,[1]Sheet1!$A$2:$B$13,2,FALSE)</f>
        <v>Bagian Akuntansi</v>
      </c>
      <c r="C165" s="6">
        <f>+[2]Akuntansi!$C$3</f>
        <v>42736</v>
      </c>
      <c r="D165" s="1" t="str">
        <f>+[2]Akuntansi!$B20</f>
        <v>I.Ak.2.2</v>
      </c>
      <c r="E165" s="1" t="str">
        <f>+[2]Akuntansi!$C20</f>
        <v>Penyelesaian LM Kanpus Tepat Waktu</v>
      </c>
      <c r="F165" s="1" t="str">
        <f>+[2]Akuntansi!$D20</f>
        <v>Minimize</v>
      </c>
      <c r="G165" s="11">
        <f>+IF([2]Akuntansi!$E20&lt;&gt;"",[2]Akuntansi!$E20,"")</f>
        <v>42773</v>
      </c>
      <c r="H165" s="11" t="str">
        <f>+IF([2]Akuntansi!$F20&lt;&gt;"",[2]Akuntansi!$F20,"")</f>
        <v/>
      </c>
      <c r="I165" s="4" t="str">
        <f>+IF([2]Akuntansi!$G20&lt;&gt;"",[2]Akuntansi!$G20,"")</f>
        <v/>
      </c>
      <c r="J165" s="2">
        <f>+IF(AND(G165&lt;&gt;"",[2]Akuntansi!$I20&lt;&gt;""),[2]Akuntansi!$I20,"")</f>
        <v>0</v>
      </c>
      <c r="K165" s="3">
        <f>+IF(AND(G165&lt;&gt;"",[2]Akuntansi!$J20&lt;&gt;""),[2]Akuntansi!$J20,"")</f>
        <v>6.5</v>
      </c>
      <c r="L165" s="3">
        <f>+IF(AND(G165&lt;&gt;"",[2]Akuntansi!$K20&lt;&gt;""),[2]Akuntansi!$K20,"")</f>
        <v>0</v>
      </c>
      <c r="M165" s="1" t="str">
        <f>+IF([2]Akuntansi!$L20&lt;&gt;"",[2]Akuntansi!$L20,"")</f>
        <v>Tidak ada Evidence</v>
      </c>
      <c r="N165" s="1" t="str">
        <f t="shared" si="2"/>
        <v>TRUE</v>
      </c>
    </row>
    <row r="166" spans="1:14" x14ac:dyDescent="0.25">
      <c r="A166" s="1">
        <v>10</v>
      </c>
      <c r="B166" s="1" t="str">
        <f>+VLOOKUP([1]Sheet1!$E166,[1]Sheet1!$A$2:$B$13,2,FALSE)</f>
        <v>Bagian Akuntansi</v>
      </c>
      <c r="C166" s="6">
        <f>+[2]Akuntansi!$C$3</f>
        <v>42736</v>
      </c>
      <c r="D166" s="1" t="str">
        <f>+[2]Akuntansi!$B21</f>
        <v>I.Ak.2.3</v>
      </c>
      <c r="E166" s="1" t="str">
        <f>+[2]Akuntansi!$C21</f>
        <v>Jangka Waktu Penyelesaian LEB</v>
      </c>
      <c r="F166" s="1" t="str">
        <f>+[2]Akuntansi!$D21</f>
        <v>Minimize</v>
      </c>
      <c r="G166" s="12">
        <f>+IF([2]Akuntansi!$E21&lt;&gt;"",[2]Akuntansi!$E21,"")</f>
        <v>3</v>
      </c>
      <c r="H166" s="12" t="str">
        <f>+IF([2]Akuntansi!$F21&lt;&gt;"",[2]Akuntansi!$F21,"")</f>
        <v/>
      </c>
      <c r="I166" s="4" t="str">
        <f>+IF([2]Akuntansi!$G21&lt;&gt;"",[2]Akuntansi!$G21,"")</f>
        <v/>
      </c>
      <c r="J166" s="2">
        <f>+IF(AND(G166&lt;&gt;"",[2]Akuntansi!$I21&lt;&gt;""),[2]Akuntansi!$I21,"")</f>
        <v>0</v>
      </c>
      <c r="K166" s="3">
        <f>+IF(AND(G166&lt;&gt;"",[2]Akuntansi!$J21&lt;&gt;""),[2]Akuntansi!$J21,"")</f>
        <v>6.5</v>
      </c>
      <c r="L166" s="3">
        <f>+IF(AND(G166&lt;&gt;"",[2]Akuntansi!$K21&lt;&gt;""),[2]Akuntansi!$K21,"")</f>
        <v>0</v>
      </c>
      <c r="M166" s="1" t="str">
        <f>+IF([2]Akuntansi!$L21&lt;&gt;"",[2]Akuntansi!$L21,"")</f>
        <v>Tidak ada Evidence</v>
      </c>
      <c r="N166" s="1" t="str">
        <f t="shared" si="2"/>
        <v>TRUE</v>
      </c>
    </row>
    <row r="167" spans="1:14" x14ac:dyDescent="0.25">
      <c r="A167" s="1">
        <v>11</v>
      </c>
      <c r="B167" s="1" t="str">
        <f>+VLOOKUP([1]Sheet1!$E167,[1]Sheet1!$A$2:$B$13,2,FALSE)</f>
        <v>Bagian Akuntansi</v>
      </c>
      <c r="C167" s="6">
        <f>+[2]Akuntansi!$C$3</f>
        <v>42736</v>
      </c>
      <c r="D167" s="1" t="str">
        <f>+[2]Akuntansi!$B23</f>
        <v>L.Ak.1.1</v>
      </c>
      <c r="E167" s="1" t="str">
        <f>+[2]Akuntansi!$C23</f>
        <v>Penyusunan RKAP 2018 Bagian Akuntansi</v>
      </c>
      <c r="F167" s="1" t="str">
        <f>+[2]Akuntansi!$D23</f>
        <v>Minimize</v>
      </c>
      <c r="G167" s="11" t="str">
        <f>+IF([2]Akuntansi!$E23&lt;&gt;"",[2]Akuntansi!$E23,"")</f>
        <v/>
      </c>
      <c r="H167" s="11" t="str">
        <f>+IF([2]Akuntansi!$F23&lt;&gt;"",[2]Akuntansi!$F23,"")</f>
        <v/>
      </c>
      <c r="I167" s="4" t="str">
        <f>+IF([2]Akuntansi!$G23&lt;&gt;"",[2]Akuntansi!$G23,"")</f>
        <v/>
      </c>
      <c r="J167" s="2" t="str">
        <f>+IF(AND(G167&lt;&gt;"",[2]Akuntansi!$I23&lt;&gt;""),[2]Akuntansi!$I23,"")</f>
        <v/>
      </c>
      <c r="K167" s="3" t="str">
        <f>+IF(AND(G167&lt;&gt;"",[2]Akuntansi!$J23&lt;&gt;""),[2]Akuntansi!$J23,"")</f>
        <v/>
      </c>
      <c r="L167" s="3" t="str">
        <f>+IF(AND(G167&lt;&gt;"",[2]Akuntansi!$K23&lt;&gt;""),[2]Akuntansi!$K23,"")</f>
        <v/>
      </c>
      <c r="M167" s="1" t="str">
        <f>+IF([2]Akuntansi!$L23&lt;&gt;"",[2]Akuntansi!$L23,"")</f>
        <v/>
      </c>
      <c r="N167" s="1" t="str">
        <f t="shared" si="2"/>
        <v>FALSE</v>
      </c>
    </row>
    <row r="168" spans="1:14" x14ac:dyDescent="0.25">
      <c r="A168" s="1">
        <v>12</v>
      </c>
      <c r="B168" s="1" t="str">
        <f>+VLOOKUP([1]Sheet1!$E168,[1]Sheet1!$A$2:$B$13,2,FALSE)</f>
        <v>Bagian Akuntansi</v>
      </c>
      <c r="C168" s="6">
        <f>+[2]Akuntansi!$C$3</f>
        <v>42736</v>
      </c>
      <c r="D168" s="1" t="str">
        <f>+[2]Akuntansi!$B24</f>
        <v>L.Ak.1.2</v>
      </c>
      <c r="E168" s="1" t="str">
        <f>+[2]Akuntansi!$C24</f>
        <v>Penyusunan PKB (I,II,III,IV) Bagian Akuntansi</v>
      </c>
      <c r="F168" s="1" t="str">
        <f>+[2]Akuntansi!$D24</f>
        <v>Minimize</v>
      </c>
      <c r="G168" s="11" t="str">
        <f>+IF([2]Akuntansi!$E24&lt;&gt;"",[2]Akuntansi!$E24,"")</f>
        <v/>
      </c>
      <c r="H168" s="11" t="str">
        <f>+IF([2]Akuntansi!$F24&lt;&gt;"",[2]Akuntansi!$F24,"")</f>
        <v/>
      </c>
      <c r="I168" s="4" t="str">
        <f>+IF([2]Akuntansi!$G24&lt;&gt;"",[2]Akuntansi!$G24,"")</f>
        <v/>
      </c>
      <c r="J168" s="2" t="str">
        <f>+IF(AND(G168&lt;&gt;"",[2]Akuntansi!$I24&lt;&gt;""),[2]Akuntansi!$I24,"")</f>
        <v/>
      </c>
      <c r="K168" s="3" t="str">
        <f>+IF(AND(G168&lt;&gt;"",[2]Akuntansi!$J24&lt;&gt;""),[2]Akuntansi!$J24,"")</f>
        <v/>
      </c>
      <c r="L168" s="3" t="str">
        <f>+IF(AND(G168&lt;&gt;"",[2]Akuntansi!$K24&lt;&gt;""),[2]Akuntansi!$K24,"")</f>
        <v/>
      </c>
      <c r="M168" s="1" t="str">
        <f>+IF([2]Akuntansi!$L24&lt;&gt;"",[2]Akuntansi!$L24,"")</f>
        <v/>
      </c>
      <c r="N168" s="1" t="str">
        <f t="shared" si="2"/>
        <v>FALSE</v>
      </c>
    </row>
    <row r="169" spans="1:14" x14ac:dyDescent="0.25">
      <c r="A169" s="1">
        <v>13</v>
      </c>
      <c r="B169" s="1" t="str">
        <f>+VLOOKUP([1]Sheet1!$E169,[1]Sheet1!$A$2:$B$13,2,FALSE)</f>
        <v>Bagian Akuntansi</v>
      </c>
      <c r="C169" s="6">
        <f>+[2]Akuntansi!$C$3</f>
        <v>42736</v>
      </c>
      <c r="D169" s="1" t="str">
        <f>+[2]Akuntansi!$B26</f>
        <v>L.Ak.2</v>
      </c>
      <c r="E169" s="1" t="str">
        <f>+[2]Akuntansi!$C26</f>
        <v>Pengkajian Terhadap Kebijakan Bagian Akuntansi</v>
      </c>
      <c r="F169" s="1" t="str">
        <f>+[2]Akuntansi!$D26</f>
        <v>Maximize</v>
      </c>
      <c r="G169" s="12" t="str">
        <f>+IF([2]Akuntansi!$E26&lt;&gt;"",[2]Akuntansi!$E26,"")</f>
        <v/>
      </c>
      <c r="H169" s="12" t="str">
        <f>+IF([2]Akuntansi!$F26&lt;&gt;"",[2]Akuntansi!$F26,"")</f>
        <v/>
      </c>
      <c r="I169" s="4" t="str">
        <f>+IF([2]Akuntansi!$G26&lt;&gt;"",[2]Akuntansi!$G26,"")</f>
        <v/>
      </c>
      <c r="J169" s="2" t="str">
        <f>+IF(AND(G169&lt;&gt;"",[2]Akuntansi!$I26&lt;&gt;""),[2]Akuntansi!$I26,"")</f>
        <v/>
      </c>
      <c r="K169" s="3" t="str">
        <f>+IF(AND(G169&lt;&gt;"",[2]Akuntansi!$J26&lt;&gt;""),[2]Akuntansi!$J26,"")</f>
        <v/>
      </c>
      <c r="L169" s="3" t="str">
        <f>+IF(AND(G169&lt;&gt;"",[2]Akuntansi!$K26&lt;&gt;""),[2]Akuntansi!$K26,"")</f>
        <v/>
      </c>
      <c r="M169" s="1" t="str">
        <f>+IF([2]Akuntansi!$L26&lt;&gt;"",[2]Akuntansi!$L26,"")</f>
        <v/>
      </c>
      <c r="N169" s="1" t="str">
        <f t="shared" si="2"/>
        <v>FALSE</v>
      </c>
    </row>
    <row r="170" spans="1:14" x14ac:dyDescent="0.25">
      <c r="A170" s="1">
        <v>14</v>
      </c>
      <c r="B170" s="1" t="str">
        <f>+VLOOKUP([1]Sheet1!$E170,[1]Sheet1!$A$2:$B$13,2,FALSE)</f>
        <v>Bagian Akuntansi</v>
      </c>
      <c r="C170" s="6">
        <f>+[2]Akuntansi!$C$3</f>
        <v>42736</v>
      </c>
      <c r="D170" s="1" t="str">
        <f>+[2]Akuntansi!$B28</f>
        <v>L.Ak.3</v>
      </c>
      <c r="E170" s="1" t="str">
        <f>+[2]Akuntansi!$C28</f>
        <v>Ketepatan penyampaian KPI Softcopy</v>
      </c>
      <c r="F170" s="1" t="str">
        <f>+[2]Akuntansi!$D28</f>
        <v>Minimize</v>
      </c>
      <c r="G170" s="11">
        <f>+IF([2]Akuntansi!$E28&lt;&gt;"",[2]Akuntansi!$E28,"")</f>
        <v>42775</v>
      </c>
      <c r="H170" s="11" t="str">
        <f>+IF([2]Akuntansi!$F28&lt;&gt;"",[2]Akuntansi!$F28,"")</f>
        <v/>
      </c>
      <c r="I170" s="5" t="str">
        <f>+IF([2]Akuntansi!$G28&lt;&gt;"",[2]Akuntansi!$G28,"")</f>
        <v/>
      </c>
      <c r="J170" s="2">
        <f>+IF(AND(G170&lt;&gt;"",[2]Akuntansi!$I28&lt;&gt;""),[2]Akuntansi!$I28,"")</f>
        <v>0</v>
      </c>
      <c r="K170" s="3">
        <f>+IF(AND(G170&lt;&gt;"",[2]Akuntansi!$J28&lt;&gt;""),[2]Akuntansi!$J28,"")</f>
        <v>25</v>
      </c>
      <c r="L170" s="3">
        <f>+IF(AND(G170&lt;&gt;"",[2]Akuntansi!$K28&lt;&gt;""),[2]Akuntansi!$K28,"")</f>
        <v>0</v>
      </c>
      <c r="M170" s="1" t="str">
        <f>+IF([2]Akuntansi!$L28&lt;&gt;"",[2]Akuntansi!$L28,"")</f>
        <v>Tidak ada Evidence</v>
      </c>
      <c r="N170" s="1" t="str">
        <f t="shared" si="2"/>
        <v>TRUE</v>
      </c>
    </row>
    <row r="171" spans="1:14" x14ac:dyDescent="0.25">
      <c r="A171" s="1">
        <v>1</v>
      </c>
      <c r="B171" s="1" t="str">
        <f>+VLOOKUP([1]Sheet1!$E171,[1]Sheet1!$A$2:$B$13,2,FALSE)</f>
        <v>Bagian Pemasaran</v>
      </c>
      <c r="C171" s="6">
        <f>+[2]Pemasaran!$C$3</f>
        <v>42736</v>
      </c>
      <c r="D171" s="1" t="str">
        <f>+[2]Pemasaran!$B7</f>
        <v>F.Pm.1</v>
      </c>
      <c r="E171" s="1" t="str">
        <f>+[2]Pemasaran!$C7</f>
        <v>Biaya Umum Bagian Pemasaran</v>
      </c>
      <c r="F171" s="1" t="str">
        <f>+[2]Pemasaran!$D7</f>
        <v>Minimize</v>
      </c>
      <c r="G171" s="10">
        <f>+IF([2]Pemasaran!$E7&lt;&gt;"",[2]Pemasaran!$E7,"")</f>
        <v>76842249.666666672</v>
      </c>
      <c r="H171" s="10">
        <f>+IF([2]Pemasaran!$F7&lt;&gt;"",[2]Pemasaran!$F7,"")</f>
        <v>25004555</v>
      </c>
      <c r="I171" s="4">
        <f>+IF([2]Pemasaran!$G7&lt;&gt;"",[2]Pemasaran!$G7,"")</f>
        <v>32.540113164915191</v>
      </c>
      <c r="J171" s="2">
        <f>+IF(AND(G171&lt;&gt;"",[2]Pemasaran!$I7&lt;&gt;""),[2]Pemasaran!$I7,"")</f>
        <v>110</v>
      </c>
      <c r="K171" s="3">
        <f>+IF(AND(G171&lt;&gt;"",[2]Pemasaran!$J7&lt;&gt;""),[2]Pemasaran!$J7,"")</f>
        <v>7.5</v>
      </c>
      <c r="L171" s="3">
        <f>+IF(AND(G171&lt;&gt;"",[2]Pemasaran!$K7&lt;&gt;""),[2]Pemasaran!$K7,"")</f>
        <v>8.25</v>
      </c>
      <c r="M171" s="1" t="str">
        <f>+IF([2]Pemasaran!$L7&lt;&gt;"",[2]Pemasaran!$L7,"")</f>
        <v/>
      </c>
      <c r="N171" s="1" t="str">
        <f t="shared" si="2"/>
        <v>TRUE</v>
      </c>
    </row>
    <row r="172" spans="1:14" x14ac:dyDescent="0.25">
      <c r="A172" s="1">
        <v>2</v>
      </c>
      <c r="B172" s="1" t="str">
        <f>+VLOOKUP([1]Sheet1!$E172,[1]Sheet1!$A$2:$B$13,2,FALSE)</f>
        <v>Bagian Pemasaran</v>
      </c>
      <c r="C172" s="6">
        <f>+[2]Pemasaran!$C$3</f>
        <v>42736</v>
      </c>
      <c r="D172" s="1" t="str">
        <f>+[2]Pemasaran!$B9</f>
        <v>F.Pm.2.1</v>
      </c>
      <c r="E172" s="1" t="str">
        <f>+[2]Pemasaran!$C9</f>
        <v>Penjualan Teh</v>
      </c>
      <c r="F172" s="1" t="str">
        <f>+[2]Pemasaran!$D9</f>
        <v>Maximize</v>
      </c>
      <c r="G172" s="10">
        <f>+IF([2]Pemasaran!$E9&lt;&gt;"",[2]Pemasaran!$E9,"")</f>
        <v>72583105877.490417</v>
      </c>
      <c r="H172" s="10">
        <f>+IF([2]Pemasaran!$F9&lt;&gt;"",[2]Pemasaran!$F9,"")</f>
        <v>29002222478</v>
      </c>
      <c r="I172" s="4">
        <f>+IF([2]Pemasaran!$G9&lt;&gt;"",[2]Pemasaran!$G9,"")</f>
        <v>39.957262957238946</v>
      </c>
      <c r="J172" s="2">
        <f>+IF(AND(G172&lt;&gt;"",[2]Pemasaran!$I9&lt;&gt;""),[2]Pemasaran!$I9,"")</f>
        <v>50</v>
      </c>
      <c r="K172" s="3">
        <f>+IF(AND(G172&lt;&gt;"",[2]Pemasaran!$J9&lt;&gt;""),[2]Pemasaran!$J9,"")</f>
        <v>1.9444444444444444</v>
      </c>
      <c r="L172" s="3">
        <f>+IF(AND(G172&lt;&gt;"",[2]Pemasaran!$K9&lt;&gt;""),[2]Pemasaran!$K9,"")</f>
        <v>0.97222222222222221</v>
      </c>
      <c r="M172" s="1" t="str">
        <f>+IF([2]Pemasaran!$L9&lt;&gt;"",[2]Pemasaran!$L9,"")</f>
        <v/>
      </c>
      <c r="N172" s="1" t="str">
        <f t="shared" si="2"/>
        <v>TRUE</v>
      </c>
    </row>
    <row r="173" spans="1:14" x14ac:dyDescent="0.25">
      <c r="A173" s="1">
        <v>3</v>
      </c>
      <c r="B173" s="1" t="str">
        <f>+VLOOKUP([1]Sheet1!$E173,[1]Sheet1!$A$2:$B$13,2,FALSE)</f>
        <v>Bagian Pemasaran</v>
      </c>
      <c r="C173" s="6">
        <f>+[2]Pemasaran!$C$3</f>
        <v>42736</v>
      </c>
      <c r="D173" s="1" t="str">
        <f>+[2]Pemasaran!$B10</f>
        <v>F.Pm.2.2</v>
      </c>
      <c r="E173" s="1" t="str">
        <f>+[2]Pemasaran!$C10</f>
        <v>Penjualan Karet</v>
      </c>
      <c r="F173" s="1" t="str">
        <f>+[2]Pemasaran!$D10</f>
        <v>Maximize</v>
      </c>
      <c r="G173" s="10">
        <f>+IF([2]Pemasaran!$E10&lt;&gt;"",[2]Pemasaran!$E10,"")</f>
        <v>29039295012</v>
      </c>
      <c r="H173" s="10">
        <f>+IF([2]Pemasaran!$F10&lt;&gt;"",[2]Pemasaran!$F10,"")</f>
        <v>35319691997</v>
      </c>
      <c r="I173" s="4">
        <f>+IF([2]Pemasaran!$G10&lt;&gt;"",[2]Pemasaran!$G10,"")</f>
        <v>121.62723641329698</v>
      </c>
      <c r="J173" s="2">
        <f>+IF(AND(G173&lt;&gt;"",[2]Pemasaran!$I10&lt;&gt;""),[2]Pemasaran!$I10,"")</f>
        <v>110</v>
      </c>
      <c r="K173" s="3">
        <f>+IF(AND(G173&lt;&gt;"",[2]Pemasaran!$J10&lt;&gt;""),[2]Pemasaran!$J10,"")</f>
        <v>1.9444444444444444</v>
      </c>
      <c r="L173" s="3">
        <f>+IF(AND(G173&lt;&gt;"",[2]Pemasaran!$K10&lt;&gt;""),[2]Pemasaran!$K10,"")</f>
        <v>2.1388888888888888</v>
      </c>
      <c r="M173" s="1" t="str">
        <f>+IF([2]Pemasaran!$L10&lt;&gt;"",[2]Pemasaran!$L10,"")</f>
        <v/>
      </c>
      <c r="N173" s="1" t="str">
        <f t="shared" si="2"/>
        <v>TRUE</v>
      </c>
    </row>
    <row r="174" spans="1:14" x14ac:dyDescent="0.25">
      <c r="A174" s="1">
        <v>4</v>
      </c>
      <c r="B174" s="1" t="str">
        <f>+VLOOKUP([1]Sheet1!$E174,[1]Sheet1!$A$2:$B$13,2,FALSE)</f>
        <v>Bagian Pemasaran</v>
      </c>
      <c r="C174" s="6">
        <f>+[2]Pemasaran!$C$3</f>
        <v>42736</v>
      </c>
      <c r="D174" s="1" t="str">
        <f>+[2]Pemasaran!$B11</f>
        <v>F.Pm.2.3</v>
      </c>
      <c r="E174" s="1" t="str">
        <f>+[2]Pemasaran!$C11</f>
        <v>Penjualan CPO</v>
      </c>
      <c r="F174" s="1" t="str">
        <f>+[2]Pemasaran!$D11</f>
        <v>Maximize</v>
      </c>
      <c r="G174" s="10">
        <f>+IF([2]Pemasaran!$E11&lt;&gt;"",[2]Pemasaran!$E11,"")</f>
        <v>47504120614.33799</v>
      </c>
      <c r="H174" s="10">
        <f>+IF([2]Pemasaran!$F11&lt;&gt;"",[2]Pemasaran!$F11,"")</f>
        <v>50956100000</v>
      </c>
      <c r="I174" s="4">
        <f>+IF([2]Pemasaran!$G11&lt;&gt;"",[2]Pemasaran!$G11,"")</f>
        <v>107.26669463831756</v>
      </c>
      <c r="J174" s="2">
        <f>+IF(AND(G174&lt;&gt;"",[2]Pemasaran!$I11&lt;&gt;""),[2]Pemasaran!$I11,"")</f>
        <v>110</v>
      </c>
      <c r="K174" s="3">
        <f>+IF(AND(G174&lt;&gt;"",[2]Pemasaran!$J11&lt;&gt;""),[2]Pemasaran!$J11,"")</f>
        <v>1.9444444444444444</v>
      </c>
      <c r="L174" s="3">
        <f>+IF(AND(G174&lt;&gt;"",[2]Pemasaran!$K11&lt;&gt;""),[2]Pemasaran!$K11,"")</f>
        <v>2.1388888888888888</v>
      </c>
      <c r="M174" s="1" t="str">
        <f>+IF([2]Pemasaran!$L11&lt;&gt;"",[2]Pemasaran!$L11,"")</f>
        <v/>
      </c>
      <c r="N174" s="1" t="str">
        <f t="shared" si="2"/>
        <v>TRUE</v>
      </c>
    </row>
    <row r="175" spans="1:14" x14ac:dyDescent="0.25">
      <c r="A175" s="1">
        <v>5</v>
      </c>
      <c r="B175" s="1" t="str">
        <f>+VLOOKUP([1]Sheet1!$E175,[1]Sheet1!$A$2:$B$13,2,FALSE)</f>
        <v>Bagian Pemasaran</v>
      </c>
      <c r="C175" s="6">
        <f>+[2]Pemasaran!$C$3</f>
        <v>42736</v>
      </c>
      <c r="D175" s="1" t="str">
        <f>+[2]Pemasaran!$B12</f>
        <v>F.Pm.2.4</v>
      </c>
      <c r="E175" s="1" t="str">
        <f>+[2]Pemasaran!$C12</f>
        <v>Penjualan Kernel</v>
      </c>
      <c r="F175" s="1" t="str">
        <f>+[2]Pemasaran!$D12</f>
        <v>Maximize</v>
      </c>
      <c r="G175" s="10">
        <f>+IF([2]Pemasaran!$E12&lt;&gt;"",[2]Pemasaran!$E12,"")</f>
        <v>5773117408.5839405</v>
      </c>
      <c r="H175" s="10">
        <f>+IF([2]Pemasaran!$F12&lt;&gt;"",[2]Pemasaran!$F12,"")</f>
        <v>4689000000</v>
      </c>
      <c r="I175" s="4">
        <f>+IF([2]Pemasaran!$G12&lt;&gt;"",[2]Pemasaran!$G12,"")</f>
        <v>81.221282508961508</v>
      </c>
      <c r="J175" s="2">
        <f>+IF(AND(G175&lt;&gt;"",[2]Pemasaran!$I12&lt;&gt;""),[2]Pemasaran!$I12,"")</f>
        <v>50</v>
      </c>
      <c r="K175" s="3">
        <f>+IF(AND(G175&lt;&gt;"",[2]Pemasaran!$J12&lt;&gt;""),[2]Pemasaran!$J12,"")</f>
        <v>1.9444444444444444</v>
      </c>
      <c r="L175" s="3">
        <f>+IF(AND(G175&lt;&gt;"",[2]Pemasaran!$K12&lt;&gt;""),[2]Pemasaran!$K12,"")</f>
        <v>0.97222222222222221</v>
      </c>
      <c r="M175" s="1" t="str">
        <f>+IF([2]Pemasaran!$L12&lt;&gt;"",[2]Pemasaran!$L12,"")</f>
        <v/>
      </c>
      <c r="N175" s="1" t="str">
        <f t="shared" si="2"/>
        <v>TRUE</v>
      </c>
    </row>
    <row r="176" spans="1:14" x14ac:dyDescent="0.25">
      <c r="A176" s="1">
        <v>6</v>
      </c>
      <c r="B176" s="1" t="str">
        <f>+VLOOKUP([1]Sheet1!$E176,[1]Sheet1!$A$2:$B$13,2,FALSE)</f>
        <v>Bagian Pemasaran</v>
      </c>
      <c r="C176" s="6">
        <f>+[2]Pemasaran!$C$3</f>
        <v>42736</v>
      </c>
      <c r="D176" s="1" t="str">
        <f>+[2]Pemasaran!$B13</f>
        <v>F.Pm.2.5</v>
      </c>
      <c r="E176" s="1" t="str">
        <f>+[2]Pemasaran!$C13</f>
        <v>Penjualan Kopi</v>
      </c>
      <c r="F176" s="1" t="str">
        <f>+[2]Pemasaran!$D13</f>
        <v>Maximize</v>
      </c>
      <c r="G176" s="10">
        <f>+IF([2]Pemasaran!$E13&lt;&gt;"",[2]Pemasaran!$E13,"")</f>
        <v>144640904.80000001</v>
      </c>
      <c r="H176" s="10">
        <f>+IF([2]Pemasaran!$F13&lt;&gt;"",[2]Pemasaran!$F13,"")</f>
        <v>0</v>
      </c>
      <c r="I176" s="4">
        <f>+IF([2]Pemasaran!$G13&lt;&gt;"",[2]Pemasaran!$G13,"")</f>
        <v>0</v>
      </c>
      <c r="J176" s="2">
        <f>+IF(AND(G176&lt;&gt;"",[2]Pemasaran!$I13&lt;&gt;""),[2]Pemasaran!$I13,"")</f>
        <v>0</v>
      </c>
      <c r="K176" s="3">
        <f>+IF(AND(G176&lt;&gt;"",[2]Pemasaran!$J13&lt;&gt;""),[2]Pemasaran!$J13,"")</f>
        <v>1.9444444444444444</v>
      </c>
      <c r="L176" s="3">
        <f>+IF(AND(G176&lt;&gt;"",[2]Pemasaran!$K13&lt;&gt;""),[2]Pemasaran!$K13,"")</f>
        <v>0</v>
      </c>
      <c r="M176" s="1" t="str">
        <f>+IF([2]Pemasaran!$L13&lt;&gt;"",[2]Pemasaran!$L13,"")</f>
        <v/>
      </c>
      <c r="N176" s="1" t="str">
        <f t="shared" si="2"/>
        <v>TRUE</v>
      </c>
    </row>
    <row r="177" spans="1:14" x14ac:dyDescent="0.25">
      <c r="A177" s="1">
        <v>7</v>
      </c>
      <c r="B177" s="1" t="str">
        <f>+VLOOKUP([1]Sheet1!$E177,[1]Sheet1!$A$2:$B$13,2,FALSE)</f>
        <v>Bagian Pemasaran</v>
      </c>
      <c r="C177" s="6">
        <f>+[2]Pemasaran!$C$3</f>
        <v>42736</v>
      </c>
      <c r="D177" s="1" t="str">
        <f>+[2]Pemasaran!$B15</f>
        <v>F.Pm.3.1</v>
      </c>
      <c r="E177" s="1" t="str">
        <f>+[2]Pemasaran!$C15</f>
        <v>Harga Tertimbang Penjualan Teh</v>
      </c>
      <c r="F177" s="1" t="str">
        <f>+[2]Pemasaran!$D15</f>
        <v>Maximize</v>
      </c>
      <c r="G177" s="10">
        <f>+IF([2]Pemasaran!$E15&lt;&gt;"",[2]Pemasaran!$E15,"")</f>
        <v>21899.941308757872</v>
      </c>
      <c r="H177" s="10">
        <f>+IF([2]Pemasaran!$F15&lt;&gt;"",[2]Pemasaran!$F15,"")</f>
        <v>15999.663744837057</v>
      </c>
      <c r="I177" s="4">
        <f>+IF([2]Pemasaran!$G15&lt;&gt;"",[2]Pemasaran!$G15,"")</f>
        <v>73.058021111859006</v>
      </c>
      <c r="J177" s="2">
        <f>+IF(AND(G177&lt;&gt;"",[2]Pemasaran!$I15&lt;&gt;""),[2]Pemasaran!$I15,"")</f>
        <v>50</v>
      </c>
      <c r="K177" s="3">
        <f>+IF(AND(G177&lt;&gt;"",[2]Pemasaran!$J15&lt;&gt;""),[2]Pemasaran!$J15,"")</f>
        <v>1.9444444444444444</v>
      </c>
      <c r="L177" s="3">
        <f>+IF(AND(G177&lt;&gt;"",[2]Pemasaran!$K15&lt;&gt;""),[2]Pemasaran!$K15,"")</f>
        <v>0.97222222222222221</v>
      </c>
      <c r="M177" s="1" t="str">
        <f>+IF([2]Pemasaran!$L15&lt;&gt;"",[2]Pemasaran!$L15,"")</f>
        <v/>
      </c>
      <c r="N177" s="1" t="str">
        <f t="shared" si="2"/>
        <v>TRUE</v>
      </c>
    </row>
    <row r="178" spans="1:14" x14ac:dyDescent="0.25">
      <c r="A178" s="1">
        <v>8</v>
      </c>
      <c r="B178" s="1" t="str">
        <f>+VLOOKUP([1]Sheet1!$E178,[1]Sheet1!$A$2:$B$13,2,FALSE)</f>
        <v>Bagian Pemasaran</v>
      </c>
      <c r="C178" s="6">
        <f>+[2]Pemasaran!$C$3</f>
        <v>42736</v>
      </c>
      <c r="D178" s="1" t="str">
        <f>+[2]Pemasaran!$B16</f>
        <v>F.Pm.3.2</v>
      </c>
      <c r="E178" s="1" t="str">
        <f>+[2]Pemasaran!$C16</f>
        <v>Harga Tertimbang Penjualan Karet</v>
      </c>
      <c r="F178" s="1" t="str">
        <f>+[2]Pemasaran!$D16</f>
        <v>Maximize</v>
      </c>
      <c r="G178" s="10">
        <f>+IF([2]Pemasaran!$E16&lt;&gt;"",[2]Pemasaran!$E16,"")</f>
        <v>18354</v>
      </c>
      <c r="H178" s="10">
        <f>+IF([2]Pemasaran!$F16&lt;&gt;"",[2]Pemasaran!$F16,"")</f>
        <v>28783.176524229992</v>
      </c>
      <c r="I178" s="4">
        <f>+IF([2]Pemasaran!$G16&lt;&gt;"",[2]Pemasaran!$G16,"")</f>
        <v>156.82236310466379</v>
      </c>
      <c r="J178" s="2">
        <f>+IF(AND(G178&lt;&gt;"",[2]Pemasaran!$I16&lt;&gt;""),[2]Pemasaran!$I16,"")</f>
        <v>110</v>
      </c>
      <c r="K178" s="3">
        <f>+IF(AND(G178&lt;&gt;"",[2]Pemasaran!$J16&lt;&gt;""),[2]Pemasaran!$J16,"")</f>
        <v>1.9444444444444444</v>
      </c>
      <c r="L178" s="3">
        <f>+IF(AND(G178&lt;&gt;"",[2]Pemasaran!$K16&lt;&gt;""),[2]Pemasaran!$K16,"")</f>
        <v>2.1388888888888888</v>
      </c>
      <c r="M178" s="1" t="str">
        <f>+IF([2]Pemasaran!$L16&lt;&gt;"",[2]Pemasaran!$L16,"")</f>
        <v/>
      </c>
      <c r="N178" s="1" t="str">
        <f t="shared" si="2"/>
        <v>TRUE</v>
      </c>
    </row>
    <row r="179" spans="1:14" x14ac:dyDescent="0.25">
      <c r="A179" s="1">
        <v>9</v>
      </c>
      <c r="B179" s="1" t="str">
        <f>+VLOOKUP([1]Sheet1!$E179,[1]Sheet1!$A$2:$B$13,2,FALSE)</f>
        <v>Bagian Pemasaran</v>
      </c>
      <c r="C179" s="6">
        <f>+[2]Pemasaran!$C$3</f>
        <v>42736</v>
      </c>
      <c r="D179" s="1" t="str">
        <f>+[2]Pemasaran!$B17</f>
        <v>F.Pm.3.3</v>
      </c>
      <c r="E179" s="1" t="str">
        <f>+[2]Pemasaran!$C17</f>
        <v>Harga Tertimbang Penjualan CPO</v>
      </c>
      <c r="F179" s="1" t="str">
        <f>+[2]Pemasaran!$D17</f>
        <v>Maximize</v>
      </c>
      <c r="G179" s="10">
        <f>+IF([2]Pemasaran!$E17&lt;&gt;"",[2]Pemasaran!$E17,"")</f>
        <v>7399.9999999999991</v>
      </c>
      <c r="H179" s="10">
        <f>+IF([2]Pemasaran!$F17&lt;&gt;"",[2]Pemasaran!$F17,"")</f>
        <v>8088.2698412698419</v>
      </c>
      <c r="I179" s="4">
        <f>+IF([2]Pemasaran!$G17&lt;&gt;"",[2]Pemasaran!$G17,"")</f>
        <v>109.30094380094383</v>
      </c>
      <c r="J179" s="2">
        <f>+IF(AND(G179&lt;&gt;"",[2]Pemasaran!$I17&lt;&gt;""),[2]Pemasaran!$I17,"")</f>
        <v>110</v>
      </c>
      <c r="K179" s="3">
        <f>+IF(AND(G179&lt;&gt;"",[2]Pemasaran!$J17&lt;&gt;""),[2]Pemasaran!$J17,"")</f>
        <v>1.9444444444444444</v>
      </c>
      <c r="L179" s="3">
        <f>+IF(AND(G179&lt;&gt;"",[2]Pemasaran!$K17&lt;&gt;""),[2]Pemasaran!$K17,"")</f>
        <v>2.1388888888888888</v>
      </c>
      <c r="M179" s="1" t="str">
        <f>+IF([2]Pemasaran!$L17&lt;&gt;"",[2]Pemasaran!$L17,"")</f>
        <v/>
      </c>
      <c r="N179" s="1" t="str">
        <f t="shared" si="2"/>
        <v>TRUE</v>
      </c>
    </row>
    <row r="180" spans="1:14" x14ac:dyDescent="0.25">
      <c r="A180" s="1">
        <v>10</v>
      </c>
      <c r="B180" s="1" t="str">
        <f>+VLOOKUP([1]Sheet1!$E180,[1]Sheet1!$A$2:$B$13,2,FALSE)</f>
        <v>Bagian Pemasaran</v>
      </c>
      <c r="C180" s="6">
        <f>+[2]Pemasaran!$C$3</f>
        <v>42736</v>
      </c>
      <c r="D180" s="1" t="str">
        <f>+[2]Pemasaran!$B18</f>
        <v>F.Pm.3.4</v>
      </c>
      <c r="E180" s="1" t="str">
        <f>+[2]Pemasaran!$C18</f>
        <v>Harga Tertimbang Penjualan Kernel</v>
      </c>
      <c r="F180" s="1" t="str">
        <f>+[2]Pemasaran!$D18</f>
        <v>Maximize</v>
      </c>
      <c r="G180" s="10">
        <f>+IF([2]Pemasaran!$E18&lt;&gt;"",[2]Pemasaran!$E18,"")</f>
        <v>5600</v>
      </c>
      <c r="H180" s="10">
        <f>+IF([2]Pemasaran!$F18&lt;&gt;"",[2]Pemasaran!$F18,"")</f>
        <v>7815</v>
      </c>
      <c r="I180" s="4">
        <f>+IF([2]Pemasaran!$G18&lt;&gt;"",[2]Pemasaran!$G18,"")</f>
        <v>139.55357142857142</v>
      </c>
      <c r="J180" s="2">
        <f>+IF(AND(G180&lt;&gt;"",[2]Pemasaran!$I18&lt;&gt;""),[2]Pemasaran!$I18,"")</f>
        <v>110</v>
      </c>
      <c r="K180" s="3">
        <f>+IF(AND(G180&lt;&gt;"",[2]Pemasaran!$J18&lt;&gt;""),[2]Pemasaran!$J18,"")</f>
        <v>1.9444444444444444</v>
      </c>
      <c r="L180" s="3">
        <f>+IF(AND(G180&lt;&gt;"",[2]Pemasaran!$K18&lt;&gt;""),[2]Pemasaran!$K18,"")</f>
        <v>2.1388888888888888</v>
      </c>
      <c r="M180" s="1" t="str">
        <f>+IF([2]Pemasaran!$L18&lt;&gt;"",[2]Pemasaran!$L18,"")</f>
        <v/>
      </c>
      <c r="N180" s="1" t="str">
        <f t="shared" si="2"/>
        <v>TRUE</v>
      </c>
    </row>
    <row r="181" spans="1:14" x14ac:dyDescent="0.25">
      <c r="A181" s="1">
        <v>11</v>
      </c>
      <c r="B181" s="1" t="str">
        <f>+VLOOKUP([1]Sheet1!$E181,[1]Sheet1!$A$2:$B$13,2,FALSE)</f>
        <v>Bagian Pemasaran</v>
      </c>
      <c r="C181" s="6">
        <f>+[2]Pemasaran!$C$3</f>
        <v>42736</v>
      </c>
      <c r="D181" s="1" t="str">
        <f>+[2]Pemasaran!$B20</f>
        <v>C.Pm.1.1</v>
      </c>
      <c r="E181" s="1" t="str">
        <f>+[2]Pemasaran!$C20</f>
        <v>Tingkat Kepuasan Direksi Kepada Bagian Pemasaran</v>
      </c>
      <c r="F181" s="1" t="str">
        <f>+[2]Pemasaran!$D20</f>
        <v>Maximize</v>
      </c>
      <c r="G181" s="10">
        <f>+IF([2]Pemasaran!$E20&lt;&gt;"",[2]Pemasaran!$E20,"")</f>
        <v>100</v>
      </c>
      <c r="H181" s="10">
        <f>+IF([2]Pemasaran!$F20&lt;&gt;"",[2]Pemasaran!$F20,"")</f>
        <v>78</v>
      </c>
      <c r="I181" s="4">
        <f>+IF([2]Pemasaran!$G20&lt;&gt;"",[2]Pemasaran!$G20,"")</f>
        <v>78</v>
      </c>
      <c r="J181" s="2">
        <f>+IF(AND(G181&lt;&gt;"",[2]Pemasaran!$I20&lt;&gt;""),[2]Pemasaran!$I20,"")</f>
        <v>50</v>
      </c>
      <c r="K181" s="3">
        <f>+IF(AND(G181&lt;&gt;"",[2]Pemasaran!$J20&lt;&gt;""),[2]Pemasaran!$J20,"")</f>
        <v>3.75</v>
      </c>
      <c r="L181" s="3">
        <f>+IF(AND(G181&lt;&gt;"",[2]Pemasaran!$K20&lt;&gt;""),[2]Pemasaran!$K20,"")</f>
        <v>1.875</v>
      </c>
      <c r="M181" s="1" t="str">
        <f>+IF([2]Pemasaran!$L20&lt;&gt;"",[2]Pemasaran!$L20,"")</f>
        <v/>
      </c>
      <c r="N181" s="1" t="str">
        <f t="shared" si="2"/>
        <v>TRUE</v>
      </c>
    </row>
    <row r="182" spans="1:14" x14ac:dyDescent="0.25">
      <c r="A182" s="1">
        <v>12</v>
      </c>
      <c r="B182" s="1" t="str">
        <f>+VLOOKUP([1]Sheet1!$E182,[1]Sheet1!$A$2:$B$13,2,FALSE)</f>
        <v>Bagian Pemasaran</v>
      </c>
      <c r="C182" s="6">
        <f>+[2]Pemasaran!$C$3</f>
        <v>42736</v>
      </c>
      <c r="D182" s="1" t="str">
        <f>+[2]Pemasaran!$B21</f>
        <v>C.Pm.1.2</v>
      </c>
      <c r="E182" s="1" t="str">
        <f>+[2]Pemasaran!$C21</f>
        <v>Tingkat Kepuasan Bagian Lain Terhadap Bagian Pemasaran</v>
      </c>
      <c r="F182" s="1" t="str">
        <f>+[2]Pemasaran!$D21</f>
        <v>Maximize</v>
      </c>
      <c r="G182" s="10">
        <f>+IF([2]Pemasaran!$E21&lt;&gt;"",[2]Pemasaran!$E21,"")</f>
        <v>100</v>
      </c>
      <c r="H182" s="10">
        <f>+IF([2]Pemasaran!$F21&lt;&gt;"",[2]Pemasaran!$F21,"")</f>
        <v>62.545454545454547</v>
      </c>
      <c r="I182" s="4">
        <f>+IF([2]Pemasaran!$G21&lt;&gt;"",[2]Pemasaran!$G21,"")</f>
        <v>62.545454545454547</v>
      </c>
      <c r="J182" s="2">
        <f>+IF(AND(G182&lt;&gt;"",[2]Pemasaran!$I21&lt;&gt;""),[2]Pemasaran!$I21,"")</f>
        <v>50</v>
      </c>
      <c r="K182" s="3">
        <f>+IF(AND(G182&lt;&gt;"",[2]Pemasaran!$J21&lt;&gt;""),[2]Pemasaran!$J21,"")</f>
        <v>3.75</v>
      </c>
      <c r="L182" s="3">
        <f>+IF(AND(G182&lt;&gt;"",[2]Pemasaran!$K21&lt;&gt;""),[2]Pemasaran!$K21,"")</f>
        <v>1.875</v>
      </c>
      <c r="M182" s="1" t="str">
        <f>+IF([2]Pemasaran!$L21&lt;&gt;"",[2]Pemasaran!$L21,"")</f>
        <v/>
      </c>
      <c r="N182" s="1" t="str">
        <f t="shared" si="2"/>
        <v>TRUE</v>
      </c>
    </row>
    <row r="183" spans="1:14" x14ac:dyDescent="0.25">
      <c r="A183" s="1">
        <v>13</v>
      </c>
      <c r="B183" s="1" t="str">
        <f>+VLOOKUP([1]Sheet1!$E183,[1]Sheet1!$A$2:$B$13,2,FALSE)</f>
        <v>Bagian Pemasaran</v>
      </c>
      <c r="C183" s="6">
        <f>+[2]Pemasaran!$C$3</f>
        <v>42736</v>
      </c>
      <c r="D183" s="1" t="str">
        <f>+[2]Pemasaran!$B23</f>
        <v>C.Pm.2.1</v>
      </c>
      <c r="E183" s="1" t="str">
        <f>+[2]Pemasaran!$C23</f>
        <v>Pengukuran Indeks Loyalitas Pelanggan</v>
      </c>
      <c r="F183" s="1" t="str">
        <f>+[2]Pemasaran!$D23</f>
        <v>Maximize</v>
      </c>
      <c r="G183" s="10" t="str">
        <f>+IF([2]Pemasaran!$E23&lt;&gt;"",[2]Pemasaran!$E23,"")</f>
        <v/>
      </c>
      <c r="H183" s="10" t="str">
        <f>+IF([2]Pemasaran!$F23&lt;&gt;"",[2]Pemasaran!$F23,"")</f>
        <v/>
      </c>
      <c r="I183" s="4" t="str">
        <f>+IF([2]Pemasaran!$G23&lt;&gt;"",[2]Pemasaran!$G23,"")</f>
        <v/>
      </c>
      <c r="J183" s="2" t="str">
        <f>+IF(AND(G183&lt;&gt;"",[2]Pemasaran!$I23&lt;&gt;""),[2]Pemasaran!$I23,"")</f>
        <v/>
      </c>
      <c r="K183" s="3" t="str">
        <f>+IF(AND(G183&lt;&gt;"",[2]Pemasaran!$J23&lt;&gt;""),[2]Pemasaran!$J23,"")</f>
        <v/>
      </c>
      <c r="L183" s="3" t="str">
        <f>+IF(AND(G183&lt;&gt;"",[2]Pemasaran!$K23&lt;&gt;""),[2]Pemasaran!$K23,"")</f>
        <v/>
      </c>
      <c r="M183" s="1" t="str">
        <f>+IF([2]Pemasaran!$L23&lt;&gt;"",[2]Pemasaran!$L23,"")</f>
        <v/>
      </c>
      <c r="N183" s="1" t="str">
        <f t="shared" si="2"/>
        <v>FALSE</v>
      </c>
    </row>
    <row r="184" spans="1:14" x14ac:dyDescent="0.25">
      <c r="A184" s="1">
        <v>14</v>
      </c>
      <c r="B184" s="1" t="str">
        <f>+VLOOKUP([1]Sheet1!$E184,[1]Sheet1!$A$2:$B$13,2,FALSE)</f>
        <v>Bagian Pemasaran</v>
      </c>
      <c r="C184" s="6">
        <f>+[2]Pemasaran!$C$3</f>
        <v>42736</v>
      </c>
      <c r="D184" s="1" t="str">
        <f>+[2]Pemasaran!$B24</f>
        <v>C.Pm.2.2</v>
      </c>
      <c r="E184" s="1" t="str">
        <f>+[2]Pemasaran!$C24</f>
        <v>Pengukuran Indeks Kepuasan Pelanggan</v>
      </c>
      <c r="F184" s="1" t="str">
        <f>+[2]Pemasaran!$D24</f>
        <v>Maximize</v>
      </c>
      <c r="G184" s="10" t="str">
        <f>+IF([2]Pemasaran!$E24&lt;&gt;"",[2]Pemasaran!$E24,"")</f>
        <v/>
      </c>
      <c r="H184" s="10" t="str">
        <f>+IF([2]Pemasaran!$F24&lt;&gt;"",[2]Pemasaran!$F24,"")</f>
        <v/>
      </c>
      <c r="I184" s="4" t="str">
        <f>+IF([2]Pemasaran!$G24&lt;&gt;"",[2]Pemasaran!$G24,"")</f>
        <v/>
      </c>
      <c r="J184" s="2" t="str">
        <f>+IF(AND(G184&lt;&gt;"",[2]Pemasaran!$I24&lt;&gt;""),[2]Pemasaran!$I24,"")</f>
        <v/>
      </c>
      <c r="K184" s="3" t="str">
        <f>+IF(AND(G184&lt;&gt;"",[2]Pemasaran!$J24&lt;&gt;""),[2]Pemasaran!$J24,"")</f>
        <v/>
      </c>
      <c r="L184" s="3" t="str">
        <f>+IF(AND(G184&lt;&gt;"",[2]Pemasaran!$K24&lt;&gt;""),[2]Pemasaran!$K24,"")</f>
        <v/>
      </c>
      <c r="M184" s="1" t="str">
        <f>+IF([2]Pemasaran!$L24&lt;&gt;"",[2]Pemasaran!$L24,"")</f>
        <v/>
      </c>
      <c r="N184" s="1" t="str">
        <f t="shared" si="2"/>
        <v>FALSE</v>
      </c>
    </row>
    <row r="185" spans="1:14" x14ac:dyDescent="0.25">
      <c r="A185" s="1">
        <v>15</v>
      </c>
      <c r="B185" s="1" t="str">
        <f>+VLOOKUP([1]Sheet1!$E185,[1]Sheet1!$A$2:$B$13,2,FALSE)</f>
        <v>Bagian Pemasaran</v>
      </c>
      <c r="C185" s="6">
        <f>+[2]Pemasaran!$C$3</f>
        <v>42736</v>
      </c>
      <c r="D185" s="1" t="str">
        <f>+[2]Pemasaran!$B26</f>
        <v>C.Pm.3</v>
      </c>
      <c r="E185" s="1" t="str">
        <f>+[2]Pemasaran!$C26</f>
        <v>Penyampaian dan penyelesaian komplain/klaim</v>
      </c>
      <c r="F185" s="1" t="str">
        <f>+[2]Pemasaran!$D26</f>
        <v>Maximize</v>
      </c>
      <c r="G185" s="10" t="str">
        <f>+IF([2]Pemasaran!$E26&lt;&gt;"",[2]Pemasaran!$E26,"")</f>
        <v/>
      </c>
      <c r="H185" s="10" t="str">
        <f>+IF([2]Pemasaran!$F26&lt;&gt;"",[2]Pemasaran!$F26,"")</f>
        <v/>
      </c>
      <c r="I185" s="4" t="str">
        <f>+IF([2]Pemasaran!$G26&lt;&gt;"",[2]Pemasaran!$G26,"")</f>
        <v/>
      </c>
      <c r="J185" s="2" t="str">
        <f>+IF(AND(G185&lt;&gt;"",[2]Pemasaran!$I26&lt;&gt;""),[2]Pemasaran!$I26,"")</f>
        <v/>
      </c>
      <c r="K185" s="3" t="str">
        <f>+IF(AND(G185&lt;&gt;"",[2]Pemasaran!$J26&lt;&gt;""),[2]Pemasaran!$J26,"")</f>
        <v/>
      </c>
      <c r="L185" s="3" t="str">
        <f>+IF(AND(G185&lt;&gt;"",[2]Pemasaran!$K26&lt;&gt;""),[2]Pemasaran!$K26,"")</f>
        <v/>
      </c>
      <c r="M185" s="1" t="str">
        <f>+IF([2]Pemasaran!$L26&lt;&gt;"",[2]Pemasaran!$L26,"")</f>
        <v>Tidak ada Evidence</v>
      </c>
      <c r="N185" s="1" t="str">
        <f t="shared" si="2"/>
        <v>FALSE</v>
      </c>
    </row>
    <row r="186" spans="1:14" x14ac:dyDescent="0.25">
      <c r="A186" s="1">
        <v>16</v>
      </c>
      <c r="B186" s="1" t="str">
        <f>+VLOOKUP([1]Sheet1!$E186,[1]Sheet1!$A$2:$B$13,2,FALSE)</f>
        <v>Bagian Pemasaran</v>
      </c>
      <c r="C186" s="6">
        <f>+[2]Pemasaran!$C$3</f>
        <v>42736</v>
      </c>
      <c r="D186" s="1" t="str">
        <f>+[2]Pemasaran!$B28</f>
        <v>I.Pm.1.1</v>
      </c>
      <c r="E186" s="1" t="str">
        <f>+[2]Pemasaran!$C28</f>
        <v>Minimalisasi Outstanding Contract Teh (Volume)</v>
      </c>
      <c r="F186" s="1" t="str">
        <f>+[2]Pemasaran!$D28</f>
        <v>Minimize</v>
      </c>
      <c r="G186" s="10" t="str">
        <f>+IF([2]Pemasaran!$E28&lt;&gt;"",[2]Pemasaran!$E28,"")</f>
        <v/>
      </c>
      <c r="H186" s="10" t="str">
        <f>+IF([2]Pemasaran!$F28&lt;&gt;"",[2]Pemasaran!$F28,"")</f>
        <v/>
      </c>
      <c r="I186" s="4" t="str">
        <f>+IF([2]Pemasaran!$G28&lt;&gt;"",[2]Pemasaran!$G28,"")</f>
        <v/>
      </c>
      <c r="J186" s="2" t="str">
        <f>+IF(AND(G186&lt;&gt;"",[2]Pemasaran!$I28&lt;&gt;""),[2]Pemasaran!$I28,"")</f>
        <v/>
      </c>
      <c r="K186" s="3" t="str">
        <f>+IF(AND(G186&lt;&gt;"",[2]Pemasaran!$J28&lt;&gt;""),[2]Pemasaran!$J28,"")</f>
        <v/>
      </c>
      <c r="L186" s="3" t="str">
        <f>+IF(AND(G186&lt;&gt;"",[2]Pemasaran!$K28&lt;&gt;""),[2]Pemasaran!$K28,"")</f>
        <v/>
      </c>
      <c r="M186" s="1" t="str">
        <f>+IF([2]Pemasaran!$L28&lt;&gt;"",[2]Pemasaran!$L28,"")</f>
        <v/>
      </c>
      <c r="N186" s="1" t="str">
        <f t="shared" si="2"/>
        <v>FALSE</v>
      </c>
    </row>
    <row r="187" spans="1:14" x14ac:dyDescent="0.25">
      <c r="A187" s="1">
        <v>17</v>
      </c>
      <c r="B187" s="1" t="str">
        <f>+VLOOKUP([1]Sheet1!$E187,[1]Sheet1!$A$2:$B$13,2,FALSE)</f>
        <v>Bagian Pemasaran</v>
      </c>
      <c r="C187" s="6">
        <f>+[2]Pemasaran!$C$3</f>
        <v>42736</v>
      </c>
      <c r="D187" s="1" t="str">
        <f>+[2]Pemasaran!$B29</f>
        <v>I.Pm.1.2</v>
      </c>
      <c r="E187" s="1" t="str">
        <f>+[2]Pemasaran!$C29</f>
        <v>Minimalisasi Persediaan Karet (Diluar RSS 1 dan SIR 10)</v>
      </c>
      <c r="F187" s="1" t="str">
        <f>+[2]Pemasaran!$D29</f>
        <v>Minimize</v>
      </c>
      <c r="G187" s="10">
        <f>+IF([2]Pemasaran!$E29&lt;&gt;"",[2]Pemasaran!$E29,"")</f>
        <v>1653557</v>
      </c>
      <c r="H187" s="10">
        <f>+IF([2]Pemasaran!$F29&lt;&gt;"",[2]Pemasaran!$F29,"")</f>
        <v>2254262</v>
      </c>
      <c r="I187" s="4">
        <f>+IF([2]Pemasaran!$G29&lt;&gt;"",[2]Pemasaran!$G29,"")</f>
        <v>136.32804916915475</v>
      </c>
      <c r="J187" s="2">
        <f>+IF(AND(G187&lt;&gt;"",[2]Pemasaran!$I29&lt;&gt;""),[2]Pemasaran!$I29,"")</f>
        <v>50</v>
      </c>
      <c r="K187" s="3">
        <f>+IF(AND(G187&lt;&gt;"",[2]Pemasaran!$J29&lt;&gt;""),[2]Pemasaran!$J29,"")</f>
        <v>5</v>
      </c>
      <c r="L187" s="3">
        <f>+IF(AND(G187&lt;&gt;"",[2]Pemasaran!$K29&lt;&gt;""),[2]Pemasaran!$K29,"")</f>
        <v>2.5</v>
      </c>
      <c r="M187" s="1" t="str">
        <f>+IF([2]Pemasaran!$L29&lt;&gt;"",[2]Pemasaran!$L29,"")</f>
        <v/>
      </c>
      <c r="N187" s="1" t="str">
        <f t="shared" si="2"/>
        <v>TRUE</v>
      </c>
    </row>
    <row r="188" spans="1:14" x14ac:dyDescent="0.25">
      <c r="A188" s="1">
        <v>18</v>
      </c>
      <c r="B188" s="1" t="str">
        <f>+VLOOKUP([1]Sheet1!$E188,[1]Sheet1!$A$2:$B$13,2,FALSE)</f>
        <v>Bagian Pemasaran</v>
      </c>
      <c r="C188" s="6">
        <f>+[2]Pemasaran!$C$3</f>
        <v>42736</v>
      </c>
      <c r="D188" s="1" t="str">
        <f>+[2]Pemasaran!$B30</f>
        <v>I.Pm.1.3</v>
      </c>
      <c r="E188" s="1" t="str">
        <f>+[2]Pemasaran!$C30</f>
        <v>Minimalisasi Persediaan Sawit (ALB &gt; 5)</v>
      </c>
      <c r="F188" s="1" t="str">
        <f>+[2]Pemasaran!$D30</f>
        <v>Minimize</v>
      </c>
      <c r="G188" s="10">
        <f>+IF([2]Pemasaran!$E30&lt;&gt;"",[2]Pemasaran!$E30,"")</f>
        <v>3581984</v>
      </c>
      <c r="H188" s="10">
        <f>+IF([2]Pemasaran!$F30&lt;&gt;"",[2]Pemasaran!$F30,"")</f>
        <v>4085004</v>
      </c>
      <c r="I188" s="4">
        <f>+IF([2]Pemasaran!$G30&lt;&gt;"",[2]Pemasaran!$G30,"")</f>
        <v>114.04305546870116</v>
      </c>
      <c r="J188" s="2">
        <f>+IF(AND(G188&lt;&gt;"",[2]Pemasaran!$I30&lt;&gt;""),[2]Pemasaran!$I30,"")</f>
        <v>50</v>
      </c>
      <c r="K188" s="3">
        <f>+IF(AND(G188&lt;&gt;"",[2]Pemasaran!$J30&lt;&gt;""),[2]Pemasaran!$J30,"")</f>
        <v>5</v>
      </c>
      <c r="L188" s="3">
        <f>+IF(AND(G188&lt;&gt;"",[2]Pemasaran!$K30&lt;&gt;""),[2]Pemasaran!$K30,"")</f>
        <v>2.5</v>
      </c>
      <c r="M188" s="1" t="str">
        <f>+IF([2]Pemasaran!$L30&lt;&gt;"",[2]Pemasaran!$L30,"")</f>
        <v/>
      </c>
      <c r="N188" s="1" t="str">
        <f t="shared" si="2"/>
        <v>TRUE</v>
      </c>
    </row>
    <row r="189" spans="1:14" x14ac:dyDescent="0.25">
      <c r="A189" s="1">
        <v>19</v>
      </c>
      <c r="B189" s="1" t="str">
        <f>+VLOOKUP([1]Sheet1!$E189,[1]Sheet1!$A$2:$B$13,2,FALSE)</f>
        <v>Bagian Pemasaran</v>
      </c>
      <c r="C189" s="6">
        <f>+[2]Pemasaran!$C$3</f>
        <v>42736</v>
      </c>
      <c r="D189" s="1" t="str">
        <f>+[2]Pemasaran!$B31</f>
        <v>I.Pm.1.4</v>
      </c>
      <c r="E189" s="1" t="str">
        <f>+[2]Pemasaran!$C31</f>
        <v>Minimalisasi Persediaan Kopi (Volume)</v>
      </c>
      <c r="F189" s="1" t="str">
        <f>+[2]Pemasaran!$D31</f>
        <v>Minimize</v>
      </c>
      <c r="G189" s="10">
        <f>+IF([2]Pemasaran!$E31&lt;&gt;"",[2]Pemasaran!$E31,"")</f>
        <v>27202.21</v>
      </c>
      <c r="H189" s="10">
        <f>+IF([2]Pemasaran!$F31&lt;&gt;"",[2]Pemasaran!$F31,"")</f>
        <v>31212.400000000001</v>
      </c>
      <c r="I189" s="4">
        <f>+IF([2]Pemasaran!$G31&lt;&gt;"",[2]Pemasaran!$G31,"")</f>
        <v>114.74214778872748</v>
      </c>
      <c r="J189" s="2">
        <f>+IF(AND(G189&lt;&gt;"",[2]Pemasaran!$I31&lt;&gt;""),[2]Pemasaran!$I31,"")</f>
        <v>50</v>
      </c>
      <c r="K189" s="3">
        <f>+IF(AND(G189&lt;&gt;"",[2]Pemasaran!$J31&lt;&gt;""),[2]Pemasaran!$J31,"")</f>
        <v>5</v>
      </c>
      <c r="L189" s="3">
        <f>+IF(AND(G189&lt;&gt;"",[2]Pemasaran!$K31&lt;&gt;""),[2]Pemasaran!$K31,"")</f>
        <v>2.5</v>
      </c>
      <c r="M189" s="1" t="str">
        <f>+IF([2]Pemasaran!$L31&lt;&gt;"",[2]Pemasaran!$L31,"")</f>
        <v/>
      </c>
      <c r="N189" s="1" t="str">
        <f t="shared" si="2"/>
        <v>TRUE</v>
      </c>
    </row>
    <row r="190" spans="1:14" x14ac:dyDescent="0.25">
      <c r="A190" s="1">
        <v>20</v>
      </c>
      <c r="B190" s="1" t="str">
        <f>+VLOOKUP([1]Sheet1!$E190,[1]Sheet1!$A$2:$B$13,2,FALSE)</f>
        <v>Bagian Pemasaran</v>
      </c>
      <c r="C190" s="6">
        <f>+[2]Pemasaran!$C$3</f>
        <v>42736</v>
      </c>
      <c r="D190" s="1" t="str">
        <f>+[2]Pemasaran!$B33</f>
        <v>I.Pm.2</v>
      </c>
      <c r="E190" s="1" t="str">
        <f>+[2]Pemasaran!$C33</f>
        <v>Jumlah email penawaran yang dikirimkan kepada pelanggan baru (teh)</v>
      </c>
      <c r="F190" s="1" t="str">
        <f>+[2]Pemasaran!$D33</f>
        <v>Maximize</v>
      </c>
      <c r="G190" s="10" t="str">
        <f>+IF([2]Pemasaran!$E33&lt;&gt;"",[2]Pemasaran!$E33,"")</f>
        <v/>
      </c>
      <c r="H190" s="10" t="str">
        <f>+IF([2]Pemasaran!$F33&lt;&gt;"",[2]Pemasaran!$F33,"")</f>
        <v/>
      </c>
      <c r="I190" s="4" t="str">
        <f>+IF([2]Pemasaran!$G33&lt;&gt;"",[2]Pemasaran!$G33,"")</f>
        <v/>
      </c>
      <c r="J190" s="2" t="str">
        <f>+IF(AND(G190&lt;&gt;"",[2]Pemasaran!$I33&lt;&gt;""),[2]Pemasaran!$I33,"")</f>
        <v/>
      </c>
      <c r="K190" s="3" t="str">
        <f>+IF(AND(G190&lt;&gt;"",[2]Pemasaran!$J33&lt;&gt;""),[2]Pemasaran!$J33,"")</f>
        <v/>
      </c>
      <c r="L190" s="3" t="str">
        <f>+IF(AND(G190&lt;&gt;"",[2]Pemasaran!$K33&lt;&gt;""),[2]Pemasaran!$K33,"")</f>
        <v/>
      </c>
      <c r="M190" s="1" t="str">
        <f>+IF([2]Pemasaran!$L33&lt;&gt;"",[2]Pemasaran!$L33,"")</f>
        <v>Tidak ada Evidence</v>
      </c>
      <c r="N190" s="1" t="str">
        <f t="shared" si="2"/>
        <v>FALSE</v>
      </c>
    </row>
    <row r="191" spans="1:14" x14ac:dyDescent="0.25">
      <c r="A191" s="1">
        <v>21</v>
      </c>
      <c r="B191" s="1" t="str">
        <f>+VLOOKUP([1]Sheet1!$E191,[1]Sheet1!$A$2:$B$13,2,FALSE)</f>
        <v>Bagian Pemasaran</v>
      </c>
      <c r="C191" s="6">
        <f>+[2]Pemasaran!$C$3</f>
        <v>42736</v>
      </c>
      <c r="D191" s="1" t="str">
        <f>+[2]Pemasaran!$B35</f>
        <v>L.Pm.1.1</v>
      </c>
      <c r="E191" s="1" t="str">
        <f>+[2]Pemasaran!$C35</f>
        <v>Penyusunan RKAP 2018 Bagian Pemasaran</v>
      </c>
      <c r="F191" s="1" t="str">
        <f>+[2]Pemasaran!$D35</f>
        <v>Minimize</v>
      </c>
      <c r="G191" s="11" t="str">
        <f>+IF([2]Pemasaran!$E35&lt;&gt;"",[2]Pemasaran!$E35,"")</f>
        <v/>
      </c>
      <c r="H191" s="11" t="str">
        <f>+IF([2]Pemasaran!$F35&lt;&gt;"",[2]Pemasaran!$F35,"")</f>
        <v/>
      </c>
      <c r="I191" s="4" t="str">
        <f>+IF([2]Pemasaran!$G35&lt;&gt;"",[2]Pemasaran!$G35,"")</f>
        <v/>
      </c>
      <c r="J191" s="2" t="str">
        <f>+IF(AND(G191&lt;&gt;"",[2]Pemasaran!$I35&lt;&gt;""),[2]Pemasaran!$I35,"")</f>
        <v/>
      </c>
      <c r="K191" s="3" t="str">
        <f>+IF(AND(G191&lt;&gt;"",[2]Pemasaran!$J35&lt;&gt;""),[2]Pemasaran!$J35,"")</f>
        <v/>
      </c>
      <c r="L191" s="3" t="str">
        <f>+IF(AND(G191&lt;&gt;"",[2]Pemasaran!$K35&lt;&gt;""),[2]Pemasaran!$K35,"")</f>
        <v/>
      </c>
      <c r="M191" s="1" t="str">
        <f>+IF([2]Pemasaran!$L35&lt;&gt;"",[2]Pemasaran!$L35,"")</f>
        <v/>
      </c>
      <c r="N191" s="1" t="str">
        <f t="shared" si="2"/>
        <v>FALSE</v>
      </c>
    </row>
    <row r="192" spans="1:14" x14ac:dyDescent="0.25">
      <c r="A192" s="1">
        <v>22</v>
      </c>
      <c r="B192" s="1" t="str">
        <f>+VLOOKUP([1]Sheet1!$E192,[1]Sheet1!$A$2:$B$13,2,FALSE)</f>
        <v>Bagian Pemasaran</v>
      </c>
      <c r="C192" s="6">
        <f>+[2]Pemasaran!$C$3</f>
        <v>42736</v>
      </c>
      <c r="D192" s="1" t="str">
        <f>+[2]Pemasaran!$B36</f>
        <v>L.Pm.1.2</v>
      </c>
      <c r="E192" s="1" t="str">
        <f>+[2]Pemasaran!$C36</f>
        <v>Penyusunan PKB (I,II,III,IV) Bagian Pemasaran</v>
      </c>
      <c r="F192" s="1" t="str">
        <f>+[2]Pemasaran!$D36</f>
        <v>Minimize</v>
      </c>
      <c r="G192" s="11" t="str">
        <f>+IF([2]Pemasaran!$E36&lt;&gt;"",[2]Pemasaran!$E36,"")</f>
        <v/>
      </c>
      <c r="H192" s="11" t="str">
        <f>+IF([2]Pemasaran!$F36&lt;&gt;"",[2]Pemasaran!$F36,"")</f>
        <v/>
      </c>
      <c r="I192" s="4" t="str">
        <f>+IF([2]Pemasaran!$G36&lt;&gt;"",[2]Pemasaran!$G36,"")</f>
        <v/>
      </c>
      <c r="J192" s="2" t="str">
        <f>+IF(AND(G192&lt;&gt;"",[2]Pemasaran!$I36&lt;&gt;""),[2]Pemasaran!$I36,"")</f>
        <v/>
      </c>
      <c r="K192" s="3" t="str">
        <f>+IF(AND(G192&lt;&gt;"",[2]Pemasaran!$J36&lt;&gt;""),[2]Pemasaran!$J36,"")</f>
        <v/>
      </c>
      <c r="L192" s="3" t="str">
        <f>+IF(AND(G192&lt;&gt;"",[2]Pemasaran!$K36&lt;&gt;""),[2]Pemasaran!$K36,"")</f>
        <v/>
      </c>
      <c r="M192" s="1" t="str">
        <f>+IF([2]Pemasaran!$L36&lt;&gt;"",[2]Pemasaran!$L36,"")</f>
        <v/>
      </c>
      <c r="N192" s="1" t="str">
        <f t="shared" si="2"/>
        <v>FALSE</v>
      </c>
    </row>
    <row r="193" spans="1:14" x14ac:dyDescent="0.25">
      <c r="A193" s="1">
        <v>23</v>
      </c>
      <c r="B193" s="1" t="str">
        <f>+VLOOKUP([1]Sheet1!$E193,[1]Sheet1!$A$2:$B$13,2,FALSE)</f>
        <v>Bagian Pemasaran</v>
      </c>
      <c r="C193" s="6">
        <f>+[2]Pemasaran!$C$3</f>
        <v>42736</v>
      </c>
      <c r="D193" s="1" t="str">
        <f>+[2]Pemasaran!$B38</f>
        <v>L.Pm.2</v>
      </c>
      <c r="E193" s="1" t="str">
        <f>+[2]Pemasaran!$C38</f>
        <v>Pengkajian Terhadap Kebijakan Bagian Pemasaran</v>
      </c>
      <c r="F193" s="1" t="str">
        <f>+[2]Pemasaran!$D38</f>
        <v>Maximize</v>
      </c>
      <c r="G193" s="12" t="str">
        <f>+IF([2]Pemasaran!$E38&lt;&gt;"",[2]Pemasaran!$E38,"")</f>
        <v/>
      </c>
      <c r="H193" s="12" t="str">
        <f>+IF([2]Pemasaran!$F38&lt;&gt;"",[2]Pemasaran!$F38,"")</f>
        <v/>
      </c>
      <c r="I193" s="4" t="str">
        <f>+IF([2]Pemasaran!$G38&lt;&gt;"",[2]Pemasaran!$G38,"")</f>
        <v/>
      </c>
      <c r="J193" s="2" t="str">
        <f>+IF(AND(G193&lt;&gt;"",[2]Pemasaran!$I38&lt;&gt;""),[2]Pemasaran!$I38,"")</f>
        <v/>
      </c>
      <c r="K193" s="3" t="str">
        <f>+IF(AND(G193&lt;&gt;"",[2]Pemasaran!$J38&lt;&gt;""),[2]Pemasaran!$J38,"")</f>
        <v/>
      </c>
      <c r="L193" s="3" t="str">
        <f>+IF(AND(G193&lt;&gt;"",[2]Pemasaran!$K38&lt;&gt;""),[2]Pemasaran!$K38,"")</f>
        <v/>
      </c>
      <c r="M193" s="1" t="str">
        <f>+IF([2]Pemasaran!$L38&lt;&gt;"",[2]Pemasaran!$L38,"")</f>
        <v/>
      </c>
      <c r="N193" s="1" t="str">
        <f t="shared" si="2"/>
        <v>FALSE</v>
      </c>
    </row>
    <row r="194" spans="1:14" x14ac:dyDescent="0.25">
      <c r="A194" s="1">
        <v>24</v>
      </c>
      <c r="B194" s="1" t="str">
        <f>+VLOOKUP([1]Sheet1!$E194,[1]Sheet1!$A$2:$B$13,2,FALSE)</f>
        <v>Bagian Pemasaran</v>
      </c>
      <c r="C194" s="6">
        <f>+[2]Pemasaran!$C$3</f>
        <v>42736</v>
      </c>
      <c r="D194" s="1" t="str">
        <f>+[2]Pemasaran!$B40</f>
        <v>L.Pm.3</v>
      </c>
      <c r="E194" s="1" t="str">
        <f>+[2]Pemasaran!$C40</f>
        <v>Ketepatan penyampaian KPI Softcopy</v>
      </c>
      <c r="F194" s="1" t="str">
        <f>+[2]Pemasaran!$D40</f>
        <v>Minimize</v>
      </c>
      <c r="G194" s="11">
        <f>+IF([2]Pemasaran!$E40&lt;&gt;"",[2]Pemasaran!$E40,"")</f>
        <v>42775</v>
      </c>
      <c r="H194" s="11">
        <f>+IF([2]Pemasaran!$F40&lt;&gt;"",[2]Pemasaran!$F40,"")</f>
        <v>42773</v>
      </c>
      <c r="I194" s="5">
        <f>+IF([2]Pemasaran!$G40&lt;&gt;"",[2]Pemasaran!$G40,"")</f>
        <v>-2</v>
      </c>
      <c r="J194" s="2">
        <f>+IF(AND(G194&lt;&gt;"",[2]Pemasaran!$I40&lt;&gt;""),[2]Pemasaran!$I40,"")</f>
        <v>110</v>
      </c>
      <c r="K194" s="3">
        <f>+IF(AND(G194&lt;&gt;"",[2]Pemasaran!$J40&lt;&gt;""),[2]Pemasaran!$J40,"")</f>
        <v>25</v>
      </c>
      <c r="L194" s="3">
        <f>+IF(AND(G194&lt;&gt;"",[2]Pemasaran!$K40&lt;&gt;""),[2]Pemasaran!$K40,"")</f>
        <v>27.5</v>
      </c>
      <c r="M194" s="1" t="str">
        <f>+IF([2]Pemasaran!$L40&lt;&gt;"",[2]Pemasaran!$L40,"")</f>
        <v/>
      </c>
      <c r="N194" s="1" t="str">
        <f t="shared" ref="N194:N257" si="3">+IF($K194&lt;&gt;"","TRUE","FALSE")</f>
        <v>TRUE</v>
      </c>
    </row>
    <row r="195" spans="1:14" x14ac:dyDescent="0.25">
      <c r="A195" s="1">
        <v>1</v>
      </c>
      <c r="B195" s="1" t="str">
        <f>+VLOOKUP([1]Sheet1!$E195,[1]Sheet1!$A$2:$B$13,2,FALSE)</f>
        <v>Bagian Pengadaan Barang dan Jasa</v>
      </c>
      <c r="C195" s="6">
        <f>+[2]Pengadaan!$C$3</f>
        <v>42736</v>
      </c>
      <c r="D195" s="1" t="str">
        <f>+[2]Pengadaan!$B7</f>
        <v>F.Pd.1</v>
      </c>
      <c r="E195" s="1" t="str">
        <f>+[2]Pengadaan!$C7</f>
        <v>Biaya Umum Bagian Pengadaan Barang dan Jasa</v>
      </c>
      <c r="F195" s="1" t="str">
        <f>+[2]Pengadaan!$D7</f>
        <v>Minimize</v>
      </c>
      <c r="G195" s="10">
        <f>+IF([2]Pengadaan!$E7&lt;&gt;"",[2]Pengadaan!$E7,"")</f>
        <v>4136283.3333333335</v>
      </c>
      <c r="H195" s="10">
        <f>+IF([2]Pengadaan!$F7&lt;&gt;"",[2]Pengadaan!$F7,"")</f>
        <v>4984000</v>
      </c>
      <c r="I195" s="4">
        <f>+IF([2]Pengadaan!$G7&lt;&gt;"",[2]Pengadaan!$G7,"")</f>
        <v>120.49464696567368</v>
      </c>
      <c r="J195" s="2">
        <f>+IF(AND(G195&lt;&gt;"",[2]Pengadaan!$I7&lt;&gt;""),[2]Pengadaan!$I7,"")</f>
        <v>50</v>
      </c>
      <c r="K195" s="3">
        <f>+IF(AND(G195&lt;&gt;"",[2]Pengadaan!$J7&lt;&gt;""),[2]Pengadaan!$J7,"")</f>
        <v>25</v>
      </c>
      <c r="L195" s="3">
        <f>+IF(AND(G195&lt;&gt;"",[2]Pengadaan!$K7&lt;&gt;""),[2]Pengadaan!$K7,"")</f>
        <v>12.5</v>
      </c>
      <c r="M195" s="1" t="str">
        <f>+IF([2]Pengadaan!$L7&lt;&gt;"",[2]Pengadaan!$L7,"")</f>
        <v/>
      </c>
      <c r="N195" s="1" t="str">
        <f t="shared" si="3"/>
        <v>TRUE</v>
      </c>
    </row>
    <row r="196" spans="1:14" x14ac:dyDescent="0.25">
      <c r="A196" s="1">
        <v>2</v>
      </c>
      <c r="B196" s="1" t="str">
        <f>+VLOOKUP([1]Sheet1!$E196,[1]Sheet1!$A$2:$B$13,2,FALSE)</f>
        <v>Bagian Pengadaan Barang dan Jasa</v>
      </c>
      <c r="C196" s="6">
        <f>+[2]Pengadaan!$C$3</f>
        <v>42736</v>
      </c>
      <c r="D196" s="1" t="str">
        <f>+[2]Pengadaan!$B9</f>
        <v>C.Pd.1.1</v>
      </c>
      <c r="E196" s="1" t="str">
        <f>+[2]Pengadaan!$C9</f>
        <v>Tingkat Kepuasan Direksi Kepada Bagian Pengadaan Barang dan Jasa</v>
      </c>
      <c r="F196" s="1" t="str">
        <f>+[2]Pengadaan!$D9</f>
        <v>Maximize</v>
      </c>
      <c r="G196" s="10">
        <f>+IF([2]Pengadaan!$E9&lt;&gt;"",[2]Pengadaan!$E9,"")</f>
        <v>100</v>
      </c>
      <c r="H196" s="10">
        <f>+IF([2]Pengadaan!$F9&lt;&gt;"",[2]Pengadaan!$F9,"")</f>
        <v>86</v>
      </c>
      <c r="I196" s="4">
        <f>+IF([2]Pengadaan!$G9&lt;&gt;"",[2]Pengadaan!$G9,"")</f>
        <v>86</v>
      </c>
      <c r="J196" s="2">
        <f>+IF(AND(G196&lt;&gt;"",[2]Pengadaan!$I9&lt;&gt;""),[2]Pengadaan!$I9,"")</f>
        <v>70</v>
      </c>
      <c r="K196" s="3">
        <f>+IF(AND(G196&lt;&gt;"",[2]Pengadaan!$J9&lt;&gt;""),[2]Pengadaan!$J9,"")</f>
        <v>3.75</v>
      </c>
      <c r="L196" s="3">
        <f>+IF(AND(G196&lt;&gt;"",[2]Pengadaan!$K9&lt;&gt;""),[2]Pengadaan!$K9,"")</f>
        <v>2.625</v>
      </c>
      <c r="M196" s="1" t="str">
        <f>+IF([2]Pengadaan!$L9&lt;&gt;"",[2]Pengadaan!$L9,"")</f>
        <v/>
      </c>
      <c r="N196" s="1" t="str">
        <f t="shared" si="3"/>
        <v>TRUE</v>
      </c>
    </row>
    <row r="197" spans="1:14" x14ac:dyDescent="0.25">
      <c r="A197" s="1">
        <v>3</v>
      </c>
      <c r="B197" s="1" t="str">
        <f>+VLOOKUP([1]Sheet1!$E197,[1]Sheet1!$A$2:$B$13,2,FALSE)</f>
        <v>Bagian Pengadaan Barang dan Jasa</v>
      </c>
      <c r="C197" s="6">
        <f>+[2]Pengadaan!$C$3</f>
        <v>42736</v>
      </c>
      <c r="D197" s="1" t="str">
        <f>+[2]Pengadaan!$B10</f>
        <v>C.Pd.1.2</v>
      </c>
      <c r="E197" s="1" t="str">
        <f>+[2]Pengadaan!$C10</f>
        <v>Tingkat Kepuasan Bagian Lain Terhadap Bagian Pengadaan Barang dan Jasa</v>
      </c>
      <c r="F197" s="1" t="str">
        <f>+[2]Pengadaan!$D10</f>
        <v>Maximize</v>
      </c>
      <c r="G197" s="10">
        <f>+IF([2]Pengadaan!$E10&lt;&gt;"",[2]Pengadaan!$E10,"")</f>
        <v>100</v>
      </c>
      <c r="H197" s="10">
        <f>+IF([2]Pengadaan!$F10&lt;&gt;"",[2]Pengadaan!$F10,"")</f>
        <v>67.272727272727266</v>
      </c>
      <c r="I197" s="4">
        <f>+IF([2]Pengadaan!$G10&lt;&gt;"",[2]Pengadaan!$G10,"")</f>
        <v>67.272727272727266</v>
      </c>
      <c r="J197" s="2">
        <f>+IF(AND(G197&lt;&gt;"",[2]Pengadaan!$I10&lt;&gt;""),[2]Pengadaan!$I10,"")</f>
        <v>50</v>
      </c>
      <c r="K197" s="3">
        <f>+IF(AND(G197&lt;&gt;"",[2]Pengadaan!$J10&lt;&gt;""),[2]Pengadaan!$J10,"")</f>
        <v>3.75</v>
      </c>
      <c r="L197" s="3">
        <f>+IF(AND(G197&lt;&gt;"",[2]Pengadaan!$K10&lt;&gt;""),[2]Pengadaan!$K10,"")</f>
        <v>1.875</v>
      </c>
      <c r="M197" s="1" t="str">
        <f>+IF([2]Pengadaan!$L10&lt;&gt;"",[2]Pengadaan!$L10,"")</f>
        <v/>
      </c>
      <c r="N197" s="1" t="str">
        <f t="shared" si="3"/>
        <v>TRUE</v>
      </c>
    </row>
    <row r="198" spans="1:14" x14ac:dyDescent="0.25">
      <c r="A198" s="1">
        <v>4</v>
      </c>
      <c r="B198" s="1" t="str">
        <f>+VLOOKUP([1]Sheet1!$E198,[1]Sheet1!$A$2:$B$13,2,FALSE)</f>
        <v>Bagian Pengadaan Barang dan Jasa</v>
      </c>
      <c r="C198" s="6">
        <f>+[2]Pengadaan!$C$3</f>
        <v>42736</v>
      </c>
      <c r="D198" s="1" t="str">
        <f>+[2]Pengadaan!$B12</f>
        <v>C.Pd.2</v>
      </c>
      <c r="E198" s="1" t="str">
        <f>+[2]Pengadaan!$C12</f>
        <v>Penyerahan Realisasi Harga Barang Bahan ke Seluruh Unit Kerja</v>
      </c>
      <c r="F198" s="1" t="str">
        <f>+[2]Pengadaan!$D12</f>
        <v>Minimize</v>
      </c>
      <c r="G198" s="11">
        <f>+IF([2]Pengadaan!$E12&lt;&gt;"",[2]Pengadaan!$E12,"")</f>
        <v>42763</v>
      </c>
      <c r="H198" s="11">
        <f>+IF([2]Pengadaan!$F12&lt;&gt;"",[2]Pengadaan!$F12,"")</f>
        <v>42767</v>
      </c>
      <c r="I198" s="4">
        <f>+IF([2]Pengadaan!$G12&lt;&gt;"",[2]Pengadaan!$G12,"")</f>
        <v>4</v>
      </c>
      <c r="J198" s="2">
        <f>+IF(AND(G198&lt;&gt;"",[2]Pengadaan!$I12&lt;&gt;""),[2]Pengadaan!$I12,"")</f>
        <v>60</v>
      </c>
      <c r="K198" s="3">
        <f>+IF(AND(G198&lt;&gt;"",[2]Pengadaan!$J12&lt;&gt;""),[2]Pengadaan!$J12,"")</f>
        <v>17.5</v>
      </c>
      <c r="L198" s="3">
        <f>+IF(AND(G198&lt;&gt;"",[2]Pengadaan!$K12&lt;&gt;""),[2]Pengadaan!$K12,"")</f>
        <v>10.5</v>
      </c>
      <c r="M198" s="1" t="str">
        <f>+IF([2]Pengadaan!$L12&lt;&gt;"",[2]Pengadaan!$L12,"")</f>
        <v/>
      </c>
      <c r="N198" s="1" t="str">
        <f t="shared" si="3"/>
        <v>TRUE</v>
      </c>
    </row>
    <row r="199" spans="1:14" x14ac:dyDescent="0.25">
      <c r="A199" s="1">
        <v>5</v>
      </c>
      <c r="B199" s="1" t="str">
        <f>+VLOOKUP([1]Sheet1!$E199,[1]Sheet1!$A$2:$B$13,2,FALSE)</f>
        <v>Bagian Pengadaan Barang dan Jasa</v>
      </c>
      <c r="C199" s="6">
        <f>+[2]Pengadaan!$C$3</f>
        <v>42736</v>
      </c>
      <c r="D199" s="1" t="str">
        <f>+[2]Pengadaan!$B14</f>
        <v>I.Pd.1</v>
      </c>
      <c r="E199" s="1" t="str">
        <f>+[2]Pengadaan!$C14</f>
        <v>Evaluasi Terhadap Vendor</v>
      </c>
      <c r="F199" s="1" t="str">
        <f>+[2]Pengadaan!$D14</f>
        <v>Minimize</v>
      </c>
      <c r="G199" s="11">
        <f>+IF([2]Pengadaan!$E14&lt;&gt;"",[2]Pengadaan!$E14,"")</f>
        <v>42773</v>
      </c>
      <c r="H199" s="11">
        <f>+IF([2]Pengadaan!$F14&lt;&gt;"",[2]Pengadaan!$F14,"")</f>
        <v>42766</v>
      </c>
      <c r="I199" s="4">
        <f>+IF([2]Pengadaan!$G14&lt;&gt;"",[2]Pengadaan!$G14,"")</f>
        <v>-7</v>
      </c>
      <c r="J199" s="2">
        <f>+IF(AND(G199&lt;&gt;"",[2]Pengadaan!$I14&lt;&gt;""),[2]Pengadaan!$I14,"")</f>
        <v>110</v>
      </c>
      <c r="K199" s="3">
        <f>+IF(AND(G199&lt;&gt;"",[2]Pengadaan!$J14&lt;&gt;""),[2]Pengadaan!$J14,"")</f>
        <v>5</v>
      </c>
      <c r="L199" s="3">
        <f>+IF(AND(G199&lt;&gt;"",[2]Pengadaan!$K14&lt;&gt;""),[2]Pengadaan!$K14,"")</f>
        <v>5.5</v>
      </c>
      <c r="M199" s="1" t="str">
        <f>+IF([2]Pengadaan!$L14&lt;&gt;"",[2]Pengadaan!$L14,"")</f>
        <v/>
      </c>
      <c r="N199" s="1" t="str">
        <f t="shared" si="3"/>
        <v>TRUE</v>
      </c>
    </row>
    <row r="200" spans="1:14" x14ac:dyDescent="0.25">
      <c r="A200" s="1">
        <v>6</v>
      </c>
      <c r="B200" s="1" t="str">
        <f>+VLOOKUP([1]Sheet1!$E200,[1]Sheet1!$A$2:$B$13,2,FALSE)</f>
        <v>Bagian Pengadaan Barang dan Jasa</v>
      </c>
      <c r="C200" s="6">
        <f>+[2]Pengadaan!$C$3</f>
        <v>42736</v>
      </c>
      <c r="D200" s="1" t="str">
        <f>+[2]Pengadaan!$B16</f>
        <v>I.Pd.2.1</v>
      </c>
      <c r="E200" s="1" t="str">
        <f>+[2]Pengadaan!$C16</f>
        <v>Monitoring Persediaan Barang</v>
      </c>
      <c r="F200" s="1" t="str">
        <f>+[2]Pengadaan!$D16</f>
        <v>Minimize</v>
      </c>
      <c r="G200" s="11">
        <f>+IF([2]Pengadaan!$E16&lt;&gt;"",[2]Pengadaan!$E16,"")</f>
        <v>42773</v>
      </c>
      <c r="H200" s="11">
        <f>+IF([2]Pengadaan!$F16&lt;&gt;"",[2]Pengadaan!$F16,"")</f>
        <v>42772</v>
      </c>
      <c r="I200" s="4">
        <f>+IF([2]Pengadaan!$G16&lt;&gt;"",[2]Pengadaan!$G16,"")</f>
        <v>-1</v>
      </c>
      <c r="J200" s="2">
        <f>+IF(AND(G200&lt;&gt;"",[2]Pengadaan!$I16&lt;&gt;""),[2]Pengadaan!$I16,"")</f>
        <v>110</v>
      </c>
      <c r="K200" s="3">
        <f>+IF(AND(G200&lt;&gt;"",[2]Pengadaan!$J16&lt;&gt;""),[2]Pengadaan!$J16,"")</f>
        <v>5</v>
      </c>
      <c r="L200" s="3">
        <f>+IF(AND(G200&lt;&gt;"",[2]Pengadaan!$K16&lt;&gt;""),[2]Pengadaan!$K16,"")</f>
        <v>5.5</v>
      </c>
      <c r="M200" s="1" t="str">
        <f>+IF([2]Pengadaan!$L16&lt;&gt;"",[2]Pengadaan!$L16,"")</f>
        <v/>
      </c>
      <c r="N200" s="1" t="str">
        <f t="shared" si="3"/>
        <v>TRUE</v>
      </c>
    </row>
    <row r="201" spans="1:14" x14ac:dyDescent="0.25">
      <c r="A201" s="1">
        <v>7</v>
      </c>
      <c r="B201" s="1" t="str">
        <f>+VLOOKUP([1]Sheet1!$E201,[1]Sheet1!$A$2:$B$13,2,FALSE)</f>
        <v>Bagian Pengadaan Barang dan Jasa</v>
      </c>
      <c r="C201" s="6">
        <f>+[2]Pengadaan!$C$3</f>
        <v>42736</v>
      </c>
      <c r="D201" s="1" t="str">
        <f>+[2]Pengadaan!$B17</f>
        <v>I.Pd.2.2</v>
      </c>
      <c r="E201" s="1" t="str">
        <f>+[2]Pengadaan!$C17</f>
        <v>Proses Pengadaan Barang dan Jasa Tepat Waktu</v>
      </c>
      <c r="F201" s="1" t="str">
        <f>+[2]Pengadaan!$D17</f>
        <v>Maximize</v>
      </c>
      <c r="G201" s="12">
        <f>+IF([2]Pengadaan!$E17&lt;&gt;"",[2]Pengadaan!$E17,"")</f>
        <v>100</v>
      </c>
      <c r="H201" s="12">
        <f>+IF([2]Pengadaan!$F17&lt;&gt;"",[2]Pengadaan!$F17,"")</f>
        <v>100</v>
      </c>
      <c r="I201" s="4">
        <f>+IF([2]Pengadaan!$G17&lt;&gt;"",[2]Pengadaan!$G17,"")</f>
        <v>100</v>
      </c>
      <c r="J201" s="2">
        <f>+IF(AND(G201&lt;&gt;"",[2]Pengadaan!$I17&lt;&gt;""),[2]Pengadaan!$I17,"")</f>
        <v>110</v>
      </c>
      <c r="K201" s="3">
        <f>+IF(AND(G201&lt;&gt;"",[2]Pengadaan!$J17&lt;&gt;""),[2]Pengadaan!$J17,"")</f>
        <v>15</v>
      </c>
      <c r="L201" s="3">
        <f>+IF(AND(G201&lt;&gt;"",[2]Pengadaan!$K17&lt;&gt;""),[2]Pengadaan!$K17,"")</f>
        <v>16.5</v>
      </c>
      <c r="M201" s="1" t="str">
        <f>+IF([2]Pengadaan!$L17&lt;&gt;"",[2]Pengadaan!$L17,"")</f>
        <v/>
      </c>
      <c r="N201" s="1" t="str">
        <f t="shared" si="3"/>
        <v>TRUE</v>
      </c>
    </row>
    <row r="202" spans="1:14" x14ac:dyDescent="0.25">
      <c r="A202" s="1">
        <v>8</v>
      </c>
      <c r="B202" s="1" t="str">
        <f>+VLOOKUP([1]Sheet1!$E202,[1]Sheet1!$A$2:$B$13,2,FALSE)</f>
        <v>Bagian Pengadaan Barang dan Jasa</v>
      </c>
      <c r="C202" s="6">
        <f>+[2]Pengadaan!$C$3</f>
        <v>42736</v>
      </c>
      <c r="D202" s="1" t="str">
        <f>+[2]Pengadaan!$B19</f>
        <v>L.Pd.1.1</v>
      </c>
      <c r="E202" s="1" t="str">
        <f>+[2]Pengadaan!$C19</f>
        <v>Penyusunan RKAP 2018 Bagian Pengadaan Barang dan Jasa</v>
      </c>
      <c r="F202" s="1" t="str">
        <f>+[2]Pengadaan!$D19</f>
        <v>Minimize</v>
      </c>
      <c r="G202" s="11" t="str">
        <f>+IF([2]Pengadaan!$E19&lt;&gt;"",[2]Pengadaan!$E19,"")</f>
        <v/>
      </c>
      <c r="H202" s="11" t="str">
        <f>+IF([2]Pengadaan!$F19&lt;&gt;"",[2]Pengadaan!$F19,"")</f>
        <v/>
      </c>
      <c r="I202" s="4" t="str">
        <f>+IF([2]Pengadaan!$G19&lt;&gt;"",[2]Pengadaan!$G19,"")</f>
        <v/>
      </c>
      <c r="J202" s="2" t="str">
        <f>+IF(AND(G202&lt;&gt;"",[2]Pengadaan!$I19&lt;&gt;""),[2]Pengadaan!$I19,"")</f>
        <v/>
      </c>
      <c r="K202" s="3" t="str">
        <f>+IF(AND(G202&lt;&gt;"",[2]Pengadaan!$J19&lt;&gt;""),[2]Pengadaan!$J19,"")</f>
        <v/>
      </c>
      <c r="L202" s="3" t="str">
        <f>+IF(AND(G202&lt;&gt;"",[2]Pengadaan!$K19&lt;&gt;""),[2]Pengadaan!$K19,"")</f>
        <v/>
      </c>
      <c r="M202" s="1" t="str">
        <f>+IF([2]Pengadaan!$L19&lt;&gt;"",[2]Pengadaan!$L19,"")</f>
        <v/>
      </c>
      <c r="N202" s="1" t="str">
        <f t="shared" si="3"/>
        <v>FALSE</v>
      </c>
    </row>
    <row r="203" spans="1:14" x14ac:dyDescent="0.25">
      <c r="A203" s="1">
        <v>9</v>
      </c>
      <c r="B203" s="1" t="str">
        <f>+VLOOKUP([1]Sheet1!$E203,[1]Sheet1!$A$2:$B$13,2,FALSE)</f>
        <v>Bagian Pengadaan Barang dan Jasa</v>
      </c>
      <c r="C203" s="6">
        <f>+[2]Pengadaan!$C$3</f>
        <v>42736</v>
      </c>
      <c r="D203" s="1" t="str">
        <f>+[2]Pengadaan!$B20</f>
        <v>L.Pd.1.2</v>
      </c>
      <c r="E203" s="1" t="str">
        <f>+[2]Pengadaan!$C20</f>
        <v>Penyusunan PKB (I,II,III,IV) Bagian Pengadaan Barang dan Jasa</v>
      </c>
      <c r="F203" s="1" t="str">
        <f>+[2]Pengadaan!$D20</f>
        <v>Minimize</v>
      </c>
      <c r="G203" s="11" t="str">
        <f>+IF([2]Pengadaan!$E20&lt;&gt;"",[2]Pengadaan!$E20,"")</f>
        <v/>
      </c>
      <c r="H203" s="11" t="str">
        <f>+IF([2]Pengadaan!$F20&lt;&gt;"",[2]Pengadaan!$F20,"")</f>
        <v/>
      </c>
      <c r="I203" s="4" t="str">
        <f>+IF([2]Pengadaan!$G20&lt;&gt;"",[2]Pengadaan!$G20,"")</f>
        <v/>
      </c>
      <c r="J203" s="2" t="str">
        <f>+IF(AND(G203&lt;&gt;"",[2]Pengadaan!$I20&lt;&gt;""),[2]Pengadaan!$I20,"")</f>
        <v/>
      </c>
      <c r="K203" s="3" t="str">
        <f>+IF(AND(G203&lt;&gt;"",[2]Pengadaan!$J20&lt;&gt;""),[2]Pengadaan!$J20,"")</f>
        <v/>
      </c>
      <c r="L203" s="3" t="str">
        <f>+IF(AND(G203&lt;&gt;"",[2]Pengadaan!$K20&lt;&gt;""),[2]Pengadaan!$K20,"")</f>
        <v/>
      </c>
      <c r="M203" s="1" t="str">
        <f>+IF([2]Pengadaan!$L20&lt;&gt;"",[2]Pengadaan!$L20,"")</f>
        <v/>
      </c>
      <c r="N203" s="1" t="str">
        <f t="shared" si="3"/>
        <v>FALSE</v>
      </c>
    </row>
    <row r="204" spans="1:14" x14ac:dyDescent="0.25">
      <c r="A204" s="1">
        <v>10</v>
      </c>
      <c r="B204" s="1" t="str">
        <f>+VLOOKUP([1]Sheet1!$E204,[1]Sheet1!$A$2:$B$13,2,FALSE)</f>
        <v>Bagian Pengadaan Barang dan Jasa</v>
      </c>
      <c r="C204" s="6">
        <f>+[2]Pengadaan!$C$3</f>
        <v>42736</v>
      </c>
      <c r="D204" s="1" t="str">
        <f>+[2]Pengadaan!$B22</f>
        <v>L.Pd.2</v>
      </c>
      <c r="E204" s="1" t="str">
        <f>+[2]Pengadaan!$C22</f>
        <v>Pengkajian Terhadap Kebijakan Bagian Pengadaan Barang dan Jasa</v>
      </c>
      <c r="F204" s="1" t="str">
        <f>+[2]Pengadaan!$D22</f>
        <v>Maximize</v>
      </c>
      <c r="G204" s="12" t="str">
        <f>+IF([2]Pengadaan!$E22&lt;&gt;"",[2]Pengadaan!$E22,"")</f>
        <v/>
      </c>
      <c r="H204" s="12" t="str">
        <f>+IF([2]Pengadaan!$F22&lt;&gt;"",[2]Pengadaan!$F22,"")</f>
        <v/>
      </c>
      <c r="I204" s="4" t="str">
        <f>+IF([2]Pengadaan!$G22&lt;&gt;"",[2]Pengadaan!$G22,"")</f>
        <v/>
      </c>
      <c r="J204" s="2" t="str">
        <f>+IF(AND(G204&lt;&gt;"",[2]Pengadaan!$I22&lt;&gt;""),[2]Pengadaan!$I22,"")</f>
        <v/>
      </c>
      <c r="K204" s="3" t="str">
        <f>+IF(AND(G204&lt;&gt;"",[2]Pengadaan!$J22&lt;&gt;""),[2]Pengadaan!$J22,"")</f>
        <v/>
      </c>
      <c r="L204" s="3" t="str">
        <f>+IF(AND(G204&lt;&gt;"",[2]Pengadaan!$K22&lt;&gt;""),[2]Pengadaan!$K22,"")</f>
        <v/>
      </c>
      <c r="M204" s="1" t="str">
        <f>+IF([2]Pengadaan!$L22&lt;&gt;"",[2]Pengadaan!$L22,"")</f>
        <v/>
      </c>
      <c r="N204" s="1" t="str">
        <f t="shared" si="3"/>
        <v>FALSE</v>
      </c>
    </row>
    <row r="205" spans="1:14" x14ac:dyDescent="0.25">
      <c r="A205" s="1">
        <v>11</v>
      </c>
      <c r="B205" s="1" t="str">
        <f>+VLOOKUP([1]Sheet1!$E205,[1]Sheet1!$A$2:$B$13,2,FALSE)</f>
        <v>Bagian Pengadaan Barang dan Jasa</v>
      </c>
      <c r="C205" s="6">
        <f>+[2]Pengadaan!$C$3</f>
        <v>42736</v>
      </c>
      <c r="D205" s="1" t="str">
        <f>+[2]Pengadaan!$B24</f>
        <v>L.Pd.3</v>
      </c>
      <c r="E205" s="1" t="str">
        <f>+[2]Pengadaan!$C24</f>
        <v>Ketepatan penyampaian KPI Softcopy</v>
      </c>
      <c r="F205" s="1" t="str">
        <f>+[2]Pengadaan!$D24</f>
        <v>Minimize</v>
      </c>
      <c r="G205" s="11">
        <f>+IF([2]Pengadaan!$E24&lt;&gt;"",[2]Pengadaan!$E24,"")</f>
        <v>42775</v>
      </c>
      <c r="H205" s="11">
        <f>+IF([2]Pengadaan!$F24&lt;&gt;"",[2]Pengadaan!$F24,"")</f>
        <v>42774</v>
      </c>
      <c r="I205" s="5">
        <f>+IF([2]Pengadaan!$G24&lt;&gt;"",[2]Pengadaan!$G24,"")</f>
        <v>-1</v>
      </c>
      <c r="J205" s="2">
        <f>+IF(AND(G205&lt;&gt;"",[2]Pengadaan!$I24&lt;&gt;""),[2]Pengadaan!$I24,"")</f>
        <v>110</v>
      </c>
      <c r="K205" s="3">
        <f>+IF(AND(G205&lt;&gt;"",[2]Pengadaan!$J24&lt;&gt;""),[2]Pengadaan!$J24,"")</f>
        <v>25</v>
      </c>
      <c r="L205" s="3">
        <f>+IF(AND(G205&lt;&gt;"",[2]Pengadaan!$K24&lt;&gt;""),[2]Pengadaan!$K24,"")</f>
        <v>27.5</v>
      </c>
      <c r="M205" s="1" t="str">
        <f>+IF([2]Pengadaan!$L24&lt;&gt;"",[2]Pengadaan!$L24,"")</f>
        <v/>
      </c>
      <c r="N205" s="1" t="str">
        <f t="shared" si="3"/>
        <v>TRUE</v>
      </c>
    </row>
    <row r="206" spans="1:14" x14ac:dyDescent="0.25">
      <c r="A206" s="1">
        <v>1</v>
      </c>
      <c r="B206" s="1" t="str">
        <f>+VLOOKUP([3]Sheet1!$E206,[3]Sheet1!$A$2:$B$45,2,FALSE)</f>
        <v>INDUSTRI HILIR TEH</v>
      </c>
      <c r="C206" s="6">
        <f>+[4]IHT!$C$3</f>
        <v>42736</v>
      </c>
      <c r="D206" s="1" t="str">
        <f>+[4]IHT!$B7</f>
        <v>F.IH.1.1</v>
      </c>
      <c r="E206" s="1" t="str">
        <f>+[4]IHT!$C7</f>
        <v>Biaya Umum Industri Hilir Teh</v>
      </c>
      <c r="F206" s="1" t="str">
        <f>+[4]IHT!$D7</f>
        <v>Minimize</v>
      </c>
      <c r="G206" s="10">
        <f>+IF([4]IHT!$E7&lt;&gt;"",[4]IHT!$E7,"")</f>
        <v>1399618638.3881638</v>
      </c>
      <c r="H206" s="10">
        <f>+IF([4]IHT!$F7&lt;&gt;"",[4]IHT!$F7,"")</f>
        <v>1200244000</v>
      </c>
      <c r="I206" s="4">
        <f>+IF([4]IHT!$G7&lt;&gt;"",[4]IHT!$G7,"")</f>
        <v>85.75507406662085</v>
      </c>
      <c r="J206" s="2">
        <f>+IF(AND(G206&lt;&gt;"",[4]IHT!$I7&lt;&gt;""),[4]IHT!$I7,"")</f>
        <v>110</v>
      </c>
      <c r="K206" s="3">
        <f>+IF(AND(G206&lt;&gt;"",[4]IHT!$J7&lt;&gt;""),[4]IHT!$J7,"")</f>
        <v>7.5</v>
      </c>
      <c r="L206" s="3">
        <f>+IF(AND(G206&lt;&gt;"",[4]IHT!$K7&lt;&gt;""),[4]IHT!$K7,"")</f>
        <v>8.25</v>
      </c>
      <c r="M206" s="1" t="str">
        <f>+IF([4]IHT!$L7&lt;&gt;"",[4]IHT!$L7,"")</f>
        <v/>
      </c>
      <c r="N206" s="1" t="str">
        <f t="shared" si="3"/>
        <v>TRUE</v>
      </c>
    </row>
    <row r="207" spans="1:14" x14ac:dyDescent="0.25">
      <c r="A207" s="1">
        <v>2</v>
      </c>
      <c r="B207" s="1" t="str">
        <f>+VLOOKUP([3]Sheet1!$E207,[3]Sheet1!$A$2:$B$45,2,FALSE)</f>
        <v>INDUSTRI HILIR TEH</v>
      </c>
      <c r="C207" s="6">
        <f>+[4]IHT!$C$3</f>
        <v>42736</v>
      </c>
      <c r="D207" s="1" t="str">
        <f>+[4]IHT!$B8</f>
        <v>F.IH.1.2</v>
      </c>
      <c r="E207" s="1" t="str">
        <f>+[4]IHT!$C8</f>
        <v>Biaya Promosi</v>
      </c>
      <c r="F207" s="1" t="str">
        <f>+[4]IHT!$D8</f>
        <v>Minimize</v>
      </c>
      <c r="G207" s="10">
        <f>+IF([4]IHT!$E8&lt;&gt;"",[4]IHT!$E8,"")</f>
        <v>385481946.60201597</v>
      </c>
      <c r="H207" s="10">
        <f>+IF([4]IHT!$F8&lt;&gt;"",[4]IHT!$F8,"")</f>
        <v>541262000</v>
      </c>
      <c r="I207" s="4">
        <f>+IF([4]IHT!$G8&lt;&gt;"",[4]IHT!$G8,"")</f>
        <v>140.41176370804632</v>
      </c>
      <c r="J207" s="2">
        <f>+IF(AND(G207&lt;&gt;"",[4]IHT!$I8&lt;&gt;""),[4]IHT!$I8,"")</f>
        <v>50</v>
      </c>
      <c r="K207" s="3">
        <f>+IF(AND(G207&lt;&gt;"",[4]IHT!$J8&lt;&gt;""),[4]IHT!$J8,"")</f>
        <v>2.5</v>
      </c>
      <c r="L207" s="3">
        <f>+IF(AND(G207&lt;&gt;"",[4]IHT!$K8&lt;&gt;""),[4]IHT!$K8,"")</f>
        <v>1.25</v>
      </c>
      <c r="M207" s="1" t="str">
        <f>+IF([4]IHT!$L8&lt;&gt;"",[4]IHT!$L8,"")</f>
        <v/>
      </c>
      <c r="N207" s="1" t="str">
        <f t="shared" si="3"/>
        <v>TRUE</v>
      </c>
    </row>
    <row r="208" spans="1:14" x14ac:dyDescent="0.25">
      <c r="A208" s="1">
        <v>3</v>
      </c>
      <c r="B208" s="1" t="str">
        <f>+VLOOKUP([3]Sheet1!$E208,[3]Sheet1!$A$2:$B$45,2,FALSE)</f>
        <v>INDUSTRI HILIR TEH</v>
      </c>
      <c r="C208" s="6">
        <f>+[4]IHT!$C$3</f>
        <v>42736</v>
      </c>
      <c r="D208" s="1" t="str">
        <f>+[4]IHT!$B9</f>
        <v>F.IH.1.3</v>
      </c>
      <c r="E208" s="1" t="str">
        <f>+[4]IHT!$C9</f>
        <v>Trade Spend</v>
      </c>
      <c r="F208" s="1" t="str">
        <f>+[4]IHT!$D9</f>
        <v>Minimize</v>
      </c>
      <c r="G208" s="10">
        <f>+IF([4]IHT!$E9&lt;&gt;"",[4]IHT!$E9,"")</f>
        <v>298841358.69429529</v>
      </c>
      <c r="H208" s="10">
        <f>+IF([4]IHT!$F9&lt;&gt;"",[4]IHT!$F9,"")</f>
        <v>206090000</v>
      </c>
      <c r="I208" s="4">
        <f>+IF([4]IHT!$G9&lt;&gt;"",[4]IHT!$G9,"")</f>
        <v>68.963011311571222</v>
      </c>
      <c r="J208" s="2">
        <f>+IF(AND(G208&lt;&gt;"",[4]IHT!$I9&lt;&gt;""),[4]IHT!$I9,"")</f>
        <v>110</v>
      </c>
      <c r="K208" s="3">
        <f>+IF(AND(G208&lt;&gt;"",[4]IHT!$J9&lt;&gt;""),[4]IHT!$J9,"")</f>
        <v>2.5</v>
      </c>
      <c r="L208" s="3">
        <f>+IF(AND(G208&lt;&gt;"",[4]IHT!$K9&lt;&gt;""),[4]IHT!$K9,"")</f>
        <v>2.75</v>
      </c>
      <c r="M208" s="1" t="str">
        <f>+IF([4]IHT!$L9&lt;&gt;"",[4]IHT!$L9,"")</f>
        <v/>
      </c>
      <c r="N208" s="1" t="str">
        <f t="shared" si="3"/>
        <v>TRUE</v>
      </c>
    </row>
    <row r="209" spans="1:14" x14ac:dyDescent="0.25">
      <c r="A209" s="1">
        <v>4</v>
      </c>
      <c r="B209" s="1" t="str">
        <f>+VLOOKUP([3]Sheet1!$E209,[3]Sheet1!$A$2:$B$45,2,FALSE)</f>
        <v>INDUSTRI HILIR TEH</v>
      </c>
      <c r="C209" s="6">
        <f>+[4]IHT!$C$3</f>
        <v>42736</v>
      </c>
      <c r="D209" s="1" t="str">
        <f>+[4]IHT!$B11</f>
        <v>F.IH.2</v>
      </c>
      <c r="E209" s="1" t="str">
        <f>+[4]IHT!$C11</f>
        <v>Nilai Pendapatan Gross (Omzet Invoice/Faktur)</v>
      </c>
      <c r="F209" s="1" t="str">
        <f>+[4]IHT!$D11</f>
        <v>Maximize</v>
      </c>
      <c r="G209" s="10">
        <f>+IF([4]IHT!$E11&lt;&gt;"",[4]IHT!$E11,"")</f>
        <v>3735516983.6786919</v>
      </c>
      <c r="H209" s="10">
        <f>+IF([4]IHT!$F11&lt;&gt;"",[4]IHT!$F11,"")</f>
        <v>2769396619.2200003</v>
      </c>
      <c r="I209" s="4">
        <f>+IF([4]IHT!$G11&lt;&gt;"",[4]IHT!$G11,"")</f>
        <v>74.136903441213434</v>
      </c>
      <c r="J209" s="2">
        <f>+IF(AND(G209&lt;&gt;"",[4]IHT!$I11&lt;&gt;""),[4]IHT!$I11,"")</f>
        <v>50</v>
      </c>
      <c r="K209" s="3">
        <f>+IF(AND(G209&lt;&gt;"",[4]IHT!$J11&lt;&gt;""),[4]IHT!$J11,"")</f>
        <v>5</v>
      </c>
      <c r="L209" s="3">
        <f>+IF(AND(G209&lt;&gt;"",[4]IHT!$K11&lt;&gt;""),[4]IHT!$K11,"")</f>
        <v>2.5</v>
      </c>
      <c r="M209" s="1" t="str">
        <f>+IF([4]IHT!$L11&lt;&gt;"",[4]IHT!$L11,"")</f>
        <v/>
      </c>
      <c r="N209" s="1" t="str">
        <f t="shared" si="3"/>
        <v>TRUE</v>
      </c>
    </row>
    <row r="210" spans="1:14" x14ac:dyDescent="0.25">
      <c r="A210" s="1">
        <v>5</v>
      </c>
      <c r="B210" s="1" t="str">
        <f>+VLOOKUP([3]Sheet1!$E210,[3]Sheet1!$A$2:$B$45,2,FALSE)</f>
        <v>INDUSTRI HILIR TEH</v>
      </c>
      <c r="C210" s="6">
        <f>+[4]IHT!$C$3</f>
        <v>42736</v>
      </c>
      <c r="D210" s="1" t="str">
        <f>+[4]IHT!$B13</f>
        <v>F.IH.3.1</v>
      </c>
      <c r="E210" s="1" t="str">
        <f>+[4]IHT!$C13</f>
        <v>Penagihan Total Piutang</v>
      </c>
      <c r="F210" s="1" t="str">
        <f>+[4]IHT!$D13</f>
        <v>Maximize</v>
      </c>
      <c r="G210" s="10">
        <f>+IF([4]IHT!$E13&lt;&gt;"",[4]IHT!$E13,"")</f>
        <v>23615971795.186584</v>
      </c>
      <c r="H210" s="10" t="str">
        <f>+IF([4]IHT!$F13&lt;&gt;"",[4]IHT!$F13,"")</f>
        <v>4,085,920,380.00</v>
      </c>
      <c r="I210" s="4">
        <f>+IF([4]IHT!$G13&lt;&gt;"",[4]IHT!$G13,"")</f>
        <v>17.301512787345018</v>
      </c>
      <c r="J210" s="2">
        <f>+IF(AND(G210&lt;&gt;"",[4]IHT!$I13&lt;&gt;""),[4]IHT!$I13,"")</f>
        <v>50</v>
      </c>
      <c r="K210" s="3">
        <f>+IF(AND(G210&lt;&gt;"",[4]IHT!$J13&lt;&gt;""),[4]IHT!$J13,"")</f>
        <v>2.5</v>
      </c>
      <c r="L210" s="3">
        <f>+IF(AND(G210&lt;&gt;"",[4]IHT!$K13&lt;&gt;""),[4]IHT!$K13,"")</f>
        <v>1.25</v>
      </c>
      <c r="M210" s="1" t="str">
        <f>+IF([4]IHT!$L13&lt;&gt;"",[4]IHT!$L13,"")</f>
        <v/>
      </c>
      <c r="N210" s="1" t="str">
        <f t="shared" si="3"/>
        <v>TRUE</v>
      </c>
    </row>
    <row r="211" spans="1:14" x14ac:dyDescent="0.25">
      <c r="A211" s="1">
        <v>6</v>
      </c>
      <c r="B211" s="1" t="str">
        <f>+VLOOKUP([3]Sheet1!$E211,[3]Sheet1!$A$2:$B$45,2,FALSE)</f>
        <v>INDUSTRI HILIR TEH</v>
      </c>
      <c r="C211" s="6">
        <f>+[4]IHT!$C$3</f>
        <v>42736</v>
      </c>
      <c r="D211" s="1" t="str">
        <f>+[4]IHT!$B14</f>
        <v>F.IH.3.2</v>
      </c>
      <c r="E211" s="1" t="str">
        <f>+[4]IHT!$C14</f>
        <v>Nilai Cash In (%)</v>
      </c>
      <c r="F211" s="1" t="str">
        <f>+[4]IHT!$D14</f>
        <v>Maximize</v>
      </c>
      <c r="G211" s="10">
        <f>+IF([4]IHT!$E14&lt;&gt;"",[4]IHT!$E14,"")</f>
        <v>100</v>
      </c>
      <c r="H211" s="10">
        <f>+IF([4]IHT!$F14&lt;&gt;"",[4]IHT!$F14,"")</f>
        <v>199.40218490911087</v>
      </c>
      <c r="I211" s="4">
        <f>+IF([4]IHT!$G14&lt;&gt;"",[4]IHT!$G14,"")</f>
        <v>199.40218490911087</v>
      </c>
      <c r="J211" s="2">
        <f>+IF(AND(G211&lt;&gt;"",[4]IHT!$I14&lt;&gt;""),[4]IHT!$I14,"")</f>
        <v>110</v>
      </c>
      <c r="K211" s="3">
        <f>+IF(AND(G211&lt;&gt;"",[4]IHT!$J14&lt;&gt;""),[4]IHT!$J14,"")</f>
        <v>2.5</v>
      </c>
      <c r="L211" s="3">
        <f>+IF(AND(G211&lt;&gt;"",[4]IHT!$K14&lt;&gt;""),[4]IHT!$K14,"")</f>
        <v>2.75</v>
      </c>
      <c r="M211" s="1" t="str">
        <f>+IF([4]IHT!$L14&lt;&gt;"",[4]IHT!$L14,"")</f>
        <v/>
      </c>
      <c r="N211" s="1" t="str">
        <f t="shared" si="3"/>
        <v>TRUE</v>
      </c>
    </row>
    <row r="212" spans="1:14" x14ac:dyDescent="0.25">
      <c r="A212" s="1">
        <v>7</v>
      </c>
      <c r="B212" s="1" t="str">
        <f>+VLOOKUP([3]Sheet1!$E212,[3]Sheet1!$A$2:$B$45,2,FALSE)</f>
        <v>INDUSTRI HILIR TEH</v>
      </c>
      <c r="C212" s="6">
        <f>+[4]IHT!$C$3</f>
        <v>42736</v>
      </c>
      <c r="D212" s="1" t="str">
        <f>+[4]IHT!$B16</f>
        <v>F.IH.4</v>
      </c>
      <c r="E212" s="1" t="str">
        <f>+[4]IHT!$C16</f>
        <v>Harga Pokok Produksi</v>
      </c>
      <c r="F212" s="1" t="str">
        <f>+[4]IHT!$D16</f>
        <v>Minimize</v>
      </c>
      <c r="G212" s="10">
        <f>+IF([4]IHT!$E16&lt;&gt;"",[4]IHT!$E16,"")</f>
        <v>40125.85091121478</v>
      </c>
      <c r="H212" s="10">
        <f>+IF([4]IHT!$F16&lt;&gt;"",[4]IHT!$F16,"")</f>
        <v>26439.574326689839</v>
      </c>
      <c r="I212" s="4">
        <f>+IF([4]IHT!$G16&lt;&gt;"",[4]IHT!$G16,"")</f>
        <v>65.89162279746256</v>
      </c>
      <c r="J212" s="2">
        <f>+IF(AND(G212&lt;&gt;"",[4]IHT!$I16&lt;&gt;""),[4]IHT!$I16,"")</f>
        <v>110</v>
      </c>
      <c r="K212" s="3">
        <f>+IF(AND(G212&lt;&gt;"",[4]IHT!$J16&lt;&gt;""),[4]IHT!$J16,"")</f>
        <v>2.5</v>
      </c>
      <c r="L212" s="3">
        <f>+IF(AND(G212&lt;&gt;"",[4]IHT!$K16&lt;&gt;""),[4]IHT!$K16,"")</f>
        <v>2.75</v>
      </c>
      <c r="M212" s="1" t="str">
        <f>+IF([4]IHT!$L16&lt;&gt;"",[4]IHT!$L16,"")</f>
        <v/>
      </c>
      <c r="N212" s="1" t="str">
        <f t="shared" si="3"/>
        <v>TRUE</v>
      </c>
    </row>
    <row r="213" spans="1:14" x14ac:dyDescent="0.25">
      <c r="A213" s="1">
        <v>8</v>
      </c>
      <c r="B213" s="1" t="str">
        <f>+VLOOKUP([3]Sheet1!$E213,[3]Sheet1!$A$2:$B$45,2,FALSE)</f>
        <v>INDUSTRI HILIR TEH</v>
      </c>
      <c r="C213" s="6">
        <f>+[4]IHT!$C$3</f>
        <v>42736</v>
      </c>
      <c r="D213" s="1" t="str">
        <f>+[4]IHT!$B18</f>
        <v>C.IH.1</v>
      </c>
      <c r="E213" s="1" t="str">
        <f>+[4]IHT!$C18</f>
        <v>Tingkat Kepuasan Direksi Kepada Industri Hilir Teh</v>
      </c>
      <c r="F213" s="1" t="str">
        <f>+[4]IHT!$D18</f>
        <v>Maximize</v>
      </c>
      <c r="G213" s="10">
        <f>+IF([4]IHT!$E18&lt;&gt;"",[4]IHT!$E18,"")</f>
        <v>100</v>
      </c>
      <c r="H213" s="10">
        <f>+IF([4]IHT!$F18&lt;&gt;"",[4]IHT!$F18,"")</f>
        <v>90</v>
      </c>
      <c r="I213" s="4">
        <f>+IF([4]IHT!$G18&lt;&gt;"",[4]IHT!$G18,"")</f>
        <v>90</v>
      </c>
      <c r="J213" s="2">
        <f>+IF(AND(G213&lt;&gt;"",[4]IHT!$I18&lt;&gt;""),[4]IHT!$I18,"")</f>
        <v>80</v>
      </c>
      <c r="K213" s="3">
        <f>+IF(AND(G213&lt;&gt;"",[4]IHT!$J18&lt;&gt;""),[4]IHT!$J18,"")</f>
        <v>10</v>
      </c>
      <c r="L213" s="3">
        <f>+IF(AND(G213&lt;&gt;"",[4]IHT!$K18&lt;&gt;""),[4]IHT!$K18,"")</f>
        <v>8</v>
      </c>
      <c r="M213" s="1" t="str">
        <f>+IF([4]IHT!$L18&lt;&gt;"",[4]IHT!$L18,"")</f>
        <v/>
      </c>
      <c r="N213" s="1" t="str">
        <f t="shared" si="3"/>
        <v>TRUE</v>
      </c>
    </row>
    <row r="214" spans="1:14" x14ac:dyDescent="0.25">
      <c r="A214" s="1">
        <v>9</v>
      </c>
      <c r="B214" s="1" t="str">
        <f>+VLOOKUP([3]Sheet1!$E214,[3]Sheet1!$A$2:$B$45,2,FALSE)</f>
        <v>INDUSTRI HILIR TEH</v>
      </c>
      <c r="C214" s="6">
        <f>+[4]IHT!$C$3</f>
        <v>42736</v>
      </c>
      <c r="D214" s="1" t="str">
        <f>+[4]IHT!$B20</f>
        <v>C.IH.2</v>
      </c>
      <c r="E214" s="1" t="str">
        <f>+[4]IHT!$C20</f>
        <v>Strategi Pemasaran Industri Hilir Teh</v>
      </c>
      <c r="F214" s="1" t="str">
        <f>+[4]IHT!$D20</f>
        <v>Maximize</v>
      </c>
      <c r="G214" s="10">
        <f>+IF([4]IHT!$E20&lt;&gt;"",[4]IHT!$E20,"")</f>
        <v>100</v>
      </c>
      <c r="H214" s="10" t="str">
        <f>+IF([4]IHT!$F20&lt;&gt;"",[4]IHT!$F20,"")</f>
        <v/>
      </c>
      <c r="I214" s="4" t="str">
        <f>+IF([4]IHT!$G20&lt;&gt;"",[4]IHT!$G20,"")</f>
        <v/>
      </c>
      <c r="J214" s="2">
        <f>+IF(AND(G214&lt;&gt;"",[4]IHT!$I20&lt;&gt;""),[4]IHT!$I20,"")</f>
        <v>0</v>
      </c>
      <c r="K214" s="3">
        <f>+IF(AND(G214&lt;&gt;"",[4]IHT!$J20&lt;&gt;""),[4]IHT!$J20,"")</f>
        <v>5</v>
      </c>
      <c r="L214" s="3">
        <f>+IF(AND(G214&lt;&gt;"",[4]IHT!$K20&lt;&gt;""),[4]IHT!$K20,"")</f>
        <v>0</v>
      </c>
      <c r="M214" s="1" t="str">
        <f>+IF([4]IHT!$L20&lt;&gt;"",[4]IHT!$L20,"")</f>
        <v>Tidak ada Evidence</v>
      </c>
      <c r="N214" s="1" t="str">
        <f t="shared" si="3"/>
        <v>TRUE</v>
      </c>
    </row>
    <row r="215" spans="1:14" x14ac:dyDescent="0.25">
      <c r="A215" s="1">
        <v>10</v>
      </c>
      <c r="B215" s="1" t="str">
        <f>+VLOOKUP([3]Sheet1!$E215,[3]Sheet1!$A$2:$B$45,2,FALSE)</f>
        <v>INDUSTRI HILIR TEH</v>
      </c>
      <c r="C215" s="6">
        <f>+[4]IHT!$C$3</f>
        <v>42736</v>
      </c>
      <c r="D215" s="1" t="str">
        <f>+[4]IHT!$B22</f>
        <v>C.IH.3</v>
      </c>
      <c r="E215" s="1" t="str">
        <f>+[4]IHT!$C22</f>
        <v>Pertumbuhan Jumlah Outlet</v>
      </c>
      <c r="F215" s="1" t="str">
        <f>+[4]IHT!$D22</f>
        <v>Maximize</v>
      </c>
      <c r="G215" s="10">
        <f>+IF([4]IHT!$E22&lt;&gt;"",[4]IHT!$E22,"")</f>
        <v>74448</v>
      </c>
      <c r="H215" s="10">
        <f>+IF([4]IHT!$F22&lt;&gt;"",[4]IHT!$F22,"")</f>
        <v>37872</v>
      </c>
      <c r="I215" s="4">
        <f>+IF([4]IHT!$G22&lt;&gt;"",[4]IHT!$G22,"")</f>
        <v>50.870406189555126</v>
      </c>
      <c r="J215" s="2">
        <f>+IF(AND(G215&lt;&gt;"",[4]IHT!$I22&lt;&gt;""),[4]IHT!$I22,"")</f>
        <v>50</v>
      </c>
      <c r="K215" s="3">
        <f>+IF(AND(G215&lt;&gt;"",[4]IHT!$J22&lt;&gt;""),[4]IHT!$J22,"")</f>
        <v>10</v>
      </c>
      <c r="L215" s="3">
        <f>+IF(AND(G215&lt;&gt;"",[4]IHT!$K22&lt;&gt;""),[4]IHT!$K22,"")</f>
        <v>5</v>
      </c>
      <c r="M215" s="1" t="str">
        <f>+IF([4]IHT!$L22&lt;&gt;"",[4]IHT!$L22,"")</f>
        <v/>
      </c>
      <c r="N215" s="1" t="str">
        <f t="shared" si="3"/>
        <v>TRUE</v>
      </c>
    </row>
    <row r="216" spans="1:14" x14ac:dyDescent="0.25">
      <c r="A216" s="1">
        <v>11</v>
      </c>
      <c r="B216" s="1" t="str">
        <f>+VLOOKUP([3]Sheet1!$E216,[3]Sheet1!$A$2:$B$45,2,FALSE)</f>
        <v>INDUSTRI HILIR TEH</v>
      </c>
      <c r="C216" s="6">
        <f>+[4]IHT!$C$3</f>
        <v>42736</v>
      </c>
      <c r="D216" s="1" t="str">
        <f>+[4]IHT!$B24</f>
        <v>I.IH.1</v>
      </c>
      <c r="E216" s="1" t="str">
        <f>+[4]IHT!$C24</f>
        <v>Jumlah Kajian Manajemen Resiko</v>
      </c>
      <c r="F216" s="1" t="str">
        <f>+[4]IHT!$D24</f>
        <v>Maximize</v>
      </c>
      <c r="G216" s="10" t="str">
        <f>+IF([4]IHT!$E24&lt;&gt;"",[4]IHT!$E24,"")</f>
        <v/>
      </c>
      <c r="H216" s="10" t="str">
        <f>+IF([4]IHT!$F24&lt;&gt;"",[4]IHT!$F24,"")</f>
        <v/>
      </c>
      <c r="I216" s="4" t="str">
        <f>+IF([4]IHT!$G24&lt;&gt;"",[4]IHT!$G24,"")</f>
        <v/>
      </c>
      <c r="J216" s="2" t="str">
        <f>+IF(AND(G216&lt;&gt;"",[4]IHT!$I24&lt;&gt;""),[4]IHT!$I24,"")</f>
        <v/>
      </c>
      <c r="K216" s="3" t="str">
        <f>+IF(AND(G216&lt;&gt;"",[4]IHT!$J24&lt;&gt;""),[4]IHT!$J24,"")</f>
        <v/>
      </c>
      <c r="L216" s="3" t="str">
        <f>+IF(AND(G216&lt;&gt;"",[4]IHT!$K24&lt;&gt;""),[4]IHT!$K24,"")</f>
        <v/>
      </c>
      <c r="M216" s="1" t="str">
        <f>+IF([4]IHT!$L24&lt;&gt;"",[4]IHT!$L24,"")</f>
        <v/>
      </c>
      <c r="N216" s="1" t="str">
        <f t="shared" si="3"/>
        <v>FALSE</v>
      </c>
    </row>
    <row r="217" spans="1:14" x14ac:dyDescent="0.25">
      <c r="A217" s="1">
        <v>12</v>
      </c>
      <c r="B217" s="1" t="str">
        <f>+VLOOKUP([3]Sheet1!$E217,[3]Sheet1!$A$2:$B$45,2,FALSE)</f>
        <v>INDUSTRI HILIR TEH</v>
      </c>
      <c r="C217" s="6">
        <f>+[4]IHT!$C$3</f>
        <v>42736</v>
      </c>
      <c r="D217" s="1" t="str">
        <f>+[4]IHT!$B26</f>
        <v>I.IH.2</v>
      </c>
      <c r="E217" s="1" t="str">
        <f>+[4]IHT!$C26</f>
        <v>Produksi Teh</v>
      </c>
      <c r="F217" s="1" t="str">
        <f>+[4]IHT!$D26</f>
        <v>Maximize</v>
      </c>
      <c r="G217" s="10">
        <f>+IF([4]IHT!$E26&lt;&gt;"",[4]IHT!$E26,"")</f>
        <v>44518</v>
      </c>
      <c r="H217" s="10">
        <f>+IF([4]IHT!$F26&lt;&gt;"",[4]IHT!$F26,"")</f>
        <v>65554.572799999994</v>
      </c>
      <c r="I217" s="4">
        <f>+IF([4]IHT!$G26&lt;&gt;"",[4]IHT!$G26,"")</f>
        <v>147.25408329215148</v>
      </c>
      <c r="J217" s="2">
        <f>+IF(AND(G217&lt;&gt;"",[4]IHT!$I26&lt;&gt;""),[4]IHT!$I26,"")</f>
        <v>110</v>
      </c>
      <c r="K217" s="3">
        <f>+IF(AND(G217&lt;&gt;"",[4]IHT!$J26&lt;&gt;""),[4]IHT!$J26,"")</f>
        <v>15</v>
      </c>
      <c r="L217" s="3">
        <f>+IF(AND(G217&lt;&gt;"",[4]IHT!$K26&lt;&gt;""),[4]IHT!$K26,"")</f>
        <v>16.5</v>
      </c>
      <c r="M217" s="1" t="str">
        <f>+IF([4]IHT!$L26&lt;&gt;"",[4]IHT!$L26,"")</f>
        <v/>
      </c>
      <c r="N217" s="1" t="str">
        <f t="shared" si="3"/>
        <v>TRUE</v>
      </c>
    </row>
    <row r="218" spans="1:14" x14ac:dyDescent="0.25">
      <c r="A218" s="1">
        <v>13</v>
      </c>
      <c r="B218" s="1" t="str">
        <f>+VLOOKUP([3]Sheet1!$E218,[3]Sheet1!$A$2:$B$45,2,FALSE)</f>
        <v>INDUSTRI HILIR TEH</v>
      </c>
      <c r="C218" s="6">
        <f>+[4]IHT!$C$3</f>
        <v>42736</v>
      </c>
      <c r="D218" s="1" t="str">
        <f>+[4]IHT!$B28</f>
        <v>I.IH.3</v>
      </c>
      <c r="E218" s="1" t="str">
        <f>+[4]IHT!$C28</f>
        <v>Pemenuhan PO</v>
      </c>
      <c r="F218" s="1" t="str">
        <f>+[4]IHT!$D28</f>
        <v>Maximize</v>
      </c>
      <c r="G218" s="10">
        <f>+IF([4]IHT!$E28&lt;&gt;"",[4]IHT!$E28,"")</f>
        <v>100</v>
      </c>
      <c r="H218" s="10">
        <f>+IF([4]IHT!$F28&lt;&gt;"",[4]IHT!$F28,"")</f>
        <v>99.987766087594807</v>
      </c>
      <c r="I218" s="4">
        <f>+IF([4]IHT!$G28&lt;&gt;"",[4]IHT!$G28,"")</f>
        <v>99.987766087594807</v>
      </c>
      <c r="J218" s="2">
        <f>+IF(AND(G218&lt;&gt;"",[4]IHT!$I28&lt;&gt;""),[4]IHT!$I28,"")</f>
        <v>110</v>
      </c>
      <c r="K218" s="3">
        <f>+IF(AND(G218&lt;&gt;"",[4]IHT!$J28&lt;&gt;""),[4]IHT!$J28,"")</f>
        <v>10</v>
      </c>
      <c r="L218" s="3">
        <f>+IF(AND(G218&lt;&gt;"",[4]IHT!$K28&lt;&gt;""),[4]IHT!$K28,"")</f>
        <v>11</v>
      </c>
      <c r="M218" s="1" t="str">
        <f>+IF([4]IHT!$L28&lt;&gt;"",[4]IHT!$L28,"")</f>
        <v/>
      </c>
      <c r="N218" s="1" t="str">
        <f t="shared" si="3"/>
        <v>TRUE</v>
      </c>
    </row>
    <row r="219" spans="1:14" x14ac:dyDescent="0.25">
      <c r="A219" s="1">
        <v>14</v>
      </c>
      <c r="B219" s="1" t="str">
        <f>+VLOOKUP([3]Sheet1!$E219,[3]Sheet1!$A$2:$B$45,2,FALSE)</f>
        <v>INDUSTRI HILIR TEH</v>
      </c>
      <c r="C219" s="6">
        <f>+[4]IHT!$C$3</f>
        <v>42736</v>
      </c>
      <c r="D219" s="1" t="str">
        <f>+[4]IHT!$B30</f>
        <v>L.IH.1.1</v>
      </c>
      <c r="E219" s="1" t="str">
        <f>+[4]IHT!$C30</f>
        <v>Penyusunan RKAP 2018 Industri Hilir Teh</v>
      </c>
      <c r="F219" s="1" t="str">
        <f>+[4]IHT!$D30</f>
        <v>Minimize</v>
      </c>
      <c r="G219" s="11" t="str">
        <f>+IF([4]IHT!$E30&lt;&gt;"",[4]IHT!$E30,"")</f>
        <v/>
      </c>
      <c r="H219" s="11" t="str">
        <f>+IF([4]IHT!$F30&lt;&gt;"",[4]IHT!$F30,"")</f>
        <v/>
      </c>
      <c r="I219" s="4" t="str">
        <f>+IF([4]IHT!$G30&lt;&gt;"",[4]IHT!$G30,"")</f>
        <v/>
      </c>
      <c r="J219" s="2" t="str">
        <f>+IF(AND(G219&lt;&gt;"",[4]IHT!$I30&lt;&gt;""),[4]IHT!$I30,"")</f>
        <v/>
      </c>
      <c r="K219" s="3" t="str">
        <f>+IF(AND(G219&lt;&gt;"",[4]IHT!$J30&lt;&gt;""),[4]IHT!$J30,"")</f>
        <v/>
      </c>
      <c r="L219" s="3" t="str">
        <f>+IF(AND(G219&lt;&gt;"",[4]IHT!$K30&lt;&gt;""),[4]IHT!$K30,"")</f>
        <v/>
      </c>
      <c r="M219" s="1" t="str">
        <f>+IF([4]IHT!$L30&lt;&gt;"",[4]IHT!$L30,"")</f>
        <v/>
      </c>
      <c r="N219" s="1" t="str">
        <f t="shared" si="3"/>
        <v>FALSE</v>
      </c>
    </row>
    <row r="220" spans="1:14" x14ac:dyDescent="0.25">
      <c r="A220" s="1">
        <v>15</v>
      </c>
      <c r="B220" s="1" t="str">
        <f>+VLOOKUP([3]Sheet1!$E220,[3]Sheet1!$A$2:$B$45,2,FALSE)</f>
        <v>INDUSTRI HILIR TEH</v>
      </c>
      <c r="C220" s="6">
        <f>+[4]IHT!$C$3</f>
        <v>42736</v>
      </c>
      <c r="D220" s="1" t="str">
        <f>+[4]IHT!$B31</f>
        <v>L.IH.1.2</v>
      </c>
      <c r="E220" s="1" t="str">
        <f>+[4]IHT!$C31</f>
        <v>Penyusunan PKB (I,II,III,IV) Industri Hilir Teh</v>
      </c>
      <c r="F220" s="1" t="str">
        <f>+[4]IHT!$D31</f>
        <v>Minimize</v>
      </c>
      <c r="G220" s="11" t="str">
        <f>+IF([4]IHT!$E31&lt;&gt;"",[4]IHT!$E31,"")</f>
        <v/>
      </c>
      <c r="H220" s="11" t="str">
        <f>+IF([4]IHT!$F31&lt;&gt;"",[4]IHT!$F31,"")</f>
        <v/>
      </c>
      <c r="I220" s="4" t="str">
        <f>+IF([4]IHT!$G31&lt;&gt;"",[4]IHT!$G31,"")</f>
        <v/>
      </c>
      <c r="J220" s="2" t="str">
        <f>+IF(AND(G220&lt;&gt;"",[4]IHT!$I31&lt;&gt;""),[4]IHT!$I31,"")</f>
        <v/>
      </c>
      <c r="K220" s="3" t="str">
        <f>+IF(AND(G220&lt;&gt;"",[4]IHT!$J31&lt;&gt;""),[4]IHT!$J31,"")</f>
        <v/>
      </c>
      <c r="L220" s="3" t="str">
        <f>+IF(AND(G220&lt;&gt;"",[4]IHT!$K31&lt;&gt;""),[4]IHT!$K31,"")</f>
        <v/>
      </c>
      <c r="M220" s="1" t="str">
        <f>+IF([4]IHT!$L31&lt;&gt;"",[4]IHT!$L31,"")</f>
        <v/>
      </c>
      <c r="N220" s="1" t="str">
        <f t="shared" si="3"/>
        <v>FALSE</v>
      </c>
    </row>
    <row r="221" spans="1:14" x14ac:dyDescent="0.25">
      <c r="A221" s="1">
        <v>16</v>
      </c>
      <c r="B221" s="1" t="str">
        <f>+VLOOKUP([3]Sheet1!$E221,[3]Sheet1!$A$2:$B$45,2,FALSE)</f>
        <v>INDUSTRI HILIR TEH</v>
      </c>
      <c r="C221" s="6">
        <f>+[4]IHT!$C$3</f>
        <v>42736</v>
      </c>
      <c r="D221" s="1" t="str">
        <f>+[4]IHT!$B33</f>
        <v>L.IH.2</v>
      </c>
      <c r="E221" s="1" t="str">
        <f>+[4]IHT!$C33</f>
        <v>Pengkajian Terhadap Kebijakan Industri Hilir Teh</v>
      </c>
      <c r="F221" s="1" t="str">
        <f>+[4]IHT!$D33</f>
        <v>Maximize</v>
      </c>
      <c r="G221" s="12" t="str">
        <f>+IF([4]IHT!$E33&lt;&gt;"",[4]IHT!$E33,"")</f>
        <v/>
      </c>
      <c r="H221" s="12" t="str">
        <f>+IF([4]IHT!$F33&lt;&gt;"",[4]IHT!$F33,"")</f>
        <v/>
      </c>
      <c r="I221" s="4" t="str">
        <f>+IF([4]IHT!$G33&lt;&gt;"",[4]IHT!$G33,"")</f>
        <v/>
      </c>
      <c r="J221" s="2" t="str">
        <f>+IF(AND(G221&lt;&gt;"",[4]IHT!$I33&lt;&gt;""),[4]IHT!$I33,"")</f>
        <v/>
      </c>
      <c r="K221" s="3" t="str">
        <f>+IF(AND(G221&lt;&gt;"",[4]IHT!$J33&lt;&gt;""),[4]IHT!$J33,"")</f>
        <v/>
      </c>
      <c r="L221" s="3" t="str">
        <f>+IF(AND(G221&lt;&gt;"",[4]IHT!$K33&lt;&gt;""),[4]IHT!$K33,"")</f>
        <v/>
      </c>
      <c r="M221" s="1" t="str">
        <f>+IF([4]IHT!$L33&lt;&gt;"",[4]IHT!$L33,"")</f>
        <v/>
      </c>
      <c r="N221" s="1" t="str">
        <f t="shared" si="3"/>
        <v>FALSE</v>
      </c>
    </row>
    <row r="222" spans="1:14" x14ac:dyDescent="0.25">
      <c r="A222" s="1">
        <v>17</v>
      </c>
      <c r="B222" s="1" t="str">
        <f>+VLOOKUP([3]Sheet1!$E222,[3]Sheet1!$A$2:$B$45,2,FALSE)</f>
        <v>INDUSTRI HILIR TEH</v>
      </c>
      <c r="C222" s="6">
        <f>+[4]IHT!$C$3</f>
        <v>42736</v>
      </c>
      <c r="D222" s="1" t="str">
        <f>+[4]IHT!$B35</f>
        <v>L.IH.3</v>
      </c>
      <c r="E222" s="1" t="str">
        <f>+[4]IHT!$C35</f>
        <v>Ketepatan penyampaian KPI Softcopy</v>
      </c>
      <c r="F222" s="1" t="str">
        <f>+[4]IHT!$D35</f>
        <v>Minimize</v>
      </c>
      <c r="G222" s="11">
        <f>+IF([4]IHT!$E35&lt;&gt;"",[4]IHT!$E35,"")</f>
        <v>42775</v>
      </c>
      <c r="H222" s="11">
        <f>+IF([4]IHT!$F35&lt;&gt;"",[4]IHT!$F35,"")</f>
        <v>42772</v>
      </c>
      <c r="I222" s="5">
        <f>+IF([4]IHT!$G35&lt;&gt;"",[4]IHT!$G35,"")</f>
        <v>-3</v>
      </c>
      <c r="J222" s="2">
        <f>+IF(AND(G222&lt;&gt;"",[4]IHT!$I35&lt;&gt;""),[4]IHT!$I35,"")</f>
        <v>110</v>
      </c>
      <c r="K222" s="3">
        <f>+IF(AND(G222&lt;&gt;"",[4]IHT!$J35&lt;&gt;""),[4]IHT!$J35,"")</f>
        <v>25</v>
      </c>
      <c r="L222" s="3">
        <f>+IF(AND(G222&lt;&gt;"",[4]IHT!$K35&lt;&gt;""),[4]IHT!$K35,"")</f>
        <v>27.5</v>
      </c>
      <c r="M222" s="1" t="str">
        <f>+IF([4]IHT!$L35&lt;&gt;"",[4]IHT!$L35,"")</f>
        <v/>
      </c>
      <c r="N222" s="1" t="str">
        <f t="shared" si="3"/>
        <v>TRUE</v>
      </c>
    </row>
    <row r="223" spans="1:14" x14ac:dyDescent="0.25">
      <c r="A223" s="1">
        <v>1</v>
      </c>
      <c r="B223" s="1" t="str">
        <f>+VLOOKUP([3]Sheet1!$E223,[3]Sheet1!$A$2:$B$45,2,FALSE)</f>
        <v>ANEKA USAHA</v>
      </c>
      <c r="C223" s="6">
        <f>+[4]ASA!$C$3</f>
        <v>42736</v>
      </c>
      <c r="D223" s="1" t="str">
        <f>+[4]ASA!$B7</f>
        <v>F.AU.1.1</v>
      </c>
      <c r="E223" s="1" t="str">
        <f>+[4]ASA!$C7</f>
        <v>Biaya Umum Aneka Usaha</v>
      </c>
      <c r="F223" s="1" t="str">
        <f>+[4]ASA!$D7</f>
        <v>Minimize</v>
      </c>
      <c r="G223" s="10">
        <f>+IF([4]ASA!$E7&lt;&gt;"",[4]ASA!$E7,"")</f>
        <v>449315000</v>
      </c>
      <c r="H223" s="10">
        <f>+IF([4]ASA!$F7&lt;&gt;"",[4]ASA!$F7,"")</f>
        <v>358756266</v>
      </c>
      <c r="I223" s="4">
        <f>+IF([4]ASA!$G7&lt;&gt;"",[4]ASA!$G7,"")</f>
        <v>79.845156738590973</v>
      </c>
      <c r="J223" s="2">
        <f>+IF(AND(G223&lt;&gt;"",[4]ASA!$I7&lt;&gt;""),[4]ASA!$I7,"")</f>
        <v>110</v>
      </c>
      <c r="K223" s="3">
        <f>+IF(AND(G223&lt;&gt;"",[4]ASA!$J7&lt;&gt;""),[4]ASA!$J7,"")</f>
        <v>7.5</v>
      </c>
      <c r="L223" s="3">
        <f>+IF(AND(G223&lt;&gt;"",[4]ASA!$K7&lt;&gt;""),[4]ASA!$K7,"")</f>
        <v>8.25</v>
      </c>
      <c r="M223" s="1" t="str">
        <f>+IF([4]ASA!$L7&lt;&gt;"",[4]ASA!$L7,"")</f>
        <v/>
      </c>
      <c r="N223" s="1" t="str">
        <f t="shared" si="3"/>
        <v>TRUE</v>
      </c>
    </row>
    <row r="224" spans="1:14" x14ac:dyDescent="0.25">
      <c r="A224" s="1">
        <v>2</v>
      </c>
      <c r="B224" s="1" t="str">
        <f>+VLOOKUP([3]Sheet1!$E224,[3]Sheet1!$A$2:$B$45,2,FALSE)</f>
        <v>ANEKA USAHA</v>
      </c>
      <c r="C224" s="6">
        <f>+[4]ASA!$C$3</f>
        <v>42736</v>
      </c>
      <c r="D224" s="1" t="str">
        <f>+[4]ASA!$B8</f>
        <v>F.AU.1.2</v>
      </c>
      <c r="E224" s="1" t="str">
        <f>+[4]ASA!$C8</f>
        <v>Biaya Promosi</v>
      </c>
      <c r="F224" s="1" t="str">
        <f>+[4]ASA!$D8</f>
        <v>Minimize</v>
      </c>
      <c r="G224" s="10">
        <f>+IF([4]ASA!$E8&lt;&gt;"",[4]ASA!$E8,"")</f>
        <v>471371125.00000012</v>
      </c>
      <c r="H224" s="10">
        <f>+IF([4]ASA!$F8&lt;&gt;"",[4]ASA!$F8,"")</f>
        <v>258444469</v>
      </c>
      <c r="I224" s="4">
        <f>+IF([4]ASA!$G8&lt;&gt;"",[4]ASA!$G8,"")</f>
        <v>54.828235183052406</v>
      </c>
      <c r="J224" s="2">
        <f>+IF(AND(G224&lt;&gt;"",[4]ASA!$I8&lt;&gt;""),[4]ASA!$I8,"")</f>
        <v>110</v>
      </c>
      <c r="K224" s="3">
        <f>+IF(AND(G224&lt;&gt;"",[4]ASA!$J8&lt;&gt;""),[4]ASA!$J8,"")</f>
        <v>7.5</v>
      </c>
      <c r="L224" s="3">
        <f>+IF(AND(G224&lt;&gt;"",[4]ASA!$K8&lt;&gt;""),[4]ASA!$K8,"")</f>
        <v>8.25</v>
      </c>
      <c r="M224" s="1" t="str">
        <f>+IF([4]ASA!$L8&lt;&gt;"",[4]ASA!$L8,"")</f>
        <v/>
      </c>
      <c r="N224" s="1" t="str">
        <f t="shared" si="3"/>
        <v>TRUE</v>
      </c>
    </row>
    <row r="225" spans="1:14" x14ac:dyDescent="0.25">
      <c r="A225" s="1">
        <v>3</v>
      </c>
      <c r="B225" s="1" t="str">
        <f>+VLOOKUP([3]Sheet1!$E225,[3]Sheet1!$A$2:$B$45,2,FALSE)</f>
        <v>ANEKA USAHA</v>
      </c>
      <c r="C225" s="6">
        <f>+[4]ASA!$C$3</f>
        <v>42736</v>
      </c>
      <c r="D225" s="1" t="str">
        <f>+[4]ASA!$B10</f>
        <v>F.AU.2</v>
      </c>
      <c r="E225" s="1" t="str">
        <f>+[4]ASA!$C10</f>
        <v>Nilai Pendapatan Gross (Omzet Invoice/faktur)</v>
      </c>
      <c r="F225" s="1" t="str">
        <f>+[4]ASA!$D10</f>
        <v>Maximize</v>
      </c>
      <c r="G225" s="10">
        <f>+IF([4]ASA!$E10&lt;&gt;"",[4]ASA!$E10,"")</f>
        <v>2394904001.8393435</v>
      </c>
      <c r="H225" s="10">
        <f>+IF([4]ASA!$F10&lt;&gt;"",[4]ASA!$F10,"")</f>
        <v>1396996594.9000001</v>
      </c>
      <c r="I225" s="4">
        <f>+IF([4]ASA!$G10&lt;&gt;"",[4]ASA!$G10,"")</f>
        <v>58.332049795193186</v>
      </c>
      <c r="J225" s="2">
        <f>+IF(AND(G225&lt;&gt;"",[4]ASA!$I10&lt;&gt;""),[4]ASA!$I10,"")</f>
        <v>50</v>
      </c>
      <c r="K225" s="3">
        <f>+IF(AND(G225&lt;&gt;"",[4]ASA!$J10&lt;&gt;""),[4]ASA!$J10,"")</f>
        <v>7.5</v>
      </c>
      <c r="L225" s="3">
        <f>+IF(AND(G225&lt;&gt;"",[4]ASA!$K10&lt;&gt;""),[4]ASA!$K10,"")</f>
        <v>3.75</v>
      </c>
      <c r="M225" s="1" t="str">
        <f>+IF([4]ASA!$L10&lt;&gt;"",[4]ASA!$L10,"")</f>
        <v/>
      </c>
      <c r="N225" s="1" t="str">
        <f t="shared" si="3"/>
        <v>TRUE</v>
      </c>
    </row>
    <row r="226" spans="1:14" x14ac:dyDescent="0.25">
      <c r="A226" s="1">
        <v>4</v>
      </c>
      <c r="B226" s="1" t="str">
        <f>+VLOOKUP([3]Sheet1!$E226,[3]Sheet1!$A$2:$B$45,2,FALSE)</f>
        <v>ANEKA USAHA</v>
      </c>
      <c r="C226" s="6">
        <f>+[4]ASA!$C$3</f>
        <v>42736</v>
      </c>
      <c r="D226" s="1" t="str">
        <f>+[4]ASA!$B12</f>
        <v>F.AU.3</v>
      </c>
      <c r="E226" s="1" t="str">
        <f>+[4]ASA!$C12</f>
        <v>Penagihan Piutang Invoice (Bulan Ini)</v>
      </c>
      <c r="F226" s="1" t="str">
        <f>+[4]ASA!$D12</f>
        <v>Maximize</v>
      </c>
      <c r="G226" s="10">
        <f>+IF([4]ASA!$E12&lt;&gt;"",[4]ASA!$E12,"")</f>
        <v>100</v>
      </c>
      <c r="H226" s="10">
        <f>+IF([4]ASA!$F12&lt;&gt;"",[4]ASA!$F12,"")</f>
        <v>33.132389364457723</v>
      </c>
      <c r="I226" s="4">
        <f>+IF([4]ASA!$G12&lt;&gt;"",[4]ASA!$G12,"")</f>
        <v>33.132389364457723</v>
      </c>
      <c r="J226" s="2">
        <f>+IF(AND(G226&lt;&gt;"",[4]ASA!$I12&lt;&gt;""),[4]ASA!$I12,"")</f>
        <v>50</v>
      </c>
      <c r="K226" s="3">
        <f>+IF(AND(G226&lt;&gt;"",[4]ASA!$J12&lt;&gt;""),[4]ASA!$J12,"")</f>
        <v>2.5</v>
      </c>
      <c r="L226" s="3">
        <f>+IF(AND(G226&lt;&gt;"",[4]ASA!$K12&lt;&gt;""),[4]ASA!$K12,"")</f>
        <v>1.25</v>
      </c>
      <c r="M226" s="1" t="str">
        <f>+IF([4]ASA!$L12&lt;&gt;"",[4]ASA!$L12,"")</f>
        <v/>
      </c>
      <c r="N226" s="1" t="str">
        <f t="shared" si="3"/>
        <v>TRUE</v>
      </c>
    </row>
    <row r="227" spans="1:14" x14ac:dyDescent="0.25">
      <c r="A227" s="1">
        <v>5</v>
      </c>
      <c r="B227" s="1" t="str">
        <f>+VLOOKUP([3]Sheet1!$E227,[3]Sheet1!$A$2:$B$45,2,FALSE)</f>
        <v>ANEKA USAHA</v>
      </c>
      <c r="C227" s="6">
        <f>+[4]ASA!$C$3</f>
        <v>42736</v>
      </c>
      <c r="D227" s="1" t="str">
        <f>+[4]ASA!$B14</f>
        <v>C.AU.1</v>
      </c>
      <c r="E227" s="1" t="str">
        <f>+[4]ASA!$C14</f>
        <v>Tingkat Kepuasan Direksi Kepada Aneka Usaha</v>
      </c>
      <c r="F227" s="1" t="str">
        <f>+[4]ASA!$D14</f>
        <v>Maximize</v>
      </c>
      <c r="G227" s="10">
        <f>+IF([4]ASA!$E14&lt;&gt;"",[4]ASA!$E14,"")</f>
        <v>100</v>
      </c>
      <c r="H227" s="10">
        <f>+IF([4]ASA!$F14&lt;&gt;"",[4]ASA!$F14,"")</f>
        <v>80</v>
      </c>
      <c r="I227" s="4">
        <f>+IF([4]ASA!$G14&lt;&gt;"",[4]ASA!$G14,"")</f>
        <v>80</v>
      </c>
      <c r="J227" s="2">
        <f>+IF(AND(G227&lt;&gt;"",[4]ASA!$I14&lt;&gt;""),[4]ASA!$I14,"")</f>
        <v>50</v>
      </c>
      <c r="K227" s="3">
        <f>+IF(AND(G227&lt;&gt;"",[4]ASA!$J14&lt;&gt;""),[4]ASA!$J14,"")</f>
        <v>7.5</v>
      </c>
      <c r="L227" s="3">
        <f>+IF(AND(G227&lt;&gt;"",[4]ASA!$K14&lt;&gt;""),[4]ASA!$K14,"")</f>
        <v>3.75</v>
      </c>
      <c r="M227" s="1" t="str">
        <f>+IF([4]ASA!$L14&lt;&gt;"",[4]ASA!$L14,"")</f>
        <v/>
      </c>
      <c r="N227" s="1" t="str">
        <f t="shared" si="3"/>
        <v>TRUE</v>
      </c>
    </row>
    <row r="228" spans="1:14" x14ac:dyDescent="0.25">
      <c r="A228" s="1">
        <v>6</v>
      </c>
      <c r="B228" s="1" t="str">
        <f>+VLOOKUP([3]Sheet1!$E228,[3]Sheet1!$A$2:$B$45,2,FALSE)</f>
        <v>ANEKA USAHA</v>
      </c>
      <c r="C228" s="6">
        <f>+[4]ASA!$C$3</f>
        <v>42736</v>
      </c>
      <c r="D228" s="1" t="str">
        <f>+[4]ASA!$B16</f>
        <v>C.AU.2</v>
      </c>
      <c r="E228" s="1" t="str">
        <f>+[4]ASA!$C16</f>
        <v>Strategi Pemasaran Aneka Usaha</v>
      </c>
      <c r="F228" s="1" t="str">
        <f>+[4]ASA!$D16</f>
        <v>Maximize</v>
      </c>
      <c r="G228" s="10">
        <f>+IF([4]ASA!$E16&lt;&gt;"",[4]ASA!$E16,"")</f>
        <v>100</v>
      </c>
      <c r="H228" s="10">
        <f>+IF([4]ASA!$F16&lt;&gt;"",[4]ASA!$F16,"")</f>
        <v>80</v>
      </c>
      <c r="I228" s="4">
        <f>+IF([4]ASA!$G16&lt;&gt;"",[4]ASA!$G16,"")</f>
        <v>80</v>
      </c>
      <c r="J228" s="2">
        <f>+IF(AND(G228&lt;&gt;"",[4]ASA!$I16&lt;&gt;""),[4]ASA!$I16,"")</f>
        <v>50</v>
      </c>
      <c r="K228" s="3">
        <f>+IF(AND(G228&lt;&gt;"",[4]ASA!$J16&lt;&gt;""),[4]ASA!$J16,"")</f>
        <v>5.5</v>
      </c>
      <c r="L228" s="3">
        <f>+IF(AND(G228&lt;&gt;"",[4]ASA!$K16&lt;&gt;""),[4]ASA!$K16,"")</f>
        <v>2.75</v>
      </c>
      <c r="M228" s="1" t="str">
        <f>+IF([4]ASA!$L16&lt;&gt;"",[4]ASA!$L16,"")</f>
        <v/>
      </c>
      <c r="N228" s="1" t="str">
        <f t="shared" si="3"/>
        <v>TRUE</v>
      </c>
    </row>
    <row r="229" spans="1:14" x14ac:dyDescent="0.25">
      <c r="A229" s="1">
        <v>7</v>
      </c>
      <c r="B229" s="1" t="str">
        <f>+VLOOKUP([3]Sheet1!$E229,[3]Sheet1!$A$2:$B$45,2,FALSE)</f>
        <v>ANEKA USAHA</v>
      </c>
      <c r="C229" s="6">
        <f>+[4]ASA!$C$3</f>
        <v>42736</v>
      </c>
      <c r="D229" s="1" t="str">
        <f>+[4]ASA!$B18</f>
        <v>C.AU.3.1</v>
      </c>
      <c r="E229" s="1" t="str">
        <f>+[4]ASA!$C18</f>
        <v>Pemenuhan PO</v>
      </c>
      <c r="F229" s="1" t="str">
        <f>+[4]ASA!$D18</f>
        <v>Maximize</v>
      </c>
      <c r="G229" s="10">
        <f>+IF([4]ASA!$E18&lt;&gt;"",[4]ASA!$E18,"")</f>
        <v>100</v>
      </c>
      <c r="H229" s="10">
        <f>+IF([4]ASA!$F18&lt;&gt;"",[4]ASA!$F18,"")</f>
        <v>72.48571757217897</v>
      </c>
      <c r="I229" s="4">
        <f>+IF([4]ASA!$G18&lt;&gt;"",[4]ASA!$G18,"")</f>
        <v>72.48571757217897</v>
      </c>
      <c r="J229" s="2">
        <f>+IF(AND(G229&lt;&gt;"",[4]ASA!$I18&lt;&gt;""),[4]ASA!$I18,"")</f>
        <v>50</v>
      </c>
      <c r="K229" s="3">
        <f>+IF(AND(G229&lt;&gt;"",[4]ASA!$J18&lt;&gt;""),[4]ASA!$J18,"")</f>
        <v>7</v>
      </c>
      <c r="L229" s="3">
        <f>+IF(AND(G229&lt;&gt;"",[4]ASA!$K18&lt;&gt;""),[4]ASA!$K18,"")</f>
        <v>3.5000000000000004</v>
      </c>
      <c r="M229" s="1" t="str">
        <f>+IF([4]ASA!$L18&lt;&gt;"",[4]ASA!$L18,"")</f>
        <v/>
      </c>
      <c r="N229" s="1" t="str">
        <f t="shared" si="3"/>
        <v>TRUE</v>
      </c>
    </row>
    <row r="230" spans="1:14" x14ac:dyDescent="0.25">
      <c r="A230" s="1">
        <v>8</v>
      </c>
      <c r="B230" s="1" t="str">
        <f>+VLOOKUP([3]Sheet1!$E230,[3]Sheet1!$A$2:$B$45,2,FALSE)</f>
        <v>ANEKA USAHA</v>
      </c>
      <c r="C230" s="6">
        <f>+[4]ASA!$C$3</f>
        <v>42736</v>
      </c>
      <c r="D230" s="1" t="str">
        <f>+[4]ASA!$B19</f>
        <v>C.AU.3.2</v>
      </c>
      <c r="E230" s="1" t="str">
        <f>+[4]ASA!$C19</f>
        <v>Tingkat Kepuasan Pelanggan</v>
      </c>
      <c r="F230" s="1" t="str">
        <f>+[4]ASA!$D19</f>
        <v>Maximize</v>
      </c>
      <c r="G230" s="10">
        <f>+IF([4]ASA!$E19&lt;&gt;"",[4]ASA!$E19,"")</f>
        <v>100</v>
      </c>
      <c r="H230" s="10">
        <f>+IF([4]ASA!$F19&lt;&gt;"",[4]ASA!$F19,"")</f>
        <v>70.370370370370367</v>
      </c>
      <c r="I230" s="4">
        <f>+IF([4]ASA!$G19&lt;&gt;"",[4]ASA!$G19,"")</f>
        <v>70.370370370370367</v>
      </c>
      <c r="J230" s="2">
        <f>+IF(AND(G230&lt;&gt;"",[4]ASA!$I19&lt;&gt;""),[4]ASA!$I19,"")</f>
        <v>50</v>
      </c>
      <c r="K230" s="3">
        <f>+IF(AND(G230&lt;&gt;"",[4]ASA!$J19&lt;&gt;""),[4]ASA!$J19,"")</f>
        <v>5</v>
      </c>
      <c r="L230" s="3">
        <f>+IF(AND(G230&lt;&gt;"",[4]ASA!$K19&lt;&gt;""),[4]ASA!$K19,"")</f>
        <v>2.5</v>
      </c>
      <c r="M230" s="1" t="str">
        <f>+IF([4]ASA!$L19&lt;&gt;"",[4]ASA!$L19,"")</f>
        <v/>
      </c>
      <c r="N230" s="1" t="str">
        <f t="shared" si="3"/>
        <v>TRUE</v>
      </c>
    </row>
    <row r="231" spans="1:14" x14ac:dyDescent="0.25">
      <c r="A231" s="1">
        <v>9</v>
      </c>
      <c r="B231" s="1" t="str">
        <f>+VLOOKUP([3]Sheet1!$E231,[3]Sheet1!$A$2:$B$45,2,FALSE)</f>
        <v>ANEKA USAHA</v>
      </c>
      <c r="C231" s="6">
        <f>+[4]ASA!$C$3</f>
        <v>42736</v>
      </c>
      <c r="D231" s="1" t="str">
        <f>+[4]ASA!$B21</f>
        <v>I.AU.1</v>
      </c>
      <c r="E231" s="1" t="str">
        <f>+[4]ASA!$C21</f>
        <v>Jumlah Kajian Manajemen Resiko</v>
      </c>
      <c r="F231" s="1" t="str">
        <f>+[4]ASA!$D21</f>
        <v>Maximize</v>
      </c>
      <c r="G231" s="10" t="str">
        <f>+IF([4]ASA!$E21&lt;&gt;"",[4]ASA!$E21,"")</f>
        <v/>
      </c>
      <c r="H231" s="10" t="str">
        <f>+IF([4]ASA!$F21&lt;&gt;"",[4]ASA!$F21,"")</f>
        <v/>
      </c>
      <c r="I231" s="4" t="str">
        <f>+IF([4]ASA!$G21&lt;&gt;"",[4]ASA!$G21,"")</f>
        <v/>
      </c>
      <c r="J231" s="2" t="str">
        <f>+IF(AND(G231&lt;&gt;"",[4]ASA!$I21&lt;&gt;""),[4]ASA!$I21,"")</f>
        <v/>
      </c>
      <c r="K231" s="3" t="str">
        <f>+IF(AND(G231&lt;&gt;"",[4]ASA!$J21&lt;&gt;""),[4]ASA!$J21,"")</f>
        <v/>
      </c>
      <c r="L231" s="3" t="str">
        <f>+IF(AND(G231&lt;&gt;"",[4]ASA!$K21&lt;&gt;""),[4]ASA!$K21,"")</f>
        <v/>
      </c>
      <c r="M231" s="1" t="str">
        <f>+IF([4]ASA!$L21&lt;&gt;"",[4]ASA!$L21,"")</f>
        <v/>
      </c>
      <c r="N231" s="1" t="str">
        <f t="shared" si="3"/>
        <v>FALSE</v>
      </c>
    </row>
    <row r="232" spans="1:14" x14ac:dyDescent="0.25">
      <c r="A232" s="1">
        <v>10</v>
      </c>
      <c r="B232" s="1" t="str">
        <f>+VLOOKUP([3]Sheet1!$E232,[3]Sheet1!$A$2:$B$45,2,FALSE)</f>
        <v>ANEKA USAHA</v>
      </c>
      <c r="C232" s="6">
        <f>+[4]ASA!$C$3</f>
        <v>42736</v>
      </c>
      <c r="D232" s="1" t="str">
        <f>+[4]ASA!$B23</f>
        <v>I.AU.2.1</v>
      </c>
      <c r="E232" s="1" t="str">
        <f>+[4]ASA!$C23</f>
        <v>Produksi Pisang</v>
      </c>
      <c r="F232" s="1" t="str">
        <f>+[4]ASA!$D23</f>
        <v>Maximize</v>
      </c>
      <c r="G232" s="10">
        <f>+IF([4]ASA!$E23&lt;&gt;"",[4]ASA!$E23,"")</f>
        <v>100</v>
      </c>
      <c r="H232" s="10">
        <f>+IF([4]ASA!$F23&lt;&gt;"",[4]ASA!$F23,"")</f>
        <v>114.93262438936904</v>
      </c>
      <c r="I232" s="4">
        <f>+IF([4]ASA!$G23&lt;&gt;"",[4]ASA!$G23,"")</f>
        <v>114.93262438936904</v>
      </c>
      <c r="J232" s="2">
        <f>+IF(AND(G232&lt;&gt;"",[4]ASA!$I23&lt;&gt;""),[4]ASA!$I23,"")</f>
        <v>110</v>
      </c>
      <c r="K232" s="3">
        <f>+IF(AND(G232&lt;&gt;"",[4]ASA!$J23&lt;&gt;""),[4]ASA!$J23,"")</f>
        <v>3</v>
      </c>
      <c r="L232" s="3">
        <f>+IF(AND(G232&lt;&gt;"",[4]ASA!$K23&lt;&gt;""),[4]ASA!$K23,"")</f>
        <v>3.3</v>
      </c>
      <c r="M232" s="1" t="str">
        <f>+IF([4]ASA!$L23&lt;&gt;"",[4]ASA!$L23,"")</f>
        <v/>
      </c>
      <c r="N232" s="1" t="str">
        <f t="shared" si="3"/>
        <v>TRUE</v>
      </c>
    </row>
    <row r="233" spans="1:14" x14ac:dyDescent="0.25">
      <c r="A233" s="1">
        <v>11</v>
      </c>
      <c r="B233" s="1" t="str">
        <f>+VLOOKUP([3]Sheet1!$E233,[3]Sheet1!$A$2:$B$45,2,FALSE)</f>
        <v>ANEKA USAHA</v>
      </c>
      <c r="C233" s="6">
        <f>+[4]ASA!$C$3</f>
        <v>42736</v>
      </c>
      <c r="D233" s="1" t="str">
        <f>+[4]ASA!$B24</f>
        <v>I.AU.2.2</v>
      </c>
      <c r="E233" s="1" t="str">
        <f>+[4]ASA!$C24</f>
        <v>Produksi Buah Naga</v>
      </c>
      <c r="F233" s="1" t="str">
        <f>+[4]ASA!$D24</f>
        <v>Maximize</v>
      </c>
      <c r="G233" s="10">
        <f>+IF([4]ASA!$E24&lt;&gt;"",[4]ASA!$E24,"")</f>
        <v>100</v>
      </c>
      <c r="H233" s="10">
        <f>+IF([4]ASA!$F24&lt;&gt;"",[4]ASA!$F24,"")</f>
        <v>65.966666666666669</v>
      </c>
      <c r="I233" s="4">
        <f>+IF([4]ASA!$G24&lt;&gt;"",[4]ASA!$G24,"")</f>
        <v>65.966666666666669</v>
      </c>
      <c r="J233" s="2">
        <f>+IF(AND(G233&lt;&gt;"",[4]ASA!$I24&lt;&gt;""),[4]ASA!$I24,"")</f>
        <v>50</v>
      </c>
      <c r="K233" s="3">
        <f>+IF(AND(G233&lt;&gt;"",[4]ASA!$J24&lt;&gt;""),[4]ASA!$J24,"")</f>
        <v>1</v>
      </c>
      <c r="L233" s="3">
        <f>+IF(AND(G233&lt;&gt;"",[4]ASA!$K24&lt;&gt;""),[4]ASA!$K24,"")</f>
        <v>0.5</v>
      </c>
      <c r="M233" s="1" t="str">
        <f>+IF([4]ASA!$L24&lt;&gt;"",[4]ASA!$L24,"")</f>
        <v/>
      </c>
      <c r="N233" s="1" t="str">
        <f t="shared" si="3"/>
        <v>TRUE</v>
      </c>
    </row>
    <row r="234" spans="1:14" x14ac:dyDescent="0.25">
      <c r="A234" s="1">
        <v>12</v>
      </c>
      <c r="B234" s="1" t="str">
        <f>+VLOOKUP([3]Sheet1!$E234,[3]Sheet1!$A$2:$B$45,2,FALSE)</f>
        <v>ANEKA USAHA</v>
      </c>
      <c r="C234" s="6">
        <f>+[4]ASA!$C$3</f>
        <v>42736</v>
      </c>
      <c r="D234" s="1" t="str">
        <f>+[4]ASA!$B25</f>
        <v>I.AU.2.3</v>
      </c>
      <c r="E234" s="1" t="str">
        <f>+[4]ASA!$C25</f>
        <v>Produksi Jeruk</v>
      </c>
      <c r="F234" s="1" t="str">
        <f>+[4]ASA!$D25</f>
        <v>Maximize</v>
      </c>
      <c r="G234" s="10" t="str">
        <f>+IF([4]ASA!$E25&lt;&gt;"",[4]ASA!$E25,"")</f>
        <v/>
      </c>
      <c r="H234" s="10">
        <f>+IF([4]ASA!$F25&lt;&gt;"",[4]ASA!$F25,"")</f>
        <v>0</v>
      </c>
      <c r="I234" s="4">
        <f>+IF([4]ASA!$G25&lt;&gt;"",[4]ASA!$G25,"")</f>
        <v>0</v>
      </c>
      <c r="J234" s="2" t="str">
        <f>+IF(AND(G234&lt;&gt;"",[4]ASA!$I25&lt;&gt;""),[4]ASA!$I25,"")</f>
        <v/>
      </c>
      <c r="K234" s="3" t="str">
        <f>+IF(AND(G234&lt;&gt;"",[4]ASA!$J25&lt;&gt;""),[4]ASA!$J25,"")</f>
        <v/>
      </c>
      <c r="L234" s="3" t="str">
        <f>+IF(AND(G234&lt;&gt;"",[4]ASA!$K25&lt;&gt;""),[4]ASA!$K25,"")</f>
        <v/>
      </c>
      <c r="M234" s="1" t="str">
        <f>+IF([4]ASA!$L25&lt;&gt;"",[4]ASA!$L25,"")</f>
        <v/>
      </c>
      <c r="N234" s="1" t="str">
        <f t="shared" si="3"/>
        <v>FALSE</v>
      </c>
    </row>
    <row r="235" spans="1:14" x14ac:dyDescent="0.25">
      <c r="A235" s="1">
        <v>13</v>
      </c>
      <c r="B235" s="1" t="str">
        <f>+VLOOKUP([3]Sheet1!$E235,[3]Sheet1!$A$2:$B$45,2,FALSE)</f>
        <v>ANEKA USAHA</v>
      </c>
      <c r="C235" s="6">
        <f>+[4]ASA!$C$3</f>
        <v>42736</v>
      </c>
      <c r="D235" s="1" t="str">
        <f>+[4]ASA!$B26</f>
        <v>I.AU.2.4</v>
      </c>
      <c r="E235" s="1" t="str">
        <f>+[4]ASA!$C26</f>
        <v>Produksi Jambu Biji</v>
      </c>
      <c r="F235" s="1" t="str">
        <f>+[4]ASA!$D26</f>
        <v>Maximize</v>
      </c>
      <c r="G235" s="10">
        <f>+IF([4]ASA!$E26&lt;&gt;"",[4]ASA!$E26,"")</f>
        <v>100</v>
      </c>
      <c r="H235" s="10">
        <f>+IF([4]ASA!$F26&lt;&gt;"",[4]ASA!$F26,"")</f>
        <v>236</v>
      </c>
      <c r="I235" s="4">
        <f>+IF([4]ASA!$G26&lt;&gt;"",[4]ASA!$G26,"")</f>
        <v>236</v>
      </c>
      <c r="J235" s="2">
        <f>+IF(AND(G235&lt;&gt;"",[4]ASA!$I26&lt;&gt;""),[4]ASA!$I26,"")</f>
        <v>110</v>
      </c>
      <c r="K235" s="3">
        <f>+IF(AND(G235&lt;&gt;"",[4]ASA!$J26&lt;&gt;""),[4]ASA!$J26,"")</f>
        <v>1</v>
      </c>
      <c r="L235" s="3">
        <f>+IF(AND(G235&lt;&gt;"",[4]ASA!$K26&lt;&gt;""),[4]ASA!$K26,"")</f>
        <v>1.1000000000000001</v>
      </c>
      <c r="M235" s="1" t="str">
        <f>+IF([4]ASA!$L26&lt;&gt;"",[4]ASA!$L26,"")</f>
        <v/>
      </c>
      <c r="N235" s="1" t="str">
        <f t="shared" si="3"/>
        <v>TRUE</v>
      </c>
    </row>
    <row r="236" spans="1:14" x14ac:dyDescent="0.25">
      <c r="A236" s="1">
        <v>14</v>
      </c>
      <c r="B236" s="1" t="str">
        <f>+VLOOKUP([3]Sheet1!$E236,[3]Sheet1!$A$2:$B$45,2,FALSE)</f>
        <v>ANEKA USAHA</v>
      </c>
      <c r="C236" s="6">
        <f>+[4]ASA!$C$3</f>
        <v>42736</v>
      </c>
      <c r="D236" s="1" t="str">
        <f>+[4]ASA!$B27</f>
        <v>I.AU.2.5</v>
      </c>
      <c r="E236" s="1" t="str">
        <f>+[4]ASA!$C27</f>
        <v>Produksi Jambu Air</v>
      </c>
      <c r="F236" s="1" t="str">
        <f>+[4]ASA!$D27</f>
        <v>Maximize</v>
      </c>
      <c r="G236" s="10" t="str">
        <f>+IF([4]ASA!$E27&lt;&gt;"",[4]ASA!$E27,"")</f>
        <v/>
      </c>
      <c r="H236" s="10">
        <f>+IF([4]ASA!$F27&lt;&gt;"",[4]ASA!$F27,"")</f>
        <v>0</v>
      </c>
      <c r="I236" s="4">
        <f>+IF([4]ASA!$G27&lt;&gt;"",[4]ASA!$G27,"")</f>
        <v>0</v>
      </c>
      <c r="J236" s="2" t="str">
        <f>+IF(AND(G236&lt;&gt;"",[4]ASA!$I27&lt;&gt;""),[4]ASA!$I27,"")</f>
        <v/>
      </c>
      <c r="K236" s="3" t="str">
        <f>+IF(AND(G236&lt;&gt;"",[4]ASA!$J27&lt;&gt;""),[4]ASA!$J27,"")</f>
        <v/>
      </c>
      <c r="L236" s="3" t="str">
        <f>+IF(AND(G236&lt;&gt;"",[4]ASA!$K27&lt;&gt;""),[4]ASA!$K27,"")</f>
        <v/>
      </c>
      <c r="M236" s="1" t="str">
        <f>+IF([4]ASA!$L27&lt;&gt;"",[4]ASA!$L27,"")</f>
        <v/>
      </c>
      <c r="N236" s="1" t="str">
        <f t="shared" si="3"/>
        <v>FALSE</v>
      </c>
    </row>
    <row r="237" spans="1:14" x14ac:dyDescent="0.25">
      <c r="A237" s="1">
        <v>15</v>
      </c>
      <c r="B237" s="1" t="str">
        <f>+VLOOKUP([3]Sheet1!$E237,[3]Sheet1!$A$2:$B$45,2,FALSE)</f>
        <v>ANEKA USAHA</v>
      </c>
      <c r="C237" s="6">
        <f>+[4]ASA!$C$3</f>
        <v>42736</v>
      </c>
      <c r="D237" s="1" t="str">
        <f>+[4]ASA!$B28</f>
        <v>I.AU.2.6</v>
      </c>
      <c r="E237" s="1" t="str">
        <f>+[4]ASA!$C28</f>
        <v>Persentase Return</v>
      </c>
      <c r="F237" s="1" t="str">
        <f>+[4]ASA!$D28</f>
        <v>Minimize</v>
      </c>
      <c r="G237" s="10">
        <f>+IF([4]ASA!$E28&lt;&gt;"",[4]ASA!$E28,"")</f>
        <v>6</v>
      </c>
      <c r="H237" s="10">
        <f>+IF([4]ASA!$F28&lt;&gt;"",[4]ASA!$F28,"")</f>
        <v>17.024538294772199</v>
      </c>
      <c r="I237" s="4">
        <f>+IF([4]ASA!$G28&lt;&gt;"",[4]ASA!$G28,"")</f>
        <v>283.74230491287</v>
      </c>
      <c r="J237" s="2">
        <f>+IF(AND(G237&lt;&gt;"",[4]ASA!$I28&lt;&gt;""),[4]ASA!$I28,"")</f>
        <v>110</v>
      </c>
      <c r="K237" s="3">
        <f>+IF(AND(G237&lt;&gt;"",[4]ASA!$J28&lt;&gt;""),[4]ASA!$J28,"")</f>
        <v>5</v>
      </c>
      <c r="L237" s="3">
        <f>+IF(AND(G237&lt;&gt;"",[4]ASA!$K28&lt;&gt;""),[4]ASA!$K28,"")</f>
        <v>5.5</v>
      </c>
      <c r="M237" s="1" t="str">
        <f>+IF([4]ASA!$L28&lt;&gt;"",[4]ASA!$L28,"")</f>
        <v/>
      </c>
      <c r="N237" s="1" t="str">
        <f t="shared" si="3"/>
        <v>TRUE</v>
      </c>
    </row>
    <row r="238" spans="1:14" x14ac:dyDescent="0.25">
      <c r="A238" s="1">
        <v>16</v>
      </c>
      <c r="B238" s="1" t="str">
        <f>+VLOOKUP([3]Sheet1!$E238,[3]Sheet1!$A$2:$B$45,2,FALSE)</f>
        <v>ANEKA USAHA</v>
      </c>
      <c r="C238" s="6">
        <f>+[4]ASA!$C$3</f>
        <v>42736</v>
      </c>
      <c r="D238" s="1" t="str">
        <f>+[4]ASA!$B30</f>
        <v>I.AU.3</v>
      </c>
      <c r="E238" s="1" t="str">
        <f>+[4]ASA!$C30</f>
        <v>Penyampaian laporan evaluasi tepat waktu (Eksploitasi, Panen, Pemeliharaan, Investasi)</v>
      </c>
      <c r="F238" s="1" t="str">
        <f>+[4]ASA!$D30</f>
        <v>Minimize</v>
      </c>
      <c r="G238" s="11">
        <f>+IF([4]ASA!$E30&lt;&gt;"",[4]ASA!$E30,"")</f>
        <v>42773</v>
      </c>
      <c r="H238" s="11">
        <f>+IF([4]ASA!$F30&lt;&gt;"",[4]ASA!$F30,"")</f>
        <v>42774</v>
      </c>
      <c r="I238" s="4">
        <f>+IF([4]ASA!$G30&lt;&gt;"",[4]ASA!$G30,"")</f>
        <v>1</v>
      </c>
      <c r="J238" s="2">
        <f>+IF(AND(G238&lt;&gt;"",[4]ASA!$I30&lt;&gt;""),[4]ASA!$I30,"")</f>
        <v>90</v>
      </c>
      <c r="K238" s="3">
        <f>+IF(AND(G238&lt;&gt;"",[4]ASA!$J30&lt;&gt;""),[4]ASA!$J30,"")</f>
        <v>8</v>
      </c>
      <c r="L238" s="3">
        <f>+IF(AND(G238&lt;&gt;"",[4]ASA!$K30&lt;&gt;""),[4]ASA!$K30,"")</f>
        <v>7.2</v>
      </c>
      <c r="M238" s="1" t="str">
        <f>+IF([4]ASA!$L30&lt;&gt;"",[4]ASA!$L30,"")</f>
        <v/>
      </c>
      <c r="N238" s="1" t="str">
        <f t="shared" si="3"/>
        <v>TRUE</v>
      </c>
    </row>
    <row r="239" spans="1:14" x14ac:dyDescent="0.25">
      <c r="A239" s="1">
        <v>17</v>
      </c>
      <c r="B239" s="1" t="str">
        <f>+VLOOKUP([3]Sheet1!$E239,[3]Sheet1!$A$2:$B$45,2,FALSE)</f>
        <v>ANEKA USAHA</v>
      </c>
      <c r="C239" s="6">
        <f>+[4]ASA!$C$3</f>
        <v>42736</v>
      </c>
      <c r="D239" s="1" t="str">
        <f>+[4]ASA!$B32</f>
        <v>I.AU.4</v>
      </c>
      <c r="E239" s="1" t="str">
        <f>+[4]ASA!$C32</f>
        <v>Pertumbuhan Jumlah outlet/Customer</v>
      </c>
      <c r="F239" s="1" t="str">
        <f>+[4]ASA!$D32</f>
        <v>Maximize</v>
      </c>
      <c r="G239" s="12">
        <f>+IF([4]ASA!$E32&lt;&gt;"",[4]ASA!$E32,"")</f>
        <v>117</v>
      </c>
      <c r="H239" s="12">
        <f>+IF([4]ASA!$F32&lt;&gt;"",[4]ASA!$F32,"")</f>
        <v>165</v>
      </c>
      <c r="I239" s="4">
        <f>+IF([4]ASA!$G32&lt;&gt;"",[4]ASA!$G32,"")</f>
        <v>141.02564102564102</v>
      </c>
      <c r="J239" s="2">
        <f>+IF(AND(G239&lt;&gt;"",[4]ASA!$I32&lt;&gt;""),[4]ASA!$I32,"")</f>
        <v>110</v>
      </c>
      <c r="K239" s="3">
        <f>+IF(AND(G239&lt;&gt;"",[4]ASA!$J32&lt;&gt;""),[4]ASA!$J32,"")</f>
        <v>7</v>
      </c>
      <c r="L239" s="3">
        <f>+IF(AND(G239&lt;&gt;"",[4]ASA!$K32&lt;&gt;""),[4]ASA!$K32,"")</f>
        <v>7.7000000000000011</v>
      </c>
      <c r="M239" s="1" t="str">
        <f>+IF([4]ASA!$L32&lt;&gt;"",[4]ASA!$L32,"")</f>
        <v/>
      </c>
      <c r="N239" s="1" t="str">
        <f t="shared" si="3"/>
        <v>TRUE</v>
      </c>
    </row>
    <row r="240" spans="1:14" x14ac:dyDescent="0.25">
      <c r="A240" s="1">
        <v>18</v>
      </c>
      <c r="B240" s="1" t="str">
        <f>+VLOOKUP([3]Sheet1!$E240,[3]Sheet1!$A$2:$B$45,2,FALSE)</f>
        <v>ANEKA USAHA</v>
      </c>
      <c r="C240" s="6">
        <f>+[4]ASA!$C$3</f>
        <v>42736</v>
      </c>
      <c r="D240" s="1" t="str">
        <f>+[4]ASA!$B34</f>
        <v>L.AU.1.1</v>
      </c>
      <c r="E240" s="1" t="str">
        <f>+[4]ASA!$C34</f>
        <v>Penyusunan RKAP 2018 Aneka Usaha</v>
      </c>
      <c r="F240" s="1" t="str">
        <f>+[4]ASA!$D34</f>
        <v>Minimize</v>
      </c>
      <c r="G240" s="11" t="str">
        <f>+IF([4]ASA!$E34&lt;&gt;"",[4]ASA!$E34,"")</f>
        <v/>
      </c>
      <c r="H240" s="11" t="str">
        <f>+IF([4]ASA!$F34&lt;&gt;"",[4]ASA!$F34,"")</f>
        <v/>
      </c>
      <c r="I240" s="4" t="str">
        <f>+IF([4]ASA!$G34&lt;&gt;"",[4]ASA!$G34,"")</f>
        <v/>
      </c>
      <c r="J240" s="2" t="str">
        <f>+IF(AND(G240&lt;&gt;"",[4]ASA!$I34&lt;&gt;""),[4]ASA!$I34,"")</f>
        <v/>
      </c>
      <c r="K240" s="3" t="str">
        <f>+IF(AND(G240&lt;&gt;"",[4]ASA!$J34&lt;&gt;""),[4]ASA!$J34,"")</f>
        <v/>
      </c>
      <c r="L240" s="3" t="str">
        <f>+IF(AND(G240&lt;&gt;"",[4]ASA!$K34&lt;&gt;""),[4]ASA!$K34,"")</f>
        <v/>
      </c>
      <c r="M240" s="1" t="str">
        <f>+IF([4]ASA!$L34&lt;&gt;"",[4]ASA!$L34,"")</f>
        <v/>
      </c>
      <c r="N240" s="1" t="str">
        <f t="shared" si="3"/>
        <v>FALSE</v>
      </c>
    </row>
    <row r="241" spans="1:14" x14ac:dyDescent="0.25">
      <c r="A241" s="1">
        <v>19</v>
      </c>
      <c r="B241" s="1" t="str">
        <f>+VLOOKUP([3]Sheet1!$E241,[3]Sheet1!$A$2:$B$45,2,FALSE)</f>
        <v>ANEKA USAHA</v>
      </c>
      <c r="C241" s="6">
        <f>+[4]ASA!$C$3</f>
        <v>42736</v>
      </c>
      <c r="D241" s="1" t="str">
        <f>+[4]ASA!$B35</f>
        <v>L.AU.1.2</v>
      </c>
      <c r="E241" s="1" t="str">
        <f>+[4]ASA!$C35</f>
        <v>Penyusunan PKB (I,II,III,IV) Aneka Usaha</v>
      </c>
      <c r="F241" s="1" t="str">
        <f>+[4]ASA!$D35</f>
        <v>Minimize</v>
      </c>
      <c r="G241" s="11" t="str">
        <f>+IF([4]ASA!$E35&lt;&gt;"",[4]ASA!$E35,"")</f>
        <v/>
      </c>
      <c r="H241" s="11" t="str">
        <f>+IF([4]ASA!$F35&lt;&gt;"",[4]ASA!$F35,"")</f>
        <v/>
      </c>
      <c r="I241" s="4" t="str">
        <f>+IF([4]ASA!$G35&lt;&gt;"",[4]ASA!$G35,"")</f>
        <v/>
      </c>
      <c r="J241" s="2" t="str">
        <f>+IF(AND(G241&lt;&gt;"",[4]ASA!$I35&lt;&gt;""),[4]ASA!$I35,"")</f>
        <v/>
      </c>
      <c r="K241" s="3" t="str">
        <f>+IF(AND(G241&lt;&gt;"",[4]ASA!$J35&lt;&gt;""),[4]ASA!$J35,"")</f>
        <v/>
      </c>
      <c r="L241" s="3" t="str">
        <f>+IF(AND(G241&lt;&gt;"",[4]ASA!$K35&lt;&gt;""),[4]ASA!$K35,"")</f>
        <v/>
      </c>
      <c r="M241" s="1" t="str">
        <f>+IF([4]ASA!$L35&lt;&gt;"",[4]ASA!$L35,"")</f>
        <v/>
      </c>
      <c r="N241" s="1" t="str">
        <f t="shared" si="3"/>
        <v>FALSE</v>
      </c>
    </row>
    <row r="242" spans="1:14" x14ac:dyDescent="0.25">
      <c r="A242" s="1">
        <v>20</v>
      </c>
      <c r="B242" s="1" t="str">
        <f>+VLOOKUP([3]Sheet1!$E242,[3]Sheet1!$A$2:$B$45,2,FALSE)</f>
        <v>ANEKA USAHA</v>
      </c>
      <c r="C242" s="6">
        <f>+[4]ASA!$C$3</f>
        <v>42736</v>
      </c>
      <c r="D242" s="1" t="str">
        <f>+[4]ASA!$B37</f>
        <v>L.AU.2</v>
      </c>
      <c r="E242" s="1" t="str">
        <f>+[4]ASA!$C37</f>
        <v>Pengkajian Terhadap Kebijakan Tentang Aneka Usaha</v>
      </c>
      <c r="F242" s="1" t="str">
        <f>+[4]ASA!$D37</f>
        <v>Maximize</v>
      </c>
      <c r="G242" s="12" t="str">
        <f>+IF([4]ASA!$E37&lt;&gt;"",[4]ASA!$E37,"")</f>
        <v/>
      </c>
      <c r="H242" s="12" t="str">
        <f>+IF([4]ASA!$F37&lt;&gt;"",[4]ASA!$F37,"")</f>
        <v/>
      </c>
      <c r="I242" s="4" t="str">
        <f>+IF([4]ASA!$G37&lt;&gt;"",[4]ASA!$G37,"")</f>
        <v/>
      </c>
      <c r="J242" s="2" t="str">
        <f>+IF(AND(G242&lt;&gt;"",[4]ASA!$I37&lt;&gt;""),[4]ASA!$I37,"")</f>
        <v/>
      </c>
      <c r="K242" s="3" t="str">
        <f>+IF(AND(G242&lt;&gt;"",[4]ASA!$J37&lt;&gt;""),[4]ASA!$J37,"")</f>
        <v/>
      </c>
      <c r="L242" s="3" t="str">
        <f>+IF(AND(G242&lt;&gt;"",[4]ASA!$K37&lt;&gt;""),[4]ASA!$K37,"")</f>
        <v/>
      </c>
      <c r="M242" s="1" t="str">
        <f>+IF([4]ASA!$L37&lt;&gt;"",[4]ASA!$L37,"")</f>
        <v/>
      </c>
      <c r="N242" s="1" t="str">
        <f t="shared" si="3"/>
        <v>FALSE</v>
      </c>
    </row>
    <row r="243" spans="1:14" x14ac:dyDescent="0.25">
      <c r="A243" s="1">
        <v>21</v>
      </c>
      <c r="B243" s="1" t="str">
        <f>+VLOOKUP([3]Sheet1!$E243,[3]Sheet1!$A$2:$B$45,2,FALSE)</f>
        <v>ANEKA USAHA</v>
      </c>
      <c r="C243" s="6">
        <f>+[4]ASA!$C$3</f>
        <v>42736</v>
      </c>
      <c r="D243" s="1" t="str">
        <f>+[4]ASA!$B39</f>
        <v>L.AU.3</v>
      </c>
      <c r="E243" s="1" t="str">
        <f>+[4]ASA!$C39</f>
        <v>Ketepatan penyampaian KPI Softcopy</v>
      </c>
      <c r="F243" s="1" t="str">
        <f>+[4]ASA!$D39</f>
        <v>Minimize</v>
      </c>
      <c r="G243" s="11">
        <f>+IF([4]ASA!$E39&lt;&gt;"",[4]ASA!$E39,"")</f>
        <v>42775</v>
      </c>
      <c r="H243" s="11">
        <f>+IF([4]ASA!$F39&lt;&gt;"",[4]ASA!$F39,"")</f>
        <v>42775</v>
      </c>
      <c r="I243" s="5">
        <f>+IF([4]ASA!$G39&lt;&gt;"",[4]ASA!$G39,"")</f>
        <v>0</v>
      </c>
      <c r="J243" s="2">
        <f>+IF(AND(G243&lt;&gt;"",[4]ASA!$I39&lt;&gt;""),[4]ASA!$I39,"")</f>
        <v>100</v>
      </c>
      <c r="K243" s="3">
        <f>+IF(AND(G243&lt;&gt;"",[4]ASA!$J39&lt;&gt;""),[4]ASA!$J39,"")</f>
        <v>25</v>
      </c>
      <c r="L243" s="3">
        <f>+IF(AND(G243&lt;&gt;"",[4]ASA!$K39&lt;&gt;""),[4]ASA!$K39,"")</f>
        <v>25</v>
      </c>
      <c r="M243" s="1" t="str">
        <f>+IF([4]ASA!$L39&lt;&gt;"",[4]ASA!$L39,"")</f>
        <v/>
      </c>
      <c r="N243" s="1" t="str">
        <f t="shared" si="3"/>
        <v>TRUE</v>
      </c>
    </row>
    <row r="244" spans="1:14" x14ac:dyDescent="0.25">
      <c r="A244" s="1">
        <v>1</v>
      </c>
      <c r="B244" s="1" t="str">
        <f>+VLOOKUP([3]Sheet1!$E244,[3]Sheet1!$A$2:$B$45,2,FALSE)</f>
        <v>AGROWISATA</v>
      </c>
      <c r="C244" s="6">
        <f>+[4]AGRO!$C$3</f>
        <v>42736</v>
      </c>
      <c r="D244" s="1" t="str">
        <f>+[4]AGRO!$B7</f>
        <v>F.Ag.1.1</v>
      </c>
      <c r="E244" s="1" t="str">
        <f>+[4]AGRO!$C7</f>
        <v>Biaya Umum Agrowisata</v>
      </c>
      <c r="F244" s="1" t="str">
        <f>+[4]AGRO!$D7</f>
        <v>Minimize</v>
      </c>
      <c r="G244" s="10">
        <f>+IF([4]AGRO!$E7&lt;&gt;"",[4]AGRO!$E7,"")</f>
        <v>799653858.23333335</v>
      </c>
      <c r="H244" s="10">
        <f>+IF([4]AGRO!$F7&lt;&gt;"",[4]AGRO!$F7,"")</f>
        <v>520708288.19604528</v>
      </c>
      <c r="I244" s="4">
        <f>+IF([4]AGRO!$G7&lt;&gt;"",[4]AGRO!$G7,"")</f>
        <v>65.116710541038401</v>
      </c>
      <c r="J244" s="2">
        <f>+IF(AND(G244&lt;&gt;"",[4]AGRO!$I7&lt;&gt;""),[4]AGRO!$I7,"")</f>
        <v>110</v>
      </c>
      <c r="K244" s="3">
        <f>+IF(AND(G244&lt;&gt;"",[4]AGRO!$J7&lt;&gt;""),[4]AGRO!$J7,"")</f>
        <v>7.5</v>
      </c>
      <c r="L244" s="3">
        <f>+IF(AND(G244&lt;&gt;"",[4]AGRO!$K7&lt;&gt;""),[4]AGRO!$K7,"")</f>
        <v>8.25</v>
      </c>
      <c r="M244" s="1" t="str">
        <f>+IF([4]AGRO!$L7&lt;&gt;"",[4]AGRO!$L7,"")</f>
        <v/>
      </c>
      <c r="N244" s="1" t="str">
        <f t="shared" si="3"/>
        <v>TRUE</v>
      </c>
    </row>
    <row r="245" spans="1:14" x14ac:dyDescent="0.25">
      <c r="A245" s="1">
        <v>2</v>
      </c>
      <c r="B245" s="1" t="str">
        <f>+VLOOKUP([3]Sheet1!$E245,[3]Sheet1!$A$2:$B$45,2,FALSE)</f>
        <v>AGROWISATA</v>
      </c>
      <c r="C245" s="6">
        <f>+[4]AGRO!$C$3</f>
        <v>42736</v>
      </c>
      <c r="D245" s="1" t="str">
        <f>+[4]AGRO!$B8</f>
        <v>F.Ag.1.2</v>
      </c>
      <c r="E245" s="1" t="str">
        <f>+[4]AGRO!$C8</f>
        <v>Biaya Promosi</v>
      </c>
      <c r="F245" s="1" t="str">
        <f>+[4]AGRO!$D8</f>
        <v>Minimize</v>
      </c>
      <c r="G245" s="10">
        <f>+IF([4]AGRO!$E8&lt;&gt;"",[4]AGRO!$E8,"")</f>
        <v>53872708.333333336</v>
      </c>
      <c r="H245" s="10">
        <f>+IF([4]AGRO!$F8&lt;&gt;"",[4]AGRO!$F8,"")</f>
        <v>2965000</v>
      </c>
      <c r="I245" s="4">
        <f>+IF([4]AGRO!$G8&lt;&gt;"",[4]AGRO!$G8,"")</f>
        <v>5.5037143884697333</v>
      </c>
      <c r="J245" s="2">
        <f>+IF(AND(G245&lt;&gt;"",[4]AGRO!$I8&lt;&gt;""),[4]AGRO!$I8,"")</f>
        <v>110</v>
      </c>
      <c r="K245" s="3">
        <f>+IF(AND(G245&lt;&gt;"",[4]AGRO!$J8&lt;&gt;""),[4]AGRO!$J8,"")</f>
        <v>10</v>
      </c>
      <c r="L245" s="3">
        <f>+IF(AND(G245&lt;&gt;"",[4]AGRO!$K8&lt;&gt;""),[4]AGRO!$K8,"")</f>
        <v>11</v>
      </c>
      <c r="M245" s="1" t="str">
        <f>+IF([4]AGRO!$L8&lt;&gt;"",[4]AGRO!$L8,"")</f>
        <v/>
      </c>
      <c r="N245" s="1" t="str">
        <f t="shared" si="3"/>
        <v>TRUE</v>
      </c>
    </row>
    <row r="246" spans="1:14" x14ac:dyDescent="0.25">
      <c r="A246" s="1">
        <v>3</v>
      </c>
      <c r="B246" s="1" t="str">
        <f>+VLOOKUP([3]Sheet1!$E246,[3]Sheet1!$A$2:$B$45,2,FALSE)</f>
        <v>AGROWISATA</v>
      </c>
      <c r="C246" s="6">
        <f>+[4]AGRO!$C$3</f>
        <v>42736</v>
      </c>
      <c r="D246" s="1" t="str">
        <f>+[4]AGRO!$B10</f>
        <v>F.Ag.2</v>
      </c>
      <c r="E246" s="1" t="str">
        <f>+[4]AGRO!$C10</f>
        <v>Nilai Pendapatan Agrowisata</v>
      </c>
      <c r="F246" s="1" t="str">
        <f>+[4]AGRO!$D10</f>
        <v>Maximize</v>
      </c>
      <c r="G246" s="10">
        <f>+IF([4]AGRO!$E10&lt;&gt;"",[4]AGRO!$E10,"")</f>
        <v>2414250940</v>
      </c>
      <c r="H246" s="10">
        <f>+IF([4]AGRO!$F10&lt;&gt;"",[4]AGRO!$F10,"")</f>
        <v>2349570051</v>
      </c>
      <c r="I246" s="4">
        <f>+IF([4]AGRO!$G10&lt;&gt;"",[4]AGRO!$G10,"")</f>
        <v>97.320871334112439</v>
      </c>
      <c r="J246" s="2">
        <f>+IF(AND(G246&lt;&gt;"",[4]AGRO!$I10&lt;&gt;""),[4]AGRO!$I10,"")</f>
        <v>90</v>
      </c>
      <c r="K246" s="3">
        <f>+IF(AND(G246&lt;&gt;"",[4]AGRO!$J10&lt;&gt;""),[4]AGRO!$J10,"")</f>
        <v>7.5</v>
      </c>
      <c r="L246" s="3">
        <f>+IF(AND(G246&lt;&gt;"",[4]AGRO!$K10&lt;&gt;""),[4]AGRO!$K10,"")</f>
        <v>6.75</v>
      </c>
      <c r="M246" s="1" t="str">
        <f>+IF([4]AGRO!$L10&lt;&gt;"",[4]AGRO!$L10,"")</f>
        <v/>
      </c>
      <c r="N246" s="1" t="str">
        <f t="shared" si="3"/>
        <v>TRUE</v>
      </c>
    </row>
    <row r="247" spans="1:14" x14ac:dyDescent="0.25">
      <c r="A247" s="1">
        <v>4</v>
      </c>
      <c r="B247" s="1" t="str">
        <f>+VLOOKUP([3]Sheet1!$E247,[3]Sheet1!$A$2:$B$45,2,FALSE)</f>
        <v>AGROWISATA</v>
      </c>
      <c r="C247" s="6">
        <f>+[4]AGRO!$C$3</f>
        <v>42736</v>
      </c>
      <c r="D247" s="1" t="str">
        <f>+[4]AGRO!$B12</f>
        <v>C.Ag.1</v>
      </c>
      <c r="E247" s="1" t="str">
        <f>+[4]AGRO!$C12</f>
        <v>Tingkat Kepuasan Direksi Kepada Agrowisata</v>
      </c>
      <c r="F247" s="1" t="str">
        <f>+[4]AGRO!$D12</f>
        <v>Maximize</v>
      </c>
      <c r="G247" s="10">
        <f>+IF([4]AGRO!$E12&lt;&gt;"",[4]AGRO!$E12,"")</f>
        <v>100</v>
      </c>
      <c r="H247" s="10">
        <f>+IF([4]AGRO!$F12&lt;&gt;"",[4]AGRO!$F12,"")</f>
        <v>80</v>
      </c>
      <c r="I247" s="4">
        <f>+IF([4]AGRO!$G12&lt;&gt;"",[4]AGRO!$G12,"")</f>
        <v>80</v>
      </c>
      <c r="J247" s="2">
        <f>+IF(AND(G247&lt;&gt;"",[4]AGRO!$I12&lt;&gt;""),[4]AGRO!$I12,"")</f>
        <v>50</v>
      </c>
      <c r="K247" s="3">
        <f>+IF(AND(G247&lt;&gt;"",[4]AGRO!$J12&lt;&gt;""),[4]AGRO!$J12,"")</f>
        <v>7.5</v>
      </c>
      <c r="L247" s="3">
        <f>+IF(AND(G247&lt;&gt;"",[4]AGRO!$K12&lt;&gt;""),[4]AGRO!$K12,"")</f>
        <v>3.75</v>
      </c>
      <c r="M247" s="1" t="str">
        <f>+IF([4]AGRO!$L12&lt;&gt;"",[4]AGRO!$L12,"")</f>
        <v/>
      </c>
      <c r="N247" s="1" t="str">
        <f t="shared" si="3"/>
        <v>TRUE</v>
      </c>
    </row>
    <row r="248" spans="1:14" x14ac:dyDescent="0.25">
      <c r="A248" s="1">
        <v>5</v>
      </c>
      <c r="B248" s="1" t="str">
        <f>+VLOOKUP([3]Sheet1!$E248,[3]Sheet1!$A$2:$B$45,2,FALSE)</f>
        <v>AGROWISATA</v>
      </c>
      <c r="C248" s="6">
        <f>+[4]AGRO!$C$3</f>
        <v>42736</v>
      </c>
      <c r="D248" s="1" t="str">
        <f>+[4]AGRO!$B14</f>
        <v>C.Ag.2.1</v>
      </c>
      <c r="E248" s="1" t="str">
        <f>+[4]AGRO!$C14</f>
        <v>Tingkat Komplain Konsumen</v>
      </c>
      <c r="F248" s="1" t="str">
        <f>+[4]AGRO!$D14</f>
        <v>Minimize</v>
      </c>
      <c r="G248" s="10">
        <f>+IF([4]AGRO!$E14&lt;&gt;"",[4]AGRO!$E14,"")</f>
        <v>30</v>
      </c>
      <c r="H248" s="10">
        <f>+IF([4]AGRO!$F14&lt;&gt;"",[4]AGRO!$F14,"")</f>
        <v>2.4904214559386975</v>
      </c>
      <c r="I248" s="4">
        <f>+IF([4]AGRO!$G14&lt;&gt;"",[4]AGRO!$G14,"")</f>
        <v>8.3014048531289912</v>
      </c>
      <c r="J248" s="2">
        <f>+IF(AND(G248&lt;&gt;"",[4]AGRO!$I14&lt;&gt;""),[4]AGRO!$I14,"")</f>
        <v>110</v>
      </c>
      <c r="K248" s="3">
        <f>+IF(AND(G248&lt;&gt;"",[4]AGRO!$J14&lt;&gt;""),[4]AGRO!$J14,"")</f>
        <v>3.5</v>
      </c>
      <c r="L248" s="3">
        <f>+IF(AND(G248&lt;&gt;"",[4]AGRO!$K14&lt;&gt;""),[4]AGRO!$K14,"")</f>
        <v>3.8500000000000005</v>
      </c>
      <c r="M248" s="1" t="str">
        <f>+IF([4]AGRO!$L14&lt;&gt;"",[4]AGRO!$L14,"")</f>
        <v/>
      </c>
      <c r="N248" s="1" t="str">
        <f t="shared" si="3"/>
        <v>TRUE</v>
      </c>
    </row>
    <row r="249" spans="1:14" x14ac:dyDescent="0.25">
      <c r="A249" s="1">
        <v>6</v>
      </c>
      <c r="B249" s="1" t="str">
        <f>+VLOOKUP([3]Sheet1!$E249,[3]Sheet1!$A$2:$B$45,2,FALSE)</f>
        <v>AGROWISATA</v>
      </c>
      <c r="C249" s="6">
        <f>+[4]AGRO!$C$3</f>
        <v>42736</v>
      </c>
      <c r="D249" s="1" t="str">
        <f>+[4]AGRO!$B15</f>
        <v>C.Ag.2.2</v>
      </c>
      <c r="E249" s="1" t="str">
        <f>+[4]AGRO!$C15</f>
        <v>Tingkat Kepuasan Konsumen</v>
      </c>
      <c r="F249" s="1" t="str">
        <f>+[4]AGRO!$D15</f>
        <v>Maximize</v>
      </c>
      <c r="G249" s="10">
        <f>+IF([4]AGRO!$E15&lt;&gt;"",[4]AGRO!$E15,"")</f>
        <v>70</v>
      </c>
      <c r="H249" s="10">
        <f>+IF([4]AGRO!$F15&lt;&gt;"",[4]AGRO!$F15,"")</f>
        <v>97.509578544061299</v>
      </c>
      <c r="I249" s="4">
        <f>+IF([4]AGRO!$G15&lt;&gt;"",[4]AGRO!$G15,"")</f>
        <v>139.29939792008759</v>
      </c>
      <c r="J249" s="2">
        <f>+IF(AND(G249&lt;&gt;"",[4]AGRO!$I15&lt;&gt;""),[4]AGRO!$I15,"")</f>
        <v>110</v>
      </c>
      <c r="K249" s="3">
        <f>+IF(AND(G249&lt;&gt;"",[4]AGRO!$J15&lt;&gt;""),[4]AGRO!$J15,"")</f>
        <v>5</v>
      </c>
      <c r="L249" s="3">
        <f>+IF(AND(G249&lt;&gt;"",[4]AGRO!$K15&lt;&gt;""),[4]AGRO!$K15,"")</f>
        <v>5.5</v>
      </c>
      <c r="M249" s="1" t="str">
        <f>+IF([4]AGRO!$L15&lt;&gt;"",[4]AGRO!$L15,"")</f>
        <v/>
      </c>
      <c r="N249" s="1" t="str">
        <f t="shared" si="3"/>
        <v>TRUE</v>
      </c>
    </row>
    <row r="250" spans="1:14" x14ac:dyDescent="0.25">
      <c r="A250" s="1">
        <v>7</v>
      </c>
      <c r="B250" s="1" t="str">
        <f>+VLOOKUP([3]Sheet1!$E250,[3]Sheet1!$A$2:$B$45,2,FALSE)</f>
        <v>AGROWISATA</v>
      </c>
      <c r="C250" s="6">
        <f>+[4]AGRO!$C$3</f>
        <v>42736</v>
      </c>
      <c r="D250" s="1" t="str">
        <f>+[4]AGRO!$B17</f>
        <v>C.Ag.3</v>
      </c>
      <c r="E250" s="1" t="str">
        <f>+[4]AGRO!$C17</f>
        <v>Strategi Pemasaran Agrowisata</v>
      </c>
      <c r="F250" s="1" t="str">
        <f>+[4]AGRO!$D17</f>
        <v>Maximize</v>
      </c>
      <c r="G250" s="10">
        <f>+IF([4]AGRO!$E17&lt;&gt;"",[4]AGRO!$E17,"")</f>
        <v>100</v>
      </c>
      <c r="H250" s="10" t="str">
        <f>+IF([4]AGRO!$F17&lt;&gt;"",[4]AGRO!$F17,"")</f>
        <v/>
      </c>
      <c r="I250" s="4" t="str">
        <f>+IF([4]AGRO!$G17&lt;&gt;"",[4]AGRO!$G17,"")</f>
        <v/>
      </c>
      <c r="J250" s="2">
        <f>+IF(AND(G250&lt;&gt;"",[4]AGRO!$I17&lt;&gt;""),[4]AGRO!$I17,"")</f>
        <v>0</v>
      </c>
      <c r="K250" s="3">
        <f>+IF(AND(G250&lt;&gt;"",[4]AGRO!$J17&lt;&gt;""),[4]AGRO!$J17,"")</f>
        <v>9</v>
      </c>
      <c r="L250" s="3">
        <f>+IF(AND(G250&lt;&gt;"",[4]AGRO!$K17&lt;&gt;""),[4]AGRO!$K17,"")</f>
        <v>0</v>
      </c>
      <c r="M250" s="1" t="str">
        <f>+IF([4]AGRO!$L17&lt;&gt;"",[4]AGRO!$L17,"")</f>
        <v>Tidak ada Evidence</v>
      </c>
      <c r="N250" s="1" t="str">
        <f t="shared" si="3"/>
        <v>TRUE</v>
      </c>
    </row>
    <row r="251" spans="1:14" x14ac:dyDescent="0.25">
      <c r="A251" s="1">
        <v>8</v>
      </c>
      <c r="B251" s="1" t="str">
        <f>+VLOOKUP([3]Sheet1!$E251,[3]Sheet1!$A$2:$B$45,2,FALSE)</f>
        <v>AGROWISATA</v>
      </c>
      <c r="C251" s="6">
        <f>+[4]AGRO!$C$3</f>
        <v>42736</v>
      </c>
      <c r="D251" s="1" t="str">
        <f>+[4]AGRO!$B19</f>
        <v>I.Ag.1.1</v>
      </c>
      <c r="E251" s="1" t="str">
        <f>+[4]AGRO!$C19</f>
        <v>Tingkat Hunian Penginapan</v>
      </c>
      <c r="F251" s="1" t="str">
        <f>+[4]AGRO!$D19</f>
        <v>Maximize</v>
      </c>
      <c r="G251" s="10">
        <f>+IF([4]AGRO!$E19&lt;&gt;"",[4]AGRO!$E19,"")</f>
        <v>1001</v>
      </c>
      <c r="H251" s="10">
        <f>+IF([4]AGRO!$F19&lt;&gt;"",[4]AGRO!$F19,"")</f>
        <v>942</v>
      </c>
      <c r="I251" s="4">
        <f>+IF([4]AGRO!$G19&lt;&gt;"",[4]AGRO!$G19,"")</f>
        <v>94.105894105894109</v>
      </c>
      <c r="J251" s="2">
        <f>+IF(AND(G251&lt;&gt;"",[4]AGRO!$I19&lt;&gt;""),[4]AGRO!$I19,"")</f>
        <v>80</v>
      </c>
      <c r="K251" s="3">
        <f>+IF(AND(G251&lt;&gt;"",[4]AGRO!$J19&lt;&gt;""),[4]AGRO!$J19,"")</f>
        <v>7</v>
      </c>
      <c r="L251" s="3">
        <f>+IF(AND(G251&lt;&gt;"",[4]AGRO!$K19&lt;&gt;""),[4]AGRO!$K19,"")</f>
        <v>5.6000000000000005</v>
      </c>
      <c r="M251" s="1" t="str">
        <f>+IF([4]AGRO!$L19&lt;&gt;"",[4]AGRO!$L19,"")</f>
        <v/>
      </c>
      <c r="N251" s="1" t="str">
        <f t="shared" si="3"/>
        <v>TRUE</v>
      </c>
    </row>
    <row r="252" spans="1:14" x14ac:dyDescent="0.25">
      <c r="A252" s="1">
        <v>9</v>
      </c>
      <c r="B252" s="1" t="str">
        <f>+VLOOKUP([3]Sheet1!$E252,[3]Sheet1!$A$2:$B$45,2,FALSE)</f>
        <v>AGROWISATA</v>
      </c>
      <c r="C252" s="6">
        <f>+[4]AGRO!$C$3</f>
        <v>42736</v>
      </c>
      <c r="D252" s="1" t="str">
        <f>+[4]AGRO!$B20</f>
        <v>I.Ag.1.2</v>
      </c>
      <c r="E252" s="1" t="str">
        <f>+[4]AGRO!$C20</f>
        <v>Jumlah Pengunjung</v>
      </c>
      <c r="F252" s="1" t="str">
        <f>+[4]AGRO!$D20</f>
        <v>Maximize</v>
      </c>
      <c r="G252" s="10">
        <f>+IF([4]AGRO!$E20&lt;&gt;"",[4]AGRO!$E20,"")</f>
        <v>79871</v>
      </c>
      <c r="H252" s="10">
        <f>+IF([4]AGRO!$F20&lt;&gt;"",[4]AGRO!$F20,"")</f>
        <v>74127</v>
      </c>
      <c r="I252" s="4">
        <f>+IF([4]AGRO!$G20&lt;&gt;"",[4]AGRO!$G20,"")</f>
        <v>92.808403550725544</v>
      </c>
      <c r="J252" s="2">
        <f>+IF(AND(G252&lt;&gt;"",[4]AGRO!$I20&lt;&gt;""),[4]AGRO!$I20,"")</f>
        <v>70</v>
      </c>
      <c r="K252" s="3">
        <f>+IF(AND(G252&lt;&gt;"",[4]AGRO!$J20&lt;&gt;""),[4]AGRO!$J20,"")</f>
        <v>8</v>
      </c>
      <c r="L252" s="3">
        <f>+IF(AND(G252&lt;&gt;"",[4]AGRO!$K20&lt;&gt;""),[4]AGRO!$K20,"")</f>
        <v>5.6000000000000005</v>
      </c>
      <c r="M252" s="1" t="str">
        <f>+IF([4]AGRO!$L20&lt;&gt;"",[4]AGRO!$L20,"")</f>
        <v/>
      </c>
      <c r="N252" s="1" t="str">
        <f t="shared" si="3"/>
        <v>TRUE</v>
      </c>
    </row>
    <row r="253" spans="1:14" x14ac:dyDescent="0.25">
      <c r="A253" s="1">
        <v>10</v>
      </c>
      <c r="B253" s="1" t="str">
        <f>+VLOOKUP([3]Sheet1!$E253,[3]Sheet1!$A$2:$B$45,2,FALSE)</f>
        <v>AGROWISATA</v>
      </c>
      <c r="C253" s="6">
        <f>+[4]AGRO!$C$3</f>
        <v>42736</v>
      </c>
      <c r="D253" s="1" t="str">
        <f>+[4]AGRO!$B22</f>
        <v>I.Ag.2</v>
      </c>
      <c r="E253" s="1" t="str">
        <f>+[4]AGRO!$C22</f>
        <v>Jumlah Kajian Manajemen Resiko</v>
      </c>
      <c r="F253" s="1" t="str">
        <f>+[4]AGRO!$D22</f>
        <v>Maximize</v>
      </c>
      <c r="G253" s="10" t="str">
        <f>+IF([4]AGRO!$E22&lt;&gt;"",[4]AGRO!$E22,"")</f>
        <v/>
      </c>
      <c r="H253" s="10" t="str">
        <f>+IF([4]AGRO!$F22&lt;&gt;"",[4]AGRO!$F22,"")</f>
        <v/>
      </c>
      <c r="I253" s="4" t="str">
        <f>+IF([4]AGRO!$G22&lt;&gt;"",[4]AGRO!$G22,"")</f>
        <v/>
      </c>
      <c r="J253" s="2" t="str">
        <f>+IF(AND(G253&lt;&gt;"",[4]AGRO!$I22&lt;&gt;""),[4]AGRO!$I22,"")</f>
        <v/>
      </c>
      <c r="K253" s="3" t="str">
        <f>+IF(AND(G253&lt;&gt;"",[4]AGRO!$J22&lt;&gt;""),[4]AGRO!$J22,"")</f>
        <v/>
      </c>
      <c r="L253" s="3" t="str">
        <f>+IF(AND(G253&lt;&gt;"",[4]AGRO!$K22&lt;&gt;""),[4]AGRO!$K22,"")</f>
        <v/>
      </c>
      <c r="M253" s="1" t="str">
        <f>+IF([4]AGRO!$L22&lt;&gt;"",[4]AGRO!$L22,"")</f>
        <v/>
      </c>
      <c r="N253" s="1" t="str">
        <f t="shared" si="3"/>
        <v>FALSE</v>
      </c>
    </row>
    <row r="254" spans="1:14" x14ac:dyDescent="0.25">
      <c r="A254" s="1">
        <v>11</v>
      </c>
      <c r="B254" s="1" t="str">
        <f>+VLOOKUP([3]Sheet1!$E254,[3]Sheet1!$A$2:$B$45,2,FALSE)</f>
        <v>AGROWISATA</v>
      </c>
      <c r="C254" s="6">
        <f>+[4]AGRO!$C$3</f>
        <v>42736</v>
      </c>
      <c r="D254" s="1" t="str">
        <f>+[4]AGRO!$B24</f>
        <v>I.Ag.3</v>
      </c>
      <c r="E254" s="1" t="str">
        <f>+[4]AGRO!$C24</f>
        <v>Ketepatan Penyelesaian Laporan Manajemen Agrowisata</v>
      </c>
      <c r="F254" s="1" t="str">
        <f>+[4]AGRO!$D24</f>
        <v>Minimize</v>
      </c>
      <c r="G254" s="11">
        <f>+IF([4]AGRO!$E24&lt;&gt;"",[4]AGRO!$E24,"")</f>
        <v>42769</v>
      </c>
      <c r="H254" s="11">
        <f>+IF([4]AGRO!$F24&lt;&gt;"",[4]AGRO!$F24,"")</f>
        <v>42768</v>
      </c>
      <c r="I254" s="4">
        <f>+IF([4]AGRO!$G24&lt;&gt;"",[4]AGRO!$G24,"")</f>
        <v>-1</v>
      </c>
      <c r="J254" s="2">
        <f>+IF(AND(G254&lt;&gt;"",[4]AGRO!$I24&lt;&gt;""),[4]AGRO!$I24,"")</f>
        <v>110</v>
      </c>
      <c r="K254" s="3">
        <f>+IF(AND(G254&lt;&gt;"",[4]AGRO!$J24&lt;&gt;""),[4]AGRO!$J24,"")</f>
        <v>10</v>
      </c>
      <c r="L254" s="3">
        <f>+IF(AND(G254&lt;&gt;"",[4]AGRO!$K24&lt;&gt;""),[4]AGRO!$K24,"")</f>
        <v>11</v>
      </c>
      <c r="M254" s="1" t="str">
        <f>+IF([4]AGRO!$L24&lt;&gt;"",[4]AGRO!$L24,"")</f>
        <v/>
      </c>
      <c r="N254" s="1" t="str">
        <f t="shared" si="3"/>
        <v>TRUE</v>
      </c>
    </row>
    <row r="255" spans="1:14" x14ac:dyDescent="0.25">
      <c r="A255" s="1">
        <v>12</v>
      </c>
      <c r="B255" s="1" t="str">
        <f>+VLOOKUP([3]Sheet1!$E255,[3]Sheet1!$A$2:$B$45,2,FALSE)</f>
        <v>AGROWISATA</v>
      </c>
      <c r="C255" s="6">
        <f>+[4]AGRO!$C$3</f>
        <v>42736</v>
      </c>
      <c r="D255" s="1" t="str">
        <f>+[4]AGRO!$B26</f>
        <v>L.Ag.1.1</v>
      </c>
      <c r="E255" s="1" t="str">
        <f>+[4]AGRO!$C26</f>
        <v>Jumlah Kegiatan Promosi</v>
      </c>
      <c r="F255" s="1" t="str">
        <f>+[4]AGRO!$D26</f>
        <v>Maximize</v>
      </c>
      <c r="G255" s="12">
        <f>+IF([4]AGRO!$E26&lt;&gt;"",[4]AGRO!$E26,"")</f>
        <v>2</v>
      </c>
      <c r="H255" s="12" t="str">
        <f>+IF([4]AGRO!$F26&lt;&gt;"",[4]AGRO!$F26,"")</f>
        <v/>
      </c>
      <c r="I255" s="4" t="str">
        <f>+IF([4]AGRO!$G26&lt;&gt;"",[4]AGRO!$G26,"")</f>
        <v/>
      </c>
      <c r="J255" s="2">
        <f>+IF(AND(G255&lt;&gt;"",[4]AGRO!$I26&lt;&gt;""),[4]AGRO!$I26,"")</f>
        <v>0</v>
      </c>
      <c r="K255" s="3">
        <f>+IF(AND(G255&lt;&gt;"",[4]AGRO!$J26&lt;&gt;""),[4]AGRO!$J26,"")</f>
        <v>7.5</v>
      </c>
      <c r="L255" s="3">
        <f>+IF(AND(G255&lt;&gt;"",[4]AGRO!$K26&lt;&gt;""),[4]AGRO!$K26,"")</f>
        <v>0</v>
      </c>
      <c r="M255" s="1" t="str">
        <f>+IF([4]AGRO!$L26&lt;&gt;"",[4]AGRO!$L26,"")</f>
        <v>Tidak ada Evidence</v>
      </c>
      <c r="N255" s="1" t="str">
        <f t="shared" si="3"/>
        <v>TRUE</v>
      </c>
    </row>
    <row r="256" spans="1:14" x14ac:dyDescent="0.25">
      <c r="A256" s="1">
        <v>13</v>
      </c>
      <c r="B256" s="1" t="str">
        <f>+VLOOKUP([3]Sheet1!$E256,[3]Sheet1!$A$2:$B$45,2,FALSE)</f>
        <v>AGROWISATA</v>
      </c>
      <c r="C256" s="6">
        <f>+[4]AGRO!$C$3</f>
        <v>42736</v>
      </c>
      <c r="D256" s="1" t="str">
        <f>+[4]AGRO!$B27</f>
        <v>L.Ag.1.2</v>
      </c>
      <c r="E256" s="1" t="str">
        <f>+[4]AGRO!$C27</f>
        <v>Jumlah Pengakses Media Promosi Online</v>
      </c>
      <c r="F256" s="1" t="str">
        <f>+[4]AGRO!$D27</f>
        <v>Maximize</v>
      </c>
      <c r="G256" s="12">
        <f>+IF([4]AGRO!$E27&lt;&gt;"",[4]AGRO!$E27,"")</f>
        <v>5000</v>
      </c>
      <c r="H256" s="12">
        <f>+IF([4]AGRO!$F27&lt;&gt;"",[4]AGRO!$F27,"")</f>
        <v>349562</v>
      </c>
      <c r="I256" s="4">
        <f>+IF([4]AGRO!$G27&lt;&gt;"",[4]AGRO!$G27,"")</f>
        <v>6991.24</v>
      </c>
      <c r="J256" s="2">
        <f>+IF(AND(G256&lt;&gt;"",[4]AGRO!$I27&lt;&gt;""),[4]AGRO!$I27,"")</f>
        <v>110</v>
      </c>
      <c r="K256" s="3">
        <f>+IF(AND(G256&lt;&gt;"",[4]AGRO!$J27&lt;&gt;""),[4]AGRO!$J27,"")</f>
        <v>10</v>
      </c>
      <c r="L256" s="3">
        <f>+IF(AND(G256&lt;&gt;"",[4]AGRO!$K27&lt;&gt;""),[4]AGRO!$K27,"")</f>
        <v>11</v>
      </c>
      <c r="M256" s="1" t="str">
        <f>+IF([4]AGRO!$L27&lt;&gt;"",[4]AGRO!$L27,"")</f>
        <v/>
      </c>
      <c r="N256" s="1" t="str">
        <f t="shared" si="3"/>
        <v>TRUE</v>
      </c>
    </row>
    <row r="257" spans="1:14" x14ac:dyDescent="0.25">
      <c r="A257" s="1">
        <v>14</v>
      </c>
      <c r="B257" s="1" t="str">
        <f>+VLOOKUP([3]Sheet1!$E257,[3]Sheet1!$A$2:$B$45,2,FALSE)</f>
        <v>AGROWISATA</v>
      </c>
      <c r="C257" s="6">
        <f>+[4]AGRO!$C$3</f>
        <v>42736</v>
      </c>
      <c r="D257" s="1" t="str">
        <f>+[4]AGRO!$B29</f>
        <v>L.Ag.2.1</v>
      </c>
      <c r="E257" s="1" t="str">
        <f>+[4]AGRO!$C29</f>
        <v>Penyusunan RKAP 2018 Agrowisata</v>
      </c>
      <c r="F257" s="1" t="str">
        <f>+[4]AGRO!$D29</f>
        <v>Minimize</v>
      </c>
      <c r="G257" s="11" t="str">
        <f>+IF([4]AGRO!$E29&lt;&gt;"",[4]AGRO!$E29,"")</f>
        <v/>
      </c>
      <c r="H257" s="11" t="str">
        <f>+IF([4]AGRO!$F29&lt;&gt;"",[4]AGRO!$F29,"")</f>
        <v/>
      </c>
      <c r="I257" s="4" t="str">
        <f>+IF([4]AGRO!$G29&lt;&gt;"",[4]AGRO!$G29,"")</f>
        <v/>
      </c>
      <c r="J257" s="2" t="str">
        <f>+IF(AND(G257&lt;&gt;"",[4]AGRO!$I29&lt;&gt;""),[4]AGRO!$I29,"")</f>
        <v/>
      </c>
      <c r="K257" s="3" t="str">
        <f>+IF(AND(G257&lt;&gt;"",[4]AGRO!$J29&lt;&gt;""),[4]AGRO!$J29,"")</f>
        <v/>
      </c>
      <c r="L257" s="3" t="str">
        <f>+IF(AND(G257&lt;&gt;"",[4]AGRO!$K29&lt;&gt;""),[4]AGRO!$K29,"")</f>
        <v/>
      </c>
      <c r="M257" s="1" t="str">
        <f>+IF([4]AGRO!$L29&lt;&gt;"",[4]AGRO!$L29,"")</f>
        <v/>
      </c>
      <c r="N257" s="1" t="str">
        <f t="shared" si="3"/>
        <v>FALSE</v>
      </c>
    </row>
    <row r="258" spans="1:14" x14ac:dyDescent="0.25">
      <c r="A258" s="1">
        <v>15</v>
      </c>
      <c r="B258" s="1" t="str">
        <f>+VLOOKUP([3]Sheet1!$E258,[3]Sheet1!$A$2:$B$45,2,FALSE)</f>
        <v>AGROWISATA</v>
      </c>
      <c r="C258" s="6">
        <f>+[4]AGRO!$C$3</f>
        <v>42736</v>
      </c>
      <c r="D258" s="1" t="str">
        <f>+[4]AGRO!$B30</f>
        <v>L.Ag.2.2</v>
      </c>
      <c r="E258" s="1" t="str">
        <f>+[4]AGRO!$C30</f>
        <v>Penyusunan PKB (I,II,III,IV) Agrowisata</v>
      </c>
      <c r="F258" s="1" t="str">
        <f>+[4]AGRO!$D30</f>
        <v>Minimize</v>
      </c>
      <c r="G258" s="11" t="str">
        <f>+IF([4]AGRO!$E30&lt;&gt;"",[4]AGRO!$E30,"")</f>
        <v/>
      </c>
      <c r="H258" s="11" t="str">
        <f>+IF([4]AGRO!$F30&lt;&gt;"",[4]AGRO!$F30,"")</f>
        <v/>
      </c>
      <c r="I258" s="4" t="str">
        <f>+IF([4]AGRO!$G30&lt;&gt;"",[4]AGRO!$G30,"")</f>
        <v/>
      </c>
      <c r="J258" s="2" t="str">
        <f>+IF(AND(G258&lt;&gt;"",[4]AGRO!$I30&lt;&gt;""),[4]AGRO!$I30,"")</f>
        <v/>
      </c>
      <c r="K258" s="3" t="str">
        <f>+IF(AND(G258&lt;&gt;"",[4]AGRO!$J30&lt;&gt;""),[4]AGRO!$J30,"")</f>
        <v/>
      </c>
      <c r="L258" s="3" t="str">
        <f>+IF(AND(G258&lt;&gt;"",[4]AGRO!$K30&lt;&gt;""),[4]AGRO!$K30,"")</f>
        <v/>
      </c>
      <c r="M258" s="1" t="str">
        <f>+IF([4]AGRO!$L30&lt;&gt;"",[4]AGRO!$L30,"")</f>
        <v/>
      </c>
      <c r="N258" s="1" t="str">
        <f t="shared" ref="N258:N296" si="4">+IF($K258&lt;&gt;"","TRUE","FALSE")</f>
        <v>FALSE</v>
      </c>
    </row>
    <row r="259" spans="1:14" x14ac:dyDescent="0.25">
      <c r="A259" s="1">
        <v>16</v>
      </c>
      <c r="B259" s="1" t="str">
        <f>+VLOOKUP([3]Sheet1!$E259,[3]Sheet1!$A$2:$B$45,2,FALSE)</f>
        <v>AGROWISATA</v>
      </c>
      <c r="C259" s="6">
        <f>+[4]AGRO!$C$3</f>
        <v>42736</v>
      </c>
      <c r="D259" s="1" t="str">
        <f>+[4]AGRO!$B32</f>
        <v>L.Ag.3</v>
      </c>
      <c r="E259" s="1" t="str">
        <f>+[4]AGRO!$C32</f>
        <v>Pengkajian Terhadap Kebijakan Bagian Agrowisata</v>
      </c>
      <c r="F259" s="1" t="str">
        <f>+[4]AGRO!$D32</f>
        <v>Maximize</v>
      </c>
      <c r="G259" s="12" t="str">
        <f>+IF([4]AGRO!$E32&lt;&gt;"",[4]AGRO!$E32,"")</f>
        <v/>
      </c>
      <c r="H259" s="12" t="str">
        <f>+IF([4]AGRO!$F32&lt;&gt;"",[4]AGRO!$F32,"")</f>
        <v/>
      </c>
      <c r="I259" s="4" t="str">
        <f>+IF([4]AGRO!$G32&lt;&gt;"",[4]AGRO!$G32,"")</f>
        <v/>
      </c>
      <c r="J259" s="2" t="str">
        <f>+IF(AND(G259&lt;&gt;"",[4]AGRO!$I32&lt;&gt;""),[4]AGRO!$I32,"")</f>
        <v/>
      </c>
      <c r="K259" s="3" t="str">
        <f>+IF(AND(G259&lt;&gt;"",[4]AGRO!$J32&lt;&gt;""),[4]AGRO!$J32,"")</f>
        <v/>
      </c>
      <c r="L259" s="3" t="str">
        <f>+IF(AND(G259&lt;&gt;"",[4]AGRO!$K32&lt;&gt;""),[4]AGRO!$K32,"")</f>
        <v/>
      </c>
      <c r="M259" s="1" t="str">
        <f>+IF([4]AGRO!$L32&lt;&gt;"",[4]AGRO!$L32,"")</f>
        <v/>
      </c>
      <c r="N259" s="1" t="str">
        <f t="shared" si="4"/>
        <v>FALSE</v>
      </c>
    </row>
    <row r="260" spans="1:14" x14ac:dyDescent="0.25">
      <c r="A260" s="1">
        <v>17</v>
      </c>
      <c r="B260" s="1" t="str">
        <f>+VLOOKUP([3]Sheet1!$E260,[3]Sheet1!$A$2:$B$45,2,FALSE)</f>
        <v>AGROWISATA</v>
      </c>
      <c r="C260" s="6">
        <f>+[4]AGRO!$C$3</f>
        <v>42736</v>
      </c>
      <c r="D260" s="1" t="str">
        <f>+[4]AGRO!$B34</f>
        <v>L.Ag.4</v>
      </c>
      <c r="E260" s="1" t="str">
        <f>+[4]AGRO!$C34</f>
        <v>Ketepatan penyampaian KPI Softcopy</v>
      </c>
      <c r="F260" s="1" t="str">
        <f>+[4]AGRO!$D34</f>
        <v>Minimize</v>
      </c>
      <c r="G260" s="11">
        <f>+IF([4]AGRO!$E34&lt;&gt;"",[4]AGRO!$E34,"")</f>
        <v>42775</v>
      </c>
      <c r="H260" s="11">
        <f>+IF([4]AGRO!$F34&lt;&gt;"",[4]AGRO!$F34,"")</f>
        <v>42773</v>
      </c>
      <c r="I260" s="5">
        <f>+IF([4]AGRO!$G34&lt;&gt;"",[4]AGRO!$G34,"")</f>
        <v>-2</v>
      </c>
      <c r="J260" s="2">
        <f>+IF(AND(G260&lt;&gt;"",[4]AGRO!$I34&lt;&gt;""),[4]AGRO!$I34,"")</f>
        <v>110</v>
      </c>
      <c r="K260" s="3">
        <f>+IF(AND(G260&lt;&gt;"",[4]AGRO!$J34&lt;&gt;""),[4]AGRO!$J34,"")</f>
        <v>7.5</v>
      </c>
      <c r="L260" s="3">
        <f>+IF(AND(G260&lt;&gt;"",[4]AGRO!$K34&lt;&gt;""),[4]AGRO!$K34,"")</f>
        <v>8.25</v>
      </c>
      <c r="M260" s="1" t="str">
        <f>+IF([4]AGRO!$L34&lt;&gt;"",[4]AGRO!$L34,"")</f>
        <v/>
      </c>
      <c r="N260" s="1" t="str">
        <f t="shared" si="4"/>
        <v>TRUE</v>
      </c>
    </row>
    <row r="261" spans="1:14" x14ac:dyDescent="0.25">
      <c r="A261" s="1">
        <v>1</v>
      </c>
      <c r="B261" s="1" t="str">
        <f>+VLOOKUP([5]Sheet1!$E261,[5]Sheet1!$A$2:$B$6,2,FALSE)</f>
        <v>Unit Komoditi Sawit</v>
      </c>
      <c r="C261" s="6">
        <f>+'[6]QC I'!$C$3</f>
        <v>42736</v>
      </c>
      <c r="D261" s="1" t="str">
        <f>+'[6]QC I'!$B7</f>
        <v>F.QCI.1</v>
      </c>
      <c r="E261" s="1" t="str">
        <f>+'[6]QC I'!$C7</f>
        <v>Biaya Umum Management Quality Control I</v>
      </c>
      <c r="F261" s="1" t="str">
        <f>+'[6]QC I'!$D7</f>
        <v>Minimize</v>
      </c>
      <c r="G261" s="10">
        <f>+IF('[6]QC I'!$E7&lt;&gt;"",'[6]QC I'!$E7,"")</f>
        <v>40940000</v>
      </c>
      <c r="H261" s="10">
        <f>+IF('[6]QC I'!$F7&lt;&gt;"",'[6]QC I'!$F7,"")</f>
        <v>15329000</v>
      </c>
      <c r="I261" s="4">
        <f>+IF('[6]QC I'!$G7&lt;&gt;"",'[6]QC I'!$G7,"")</f>
        <v>37.442598925256476</v>
      </c>
      <c r="J261" s="2">
        <f>+IF(AND(G261&lt;&gt;"",'[6]QC I'!$I7&lt;&gt;""),'[6]QC I'!$I7,"")</f>
        <v>110</v>
      </c>
      <c r="K261" s="3">
        <f>+IF(AND(G261&lt;&gt;"",'[6]QC I'!$J7&lt;&gt;""),'[6]QC I'!$J7,"")</f>
        <v>25</v>
      </c>
      <c r="L261" s="3">
        <f>+IF(AND(G261&lt;&gt;"",'[6]QC I'!$K7&lt;&gt;""),'[6]QC I'!$K7,"")</f>
        <v>27.5</v>
      </c>
      <c r="M261" s="1" t="str">
        <f>+IF('[6]QC I'!$L7&lt;&gt;"",'[6]QC I'!$L7,"")</f>
        <v/>
      </c>
      <c r="N261" s="1" t="str">
        <f t="shared" si="4"/>
        <v>TRUE</v>
      </c>
    </row>
    <row r="262" spans="1:14" x14ac:dyDescent="0.25">
      <c r="A262" s="1">
        <v>2</v>
      </c>
      <c r="B262" s="1" t="str">
        <f>+VLOOKUP([5]Sheet1!$E262,[5]Sheet1!$A$2:$B$6,2,FALSE)</f>
        <v>Unit Komoditi Sawit</v>
      </c>
      <c r="C262" s="6">
        <f>+'[6]QC I'!$C$3</f>
        <v>42736</v>
      </c>
      <c r="D262" s="1" t="str">
        <f>+'[6]QC I'!$B9</f>
        <v>C.QCI.1</v>
      </c>
      <c r="E262" s="1" t="str">
        <f>+'[6]QC I'!$C9</f>
        <v>Tingkat Kepuasan Direksi Kepada Management Quality Control I</v>
      </c>
      <c r="F262" s="1" t="str">
        <f>+'[6]QC I'!$D9</f>
        <v>Maximize</v>
      </c>
      <c r="G262" s="10">
        <f>+IF('[6]QC I'!$E9&lt;&gt;"",'[6]QC I'!$E9,"")</f>
        <v>100</v>
      </c>
      <c r="H262" s="10">
        <f>+IF('[6]QC I'!$F9&lt;&gt;"",'[6]QC I'!$F9,"")</f>
        <v>78</v>
      </c>
      <c r="I262" s="4">
        <f>+IF('[6]QC I'!$G9&lt;&gt;"",'[6]QC I'!$G9,"")</f>
        <v>78</v>
      </c>
      <c r="J262" s="2">
        <f>+IF(AND(G262&lt;&gt;"",'[6]QC I'!$I9&lt;&gt;""),'[6]QC I'!$I9,"")</f>
        <v>50</v>
      </c>
      <c r="K262" s="3">
        <f>+IF(AND(G262&lt;&gt;"",'[6]QC I'!$J9&lt;&gt;""),'[6]QC I'!$J9,"")</f>
        <v>25</v>
      </c>
      <c r="L262" s="3">
        <f>+IF(AND(G262&lt;&gt;"",'[6]QC I'!$K9&lt;&gt;""),'[6]QC I'!$K9,"")</f>
        <v>12.5</v>
      </c>
      <c r="M262" s="1" t="str">
        <f>+IF('[6]QC I'!$L9&lt;&gt;"",'[6]QC I'!$L9,"")</f>
        <v/>
      </c>
      <c r="N262" s="1" t="str">
        <f t="shared" si="4"/>
        <v>TRUE</v>
      </c>
    </row>
    <row r="263" spans="1:14" x14ac:dyDescent="0.25">
      <c r="A263" s="1">
        <v>3</v>
      </c>
      <c r="B263" s="1" t="str">
        <f>+VLOOKUP([5]Sheet1!$E263,[5]Sheet1!$A$2:$B$6,2,FALSE)</f>
        <v>Unit Komoditi Sawit</v>
      </c>
      <c r="C263" s="6">
        <f>+'[6]QC I'!$C$3</f>
        <v>42736</v>
      </c>
      <c r="D263" s="1" t="str">
        <f>+'[6]QC I'!$B11</f>
        <v>I.QCI.1.1</v>
      </c>
      <c r="E263" s="1" t="str">
        <f>+'[6]QC I'!$C11</f>
        <v>Laporan Rencana Program Pengawalan Wilayah Kerja</v>
      </c>
      <c r="F263" s="1" t="str">
        <f>+'[6]QC I'!$D11</f>
        <v>Minimize</v>
      </c>
      <c r="G263" s="11">
        <f>+IF('[6]QC I'!$E11&lt;&gt;"",'[6]QC I'!$E11,"")</f>
        <v>42769</v>
      </c>
      <c r="H263" s="11">
        <f>+IF('[6]QC I'!$F11&lt;&gt;"",'[6]QC I'!$F11,"")</f>
        <v>42769</v>
      </c>
      <c r="I263" s="4">
        <f>+IF('[6]QC I'!$G11&lt;&gt;"",'[6]QC I'!$G11,"")</f>
        <v>0</v>
      </c>
      <c r="J263" s="2">
        <f>+IF(AND(G263&lt;&gt;"",'[6]QC I'!$I11&lt;&gt;""),'[6]QC I'!$I11,"")</f>
        <v>100</v>
      </c>
      <c r="K263" s="3">
        <f>+IF(AND(G263&lt;&gt;"",'[6]QC I'!$J11&lt;&gt;""),'[6]QC I'!$J11,"")</f>
        <v>10</v>
      </c>
      <c r="L263" s="3">
        <f>+IF(AND(G263&lt;&gt;"",'[6]QC I'!$K11&lt;&gt;""),'[6]QC I'!$K11,"")</f>
        <v>10</v>
      </c>
      <c r="M263" s="1" t="str">
        <f>+IF('[6]QC I'!$L11&lt;&gt;"",'[6]QC I'!$L11,"")</f>
        <v/>
      </c>
      <c r="N263" s="1" t="str">
        <f t="shared" si="4"/>
        <v>TRUE</v>
      </c>
    </row>
    <row r="264" spans="1:14" x14ac:dyDescent="0.25">
      <c r="A264" s="1">
        <v>4</v>
      </c>
      <c r="B264" s="1" t="str">
        <f>+VLOOKUP([5]Sheet1!$E264,[5]Sheet1!$A$2:$B$6,2,FALSE)</f>
        <v>Unit Komoditi Sawit</v>
      </c>
      <c r="C264" s="6">
        <f>+'[6]QC I'!$C$3</f>
        <v>42736</v>
      </c>
      <c r="D264" s="1" t="str">
        <f>+'[6]QC I'!$B12</f>
        <v>I.QCI.1.2</v>
      </c>
      <c r="E264" s="1" t="str">
        <f>+'[6]QC I'!$C12</f>
        <v>Laporan Manajemen Quality Control I</v>
      </c>
      <c r="F264" s="1" t="str">
        <f>+'[6]QC I'!$D12</f>
        <v>Minimize</v>
      </c>
      <c r="G264" s="11">
        <f>+IF('[6]QC I'!$E12&lt;&gt;"",'[6]QC I'!$E12,"")</f>
        <v>42769</v>
      </c>
      <c r="H264" s="11">
        <f>+IF('[6]QC I'!$F12&lt;&gt;"",'[6]QC I'!$F12,"")</f>
        <v>42769</v>
      </c>
      <c r="I264" s="4">
        <f>+IF('[6]QC I'!$G12&lt;&gt;"",'[6]QC I'!$G12,"")</f>
        <v>0</v>
      </c>
      <c r="J264" s="2">
        <f>+IF(AND(G264&lt;&gt;"",'[6]QC I'!$I12&lt;&gt;""),'[6]QC I'!$I12,"")</f>
        <v>100</v>
      </c>
      <c r="K264" s="3">
        <f>+IF(AND(G264&lt;&gt;"",'[6]QC I'!$J12&lt;&gt;""),'[6]QC I'!$J12,"")</f>
        <v>10</v>
      </c>
      <c r="L264" s="3">
        <f>+IF(AND(G264&lt;&gt;"",'[6]QC I'!$K12&lt;&gt;""),'[6]QC I'!$K12,"")</f>
        <v>10</v>
      </c>
      <c r="M264" s="1" t="str">
        <f>+IF('[6]QC I'!$L12&lt;&gt;"",'[6]QC I'!$L12,"")</f>
        <v/>
      </c>
      <c r="N264" s="1" t="str">
        <f t="shared" si="4"/>
        <v>TRUE</v>
      </c>
    </row>
    <row r="265" spans="1:14" x14ac:dyDescent="0.25">
      <c r="A265" s="1">
        <v>5</v>
      </c>
      <c r="B265" s="1" t="str">
        <f>+VLOOKUP([5]Sheet1!$E265,[5]Sheet1!$A$2:$B$6,2,FALSE)</f>
        <v>Unit Komoditi Sawit</v>
      </c>
      <c r="C265" s="6">
        <f>+'[6]QC I'!$C$3</f>
        <v>42736</v>
      </c>
      <c r="D265" s="1" t="str">
        <f>+'[6]QC I'!$B14</f>
        <v>I.QCI.2</v>
      </c>
      <c r="E265" s="1" t="str">
        <f>+'[6]QC I'!$C14</f>
        <v>Reviu Quality Assurance (QA)</v>
      </c>
      <c r="F265" s="1" t="str">
        <f>+'[6]QC I'!$D14</f>
        <v>Maximize</v>
      </c>
      <c r="G265" s="12">
        <f>+IF('[6]QC I'!$E14&lt;&gt;"",'[6]QC I'!$E14,"")</f>
        <v>4</v>
      </c>
      <c r="H265" s="12">
        <f>+IF('[6]QC I'!$F14&lt;&gt;"",'[6]QC I'!$F14,"")</f>
        <v>4</v>
      </c>
      <c r="I265" s="4">
        <f>+IF('[6]QC I'!$G14&lt;&gt;"",'[6]QC I'!$G14,"")</f>
        <v>100</v>
      </c>
      <c r="J265" s="2">
        <f>+IF(AND(G265&lt;&gt;"",'[6]QC I'!$I14&lt;&gt;""),'[6]QC I'!$I14,"")</f>
        <v>110</v>
      </c>
      <c r="K265" s="3">
        <f>+IF(AND(G265&lt;&gt;"",'[6]QC I'!$J14&lt;&gt;""),'[6]QC I'!$J14,"")</f>
        <v>5</v>
      </c>
      <c r="L265" s="3">
        <f>+IF(AND(G265&lt;&gt;"",'[6]QC I'!$K14&lt;&gt;""),'[6]QC I'!$K14,"")</f>
        <v>5.5</v>
      </c>
      <c r="M265" s="1" t="str">
        <f>+IF('[6]QC I'!$L14&lt;&gt;"",'[6]QC I'!$L14,"")</f>
        <v/>
      </c>
      <c r="N265" s="1" t="str">
        <f t="shared" si="4"/>
        <v>TRUE</v>
      </c>
    </row>
    <row r="266" spans="1:14" x14ac:dyDescent="0.25">
      <c r="A266" s="1">
        <v>6</v>
      </c>
      <c r="B266" s="1" t="str">
        <f>+VLOOKUP([5]Sheet1!$E266,[5]Sheet1!$A$2:$B$6,2,FALSE)</f>
        <v>Unit Komoditi Sawit</v>
      </c>
      <c r="C266" s="6">
        <f>+'[6]QC I'!$C$3</f>
        <v>42736</v>
      </c>
      <c r="D266" s="1" t="str">
        <f>+'[6]QC I'!$B16</f>
        <v>L.QCI.1.1</v>
      </c>
      <c r="E266" s="1" t="str">
        <f>+'[6]QC I'!$C16</f>
        <v>Penyusunan RKAP 2018 Management Quality Control I</v>
      </c>
      <c r="F266" s="1" t="str">
        <f>+'[6]QC I'!$D16</f>
        <v>Minimize</v>
      </c>
      <c r="G266" s="11" t="str">
        <f>+IF('[6]QC I'!$E16&lt;&gt;"",'[6]QC I'!$E16,"")</f>
        <v/>
      </c>
      <c r="H266" s="11" t="str">
        <f>+IF('[6]QC I'!$F16&lt;&gt;"",'[6]QC I'!$F16,"")</f>
        <v/>
      </c>
      <c r="I266" s="4" t="str">
        <f>+IF('[6]QC I'!$G16&lt;&gt;"",'[6]QC I'!$G16,"")</f>
        <v/>
      </c>
      <c r="J266" s="2" t="str">
        <f>+IF(AND(G266&lt;&gt;"",'[6]QC I'!$I16&lt;&gt;""),'[6]QC I'!$I16,"")</f>
        <v/>
      </c>
      <c r="K266" s="3" t="str">
        <f>+IF(AND(G266&lt;&gt;"",'[6]QC I'!$J16&lt;&gt;""),'[6]QC I'!$J16,"")</f>
        <v/>
      </c>
      <c r="L266" s="3" t="str">
        <f>+IF(AND(G266&lt;&gt;"",'[6]QC I'!$K16&lt;&gt;""),'[6]QC I'!$K16,"")</f>
        <v/>
      </c>
      <c r="M266" s="1" t="str">
        <f>+IF('[6]QC I'!$L16&lt;&gt;"",'[6]QC I'!$L16,"")</f>
        <v/>
      </c>
      <c r="N266" s="1" t="str">
        <f t="shared" si="4"/>
        <v>FALSE</v>
      </c>
    </row>
    <row r="267" spans="1:14" x14ac:dyDescent="0.25">
      <c r="A267" s="1">
        <v>7</v>
      </c>
      <c r="B267" s="1" t="str">
        <f>+VLOOKUP([5]Sheet1!$E267,[5]Sheet1!$A$2:$B$6,2,FALSE)</f>
        <v>Unit Komoditi Sawit</v>
      </c>
      <c r="C267" s="6">
        <f>+'[6]QC I'!$C$3</f>
        <v>42736</v>
      </c>
      <c r="D267" s="1" t="str">
        <f>+'[6]QC I'!$B17</f>
        <v>L.QCI.1.2</v>
      </c>
      <c r="E267" s="1" t="str">
        <f>+'[6]QC I'!$C17</f>
        <v>Penyusunan PKB (I,II,III,IV) Management Quality Control I</v>
      </c>
      <c r="F267" s="1" t="str">
        <f>+'[6]QC I'!$D17</f>
        <v>Minimize</v>
      </c>
      <c r="G267" s="11" t="str">
        <f>+IF('[6]QC I'!$E17&lt;&gt;"",'[6]QC I'!$E17,"")</f>
        <v/>
      </c>
      <c r="H267" s="11" t="str">
        <f>+IF('[6]QC I'!$F17&lt;&gt;"",'[6]QC I'!$F17,"")</f>
        <v/>
      </c>
      <c r="I267" s="4" t="str">
        <f>+IF('[6]QC I'!$G17&lt;&gt;"",'[6]QC I'!$G17,"")</f>
        <v/>
      </c>
      <c r="J267" s="2" t="str">
        <f>+IF(AND(G267&lt;&gt;"",'[6]QC I'!$I17&lt;&gt;""),'[6]QC I'!$I17,"")</f>
        <v/>
      </c>
      <c r="K267" s="3" t="str">
        <f>+IF(AND(G267&lt;&gt;"",'[6]QC I'!$J17&lt;&gt;""),'[6]QC I'!$J17,"")</f>
        <v/>
      </c>
      <c r="L267" s="3" t="str">
        <f>+IF(AND(G267&lt;&gt;"",'[6]QC I'!$K17&lt;&gt;""),'[6]QC I'!$K17,"")</f>
        <v/>
      </c>
      <c r="M267" s="1" t="str">
        <f>+IF('[6]QC I'!$L17&lt;&gt;"",'[6]QC I'!$L17,"")</f>
        <v/>
      </c>
      <c r="N267" s="1" t="str">
        <f t="shared" si="4"/>
        <v>FALSE</v>
      </c>
    </row>
    <row r="268" spans="1:14" x14ac:dyDescent="0.25">
      <c r="A268" s="1">
        <v>8</v>
      </c>
      <c r="B268" s="1" t="str">
        <f>+VLOOKUP([5]Sheet1!$E268,[5]Sheet1!$A$2:$B$6,2,FALSE)</f>
        <v>Unit Komoditi Sawit</v>
      </c>
      <c r="C268" s="6">
        <f>+'[6]QC I'!$C$3</f>
        <v>42736</v>
      </c>
      <c r="D268" s="1" t="str">
        <f>+'[6]QC I'!$B19</f>
        <v>L.QCI.2</v>
      </c>
      <c r="E268" s="1" t="str">
        <f>+'[6]QC I'!$C19</f>
        <v>Pengkajian Terhadap Kebijakan Korporasi</v>
      </c>
      <c r="F268" s="1" t="str">
        <f>+'[6]QC I'!$D19</f>
        <v>Maximize</v>
      </c>
      <c r="G268" s="12" t="str">
        <f>+IF('[6]QC I'!$E19&lt;&gt;"",'[6]QC I'!$E19,"")</f>
        <v/>
      </c>
      <c r="H268" s="12" t="str">
        <f>+IF('[6]QC I'!$F19&lt;&gt;"",'[6]QC I'!$F19,"")</f>
        <v/>
      </c>
      <c r="I268" s="4" t="str">
        <f>+IF('[6]QC I'!$G19&lt;&gt;"",'[6]QC I'!$G19,"")</f>
        <v/>
      </c>
      <c r="J268" s="2" t="str">
        <f>+IF(AND(G268&lt;&gt;"",'[6]QC I'!$I19&lt;&gt;""),'[6]QC I'!$I19,"")</f>
        <v/>
      </c>
      <c r="K268" s="3" t="str">
        <f>+IF(AND(G268&lt;&gt;"",'[6]QC I'!$J19&lt;&gt;""),'[6]QC I'!$J19,"")</f>
        <v/>
      </c>
      <c r="L268" s="3" t="str">
        <f>+IF(AND(G268&lt;&gt;"",'[6]QC I'!$K19&lt;&gt;""),'[6]QC I'!$K19,"")</f>
        <v/>
      </c>
      <c r="M268" s="1" t="str">
        <f>+IF('[6]QC I'!$L19&lt;&gt;"",'[6]QC I'!$L19,"")</f>
        <v/>
      </c>
      <c r="N268" s="1" t="str">
        <f t="shared" si="4"/>
        <v>FALSE</v>
      </c>
    </row>
    <row r="269" spans="1:14" x14ac:dyDescent="0.25">
      <c r="A269" s="1">
        <v>9</v>
      </c>
      <c r="B269" s="1" t="str">
        <f>+VLOOKUP([5]Sheet1!$E269,[5]Sheet1!$A$2:$B$6,2,FALSE)</f>
        <v>Unit Komoditi Sawit</v>
      </c>
      <c r="C269" s="6">
        <f>+'[6]QC I'!$C$3</f>
        <v>42736</v>
      </c>
      <c r="D269" s="1" t="str">
        <f>+'[6]QC I'!$B21</f>
        <v>L.QCI.3</v>
      </c>
      <c r="E269" s="1" t="str">
        <f>+'[6]QC I'!$C21</f>
        <v>Ketepatan penyampaian Laporan KPI Softcopy</v>
      </c>
      <c r="F269" s="1" t="str">
        <f>+'[6]QC I'!$D21</f>
        <v>Minimize</v>
      </c>
      <c r="G269" s="11">
        <f>+IF('[6]QC I'!$E21&lt;&gt;"",'[6]QC I'!$E21,"")</f>
        <v>42775</v>
      </c>
      <c r="H269" s="11">
        <f>+IF('[6]QC I'!$F21&lt;&gt;"",'[6]QC I'!$F21,"")</f>
        <v>42773</v>
      </c>
      <c r="I269" s="5">
        <f>+IF('[6]QC I'!$G21&lt;&gt;"",'[6]QC I'!$G21,"")</f>
        <v>-2</v>
      </c>
      <c r="J269" s="2">
        <f>+IF(AND(G269&lt;&gt;"",'[6]QC I'!$I21&lt;&gt;""),'[6]QC I'!$I21,"")</f>
        <v>110</v>
      </c>
      <c r="K269" s="3">
        <f>+IF(AND(G269&lt;&gt;"",'[6]QC I'!$J21&lt;&gt;""),'[6]QC I'!$J21,"")</f>
        <v>25</v>
      </c>
      <c r="L269" s="3">
        <f>+IF(AND(G269&lt;&gt;"",'[6]QC I'!$K21&lt;&gt;""),'[6]QC I'!$K21,"")</f>
        <v>27.5</v>
      </c>
      <c r="M269" s="1" t="str">
        <f>+IF('[6]QC I'!$L21&lt;&gt;"",'[6]QC I'!$L21,"")</f>
        <v/>
      </c>
      <c r="N269" s="1" t="str">
        <f t="shared" si="4"/>
        <v>TRUE</v>
      </c>
    </row>
    <row r="270" spans="1:14" x14ac:dyDescent="0.25">
      <c r="A270" s="1">
        <v>1</v>
      </c>
      <c r="B270" s="1" t="str">
        <f>+VLOOKUP([5]Sheet1!$E270,[5]Sheet1!$A$2:$B$6,2,FALSE)</f>
        <v>Unit Komoditi Karet</v>
      </c>
      <c r="C270" s="6">
        <f>+'[6]QC II'!$C$3</f>
        <v>42736</v>
      </c>
      <c r="D270" s="1" t="str">
        <f>+'[6]QC II'!$B7</f>
        <v>F.QCII.1</v>
      </c>
      <c r="E270" s="1" t="str">
        <f>+'[6]QC II'!$C7</f>
        <v>Biaya Umum Management Quality Control II</v>
      </c>
      <c r="F270" s="1" t="str">
        <f>+'[6]QC II'!$D7</f>
        <v>Minimize</v>
      </c>
      <c r="G270" s="10">
        <f>+IF('[6]QC II'!$E7&lt;&gt;"",'[6]QC II'!$E7,"")</f>
        <v>38818695.370370373</v>
      </c>
      <c r="H270" s="10">
        <f>+IF('[6]QC II'!$F7&lt;&gt;"",'[6]QC II'!$F7,"")</f>
        <v>6428000</v>
      </c>
      <c r="I270" s="4">
        <f>+IF('[6]QC II'!$G7&lt;&gt;"",'[6]QC II'!$G7,"")</f>
        <v>16.559031514764353</v>
      </c>
      <c r="J270" s="2">
        <f>+IF(AND(G270&lt;&gt;"",'[6]QC II'!$I7&lt;&gt;""),'[6]QC II'!$I7,"")</f>
        <v>110</v>
      </c>
      <c r="K270" s="3">
        <f>+IF(AND(G270&lt;&gt;"",'[6]QC II'!$J7&lt;&gt;""),'[6]QC II'!$J7,"")</f>
        <v>25</v>
      </c>
      <c r="L270" s="3">
        <f>+IF(AND(G270&lt;&gt;"",'[6]QC II'!$K7&lt;&gt;""),'[6]QC II'!$K7,"")</f>
        <v>27.5</v>
      </c>
      <c r="M270" s="1" t="str">
        <f>+IF('[6]QC II'!$L7&lt;&gt;"",'[6]QC II'!$L7,"")</f>
        <v/>
      </c>
      <c r="N270" s="1" t="str">
        <f t="shared" si="4"/>
        <v>TRUE</v>
      </c>
    </row>
    <row r="271" spans="1:14" x14ac:dyDescent="0.25">
      <c r="A271" s="1">
        <v>2</v>
      </c>
      <c r="B271" s="1" t="str">
        <f>+VLOOKUP([5]Sheet1!$E271,[5]Sheet1!$A$2:$B$6,2,FALSE)</f>
        <v>Unit Komoditi Karet</v>
      </c>
      <c r="C271" s="6">
        <f>+'[6]QC II'!$C$3</f>
        <v>42736</v>
      </c>
      <c r="D271" s="1" t="str">
        <f>+'[6]QC II'!$B9</f>
        <v>C.QCII.1</v>
      </c>
      <c r="E271" s="1" t="str">
        <f>+'[6]QC II'!$C9</f>
        <v>Tingkat Kepuasan Direksi Kepada Management Quality Control II</v>
      </c>
      <c r="F271" s="1" t="str">
        <f>+'[6]QC II'!$D9</f>
        <v>Maximize</v>
      </c>
      <c r="G271" s="10">
        <f>+IF('[6]QC II'!$E9&lt;&gt;"",'[6]QC II'!$E9,"")</f>
        <v>100</v>
      </c>
      <c r="H271" s="10">
        <f>+IF('[6]QC II'!$F9&lt;&gt;"",'[6]QC II'!$F9,"")</f>
        <v>78</v>
      </c>
      <c r="I271" s="4">
        <f>+IF('[6]QC II'!$G9&lt;&gt;"",'[6]QC II'!$G9,"")</f>
        <v>78</v>
      </c>
      <c r="J271" s="2">
        <f>+IF(AND(G271&lt;&gt;"",'[6]QC II'!$I9&lt;&gt;""),'[6]QC II'!$I9,"")</f>
        <v>50</v>
      </c>
      <c r="K271" s="3">
        <f>+IF(AND(G271&lt;&gt;"",'[6]QC II'!$J9&lt;&gt;""),'[6]QC II'!$J9,"")</f>
        <v>25</v>
      </c>
      <c r="L271" s="3">
        <f>+IF(AND(G271&lt;&gt;"",'[6]QC II'!$K9&lt;&gt;""),'[6]QC II'!$K9,"")</f>
        <v>12.5</v>
      </c>
      <c r="M271" s="1" t="str">
        <f>+IF('[6]QC II'!$L9&lt;&gt;"",'[6]QC II'!$L9,"")</f>
        <v/>
      </c>
      <c r="N271" s="1" t="str">
        <f t="shared" si="4"/>
        <v>TRUE</v>
      </c>
    </row>
    <row r="272" spans="1:14" x14ac:dyDescent="0.25">
      <c r="A272" s="1">
        <v>3</v>
      </c>
      <c r="B272" s="1" t="str">
        <f>+VLOOKUP([5]Sheet1!$E272,[5]Sheet1!$A$2:$B$6,2,FALSE)</f>
        <v>Unit Komoditi Karet</v>
      </c>
      <c r="C272" s="6">
        <f>+'[6]QC II'!$C$3</f>
        <v>42736</v>
      </c>
      <c r="D272" s="1" t="str">
        <f>+'[6]QC II'!$B11</f>
        <v>I.QCII.1.1</v>
      </c>
      <c r="E272" s="1" t="str">
        <f>+'[6]QC II'!$C11</f>
        <v>Laporan Rencana Program Pengawalan Wilayah Kerja</v>
      </c>
      <c r="F272" s="1" t="str">
        <f>+'[6]QC II'!$D11</f>
        <v>Minimize</v>
      </c>
      <c r="G272" s="11">
        <f>+IF('[6]QC II'!$E11&lt;&gt;"",'[6]QC II'!$E11,"")</f>
        <v>42769</v>
      </c>
      <c r="H272" s="11">
        <f>+IF('[6]QC II'!$F11&lt;&gt;"",'[6]QC II'!$F11,"")</f>
        <v>42767</v>
      </c>
      <c r="I272" s="4">
        <f>+IF('[6]QC II'!$G11&lt;&gt;"",'[6]QC II'!$G11,"")</f>
        <v>-2</v>
      </c>
      <c r="J272" s="2">
        <f>+IF(AND(G272&lt;&gt;"",'[6]QC II'!$I11&lt;&gt;""),'[6]QC II'!$I11,"")</f>
        <v>110</v>
      </c>
      <c r="K272" s="3">
        <f>+IF(AND(G272&lt;&gt;"",'[6]QC II'!$J11&lt;&gt;""),'[6]QC II'!$J11,"")</f>
        <v>10</v>
      </c>
      <c r="L272" s="3">
        <f>+IF(AND(G272&lt;&gt;"",'[6]QC II'!$K11&lt;&gt;""),'[6]QC II'!$K11,"")</f>
        <v>11</v>
      </c>
      <c r="M272" s="1" t="str">
        <f>+IF('[6]QC II'!$L11&lt;&gt;"",'[6]QC II'!$L11,"")</f>
        <v/>
      </c>
      <c r="N272" s="1" t="str">
        <f t="shared" si="4"/>
        <v>TRUE</v>
      </c>
    </row>
    <row r="273" spans="1:14" x14ac:dyDescent="0.25">
      <c r="A273" s="1">
        <v>4</v>
      </c>
      <c r="B273" s="1" t="str">
        <f>+VLOOKUP([5]Sheet1!$E273,[5]Sheet1!$A$2:$B$6,2,FALSE)</f>
        <v>Unit Komoditi Karet</v>
      </c>
      <c r="C273" s="6">
        <f>+'[6]QC II'!$C$3</f>
        <v>42736</v>
      </c>
      <c r="D273" s="1" t="str">
        <f>+'[6]QC II'!$B12</f>
        <v>I.QCII.1.2</v>
      </c>
      <c r="E273" s="1" t="str">
        <f>+'[6]QC II'!$C12</f>
        <v>Laporan Manajemen Quality Control I,II,III,IV</v>
      </c>
      <c r="F273" s="1" t="str">
        <f>+'[6]QC II'!$D12</f>
        <v>Minimize</v>
      </c>
      <c r="G273" s="11">
        <f>+IF('[6]QC II'!$E12&lt;&gt;"",'[6]QC II'!$E12,"")</f>
        <v>42769</v>
      </c>
      <c r="H273" s="11">
        <f>+IF('[6]QC II'!$F12&lt;&gt;"",'[6]QC II'!$F12,"")</f>
        <v>42767</v>
      </c>
      <c r="I273" s="4">
        <f>+IF('[6]QC II'!$G12&lt;&gt;"",'[6]QC II'!$G12,"")</f>
        <v>-2</v>
      </c>
      <c r="J273" s="2">
        <f>+IF(AND(G273&lt;&gt;"",'[6]QC II'!$I12&lt;&gt;""),'[6]QC II'!$I12,"")</f>
        <v>110</v>
      </c>
      <c r="K273" s="3">
        <f>+IF(AND(G273&lt;&gt;"",'[6]QC II'!$J12&lt;&gt;""),'[6]QC II'!$J12,"")</f>
        <v>10</v>
      </c>
      <c r="L273" s="3">
        <f>+IF(AND(G273&lt;&gt;"",'[6]QC II'!$K12&lt;&gt;""),'[6]QC II'!$K12,"")</f>
        <v>11</v>
      </c>
      <c r="M273" s="1" t="str">
        <f>+IF('[6]QC II'!$L12&lt;&gt;"",'[6]QC II'!$L12,"")</f>
        <v/>
      </c>
      <c r="N273" s="1" t="str">
        <f t="shared" si="4"/>
        <v>TRUE</v>
      </c>
    </row>
    <row r="274" spans="1:14" x14ac:dyDescent="0.25">
      <c r="A274" s="1">
        <v>5</v>
      </c>
      <c r="B274" s="1" t="str">
        <f>+VLOOKUP([5]Sheet1!$E274,[5]Sheet1!$A$2:$B$6,2,FALSE)</f>
        <v>Unit Komoditi Karet</v>
      </c>
      <c r="C274" s="6">
        <f>+'[6]QC II'!$C$3</f>
        <v>42736</v>
      </c>
      <c r="D274" s="1" t="str">
        <f>+'[6]QC II'!$B14</f>
        <v>I.QCII.2</v>
      </c>
      <c r="E274" s="1" t="str">
        <f>+'[6]QC II'!$C14</f>
        <v>Reviu Quality Assurance (QA)</v>
      </c>
      <c r="F274" s="1" t="str">
        <f>+'[6]QC II'!$D14</f>
        <v>Maximize</v>
      </c>
      <c r="G274" s="12">
        <f>+IF('[6]QC II'!$E14&lt;&gt;"",'[6]QC II'!$E14,"")</f>
        <v>7</v>
      </c>
      <c r="H274" s="12">
        <f>+IF('[6]QC II'!$F14&lt;&gt;"",'[6]QC II'!$F14,"")</f>
        <v>7</v>
      </c>
      <c r="I274" s="4">
        <f>+IF('[6]QC II'!$G14&lt;&gt;"",'[6]QC II'!$G14,"")</f>
        <v>99.999999999999986</v>
      </c>
      <c r="J274" s="2">
        <f>+IF(AND(G274&lt;&gt;"",'[6]QC II'!$I14&lt;&gt;""),'[6]QC II'!$I14,"")</f>
        <v>110</v>
      </c>
      <c r="K274" s="3">
        <f>+IF(AND(G274&lt;&gt;"",'[6]QC II'!$J14&lt;&gt;""),'[6]QC II'!$J14,"")</f>
        <v>5</v>
      </c>
      <c r="L274" s="3">
        <f>+IF(AND(G274&lt;&gt;"",'[6]QC II'!$K14&lt;&gt;""),'[6]QC II'!$K14,"")</f>
        <v>5.5</v>
      </c>
      <c r="M274" s="1" t="str">
        <f>+IF('[6]QC II'!$L14&lt;&gt;"",'[6]QC II'!$L14,"")</f>
        <v/>
      </c>
      <c r="N274" s="1" t="str">
        <f t="shared" si="4"/>
        <v>TRUE</v>
      </c>
    </row>
    <row r="275" spans="1:14" x14ac:dyDescent="0.25">
      <c r="A275" s="1">
        <v>6</v>
      </c>
      <c r="B275" s="1" t="str">
        <f>+VLOOKUP([5]Sheet1!$E275,[5]Sheet1!$A$2:$B$6,2,FALSE)</f>
        <v>Unit Komoditi Karet</v>
      </c>
      <c r="C275" s="6">
        <f>+'[6]QC II'!$C$3</f>
        <v>42736</v>
      </c>
      <c r="D275" s="1" t="str">
        <f>+'[6]QC II'!$B16</f>
        <v>L.QCII.1.1</v>
      </c>
      <c r="E275" s="1" t="str">
        <f>+'[6]QC II'!$C16</f>
        <v>Penyusunan RKAP 2018 Management Quality Control II</v>
      </c>
      <c r="F275" s="1" t="str">
        <f>+'[6]QC II'!$D16</f>
        <v>Minimize</v>
      </c>
      <c r="G275" s="11" t="str">
        <f>+IF('[6]QC II'!$E16&lt;&gt;"",'[6]QC II'!$E16,"")</f>
        <v/>
      </c>
      <c r="H275" s="11" t="str">
        <f>+IF('[6]QC II'!$F16&lt;&gt;"",'[6]QC II'!$F16,"")</f>
        <v/>
      </c>
      <c r="I275" s="4" t="str">
        <f>+IF('[6]QC II'!$G16&lt;&gt;"",'[6]QC II'!$G16,"")</f>
        <v/>
      </c>
      <c r="J275" s="2" t="str">
        <f>+IF(AND(G275&lt;&gt;"",'[6]QC II'!$I16&lt;&gt;""),'[6]QC II'!$I16,"")</f>
        <v/>
      </c>
      <c r="K275" s="3" t="str">
        <f>+IF(AND(G275&lt;&gt;"",'[6]QC II'!$J16&lt;&gt;""),'[6]QC II'!$J16,"")</f>
        <v/>
      </c>
      <c r="L275" s="3" t="str">
        <f>+IF(AND(G275&lt;&gt;"",'[6]QC II'!$K16&lt;&gt;""),'[6]QC II'!$K16,"")</f>
        <v/>
      </c>
      <c r="M275" s="1" t="str">
        <f>+IF('[6]QC II'!$L16&lt;&gt;"",'[6]QC II'!$L16,"")</f>
        <v/>
      </c>
      <c r="N275" s="1" t="str">
        <f t="shared" si="4"/>
        <v>FALSE</v>
      </c>
    </row>
    <row r="276" spans="1:14" x14ac:dyDescent="0.25">
      <c r="A276" s="1">
        <v>7</v>
      </c>
      <c r="B276" s="1" t="str">
        <f>+VLOOKUP([5]Sheet1!$E276,[5]Sheet1!$A$2:$B$6,2,FALSE)</f>
        <v>Unit Komoditi Karet</v>
      </c>
      <c r="C276" s="6">
        <f>+'[6]QC II'!$C$3</f>
        <v>42736</v>
      </c>
      <c r="D276" s="1" t="str">
        <f>+'[6]QC II'!$B17</f>
        <v>L.QCII.1.2</v>
      </c>
      <c r="E276" s="1" t="str">
        <f>+'[6]QC II'!$C17</f>
        <v>Penyusunan PKB (I,II,III,IV) Management Quality Control II</v>
      </c>
      <c r="F276" s="1" t="str">
        <f>+'[6]QC II'!$D17</f>
        <v>Minimize</v>
      </c>
      <c r="G276" s="11" t="str">
        <f>+IF('[6]QC II'!$E17&lt;&gt;"",'[6]QC II'!$E17,"")</f>
        <v/>
      </c>
      <c r="H276" s="11" t="str">
        <f>+IF('[6]QC II'!$F17&lt;&gt;"",'[6]QC II'!$F17,"")</f>
        <v/>
      </c>
      <c r="I276" s="4" t="str">
        <f>+IF('[6]QC II'!$G17&lt;&gt;"",'[6]QC II'!$G17,"")</f>
        <v/>
      </c>
      <c r="J276" s="2" t="str">
        <f>+IF(AND(G276&lt;&gt;"",'[6]QC II'!$I17&lt;&gt;""),'[6]QC II'!$I17,"")</f>
        <v/>
      </c>
      <c r="K276" s="3" t="str">
        <f>+IF(AND(G276&lt;&gt;"",'[6]QC II'!$J17&lt;&gt;""),'[6]QC II'!$J17,"")</f>
        <v/>
      </c>
      <c r="L276" s="3" t="str">
        <f>+IF(AND(G276&lt;&gt;"",'[6]QC II'!$K17&lt;&gt;""),'[6]QC II'!$K17,"")</f>
        <v/>
      </c>
      <c r="M276" s="1" t="str">
        <f>+IF('[6]QC II'!$L17&lt;&gt;"",'[6]QC II'!$L17,"")</f>
        <v/>
      </c>
      <c r="N276" s="1" t="str">
        <f t="shared" si="4"/>
        <v>FALSE</v>
      </c>
    </row>
    <row r="277" spans="1:14" x14ac:dyDescent="0.25">
      <c r="A277" s="1">
        <v>8</v>
      </c>
      <c r="B277" s="1" t="str">
        <f>+VLOOKUP([5]Sheet1!$E277,[5]Sheet1!$A$2:$B$6,2,FALSE)</f>
        <v>Unit Komoditi Karet</v>
      </c>
      <c r="C277" s="6">
        <f>+'[6]QC II'!$C$3</f>
        <v>42736</v>
      </c>
      <c r="D277" s="1" t="str">
        <f>+'[6]QC II'!$B19</f>
        <v>L.QCII.2</v>
      </c>
      <c r="E277" s="1" t="str">
        <f>+'[6]QC II'!$C19</f>
        <v>Pengkajian Terhadap Kebijakan Korporasi</v>
      </c>
      <c r="F277" s="1" t="str">
        <f>+'[6]QC II'!$D19</f>
        <v>Maximize</v>
      </c>
      <c r="G277" s="12" t="str">
        <f>+IF('[6]QC II'!$E19&lt;&gt;"",'[6]QC II'!$E19,"")</f>
        <v/>
      </c>
      <c r="H277" s="12" t="str">
        <f>+IF('[6]QC II'!$F19&lt;&gt;"",'[6]QC II'!$F19,"")</f>
        <v/>
      </c>
      <c r="I277" s="4" t="str">
        <f>+IF('[6]QC II'!$G19&lt;&gt;"",'[6]QC II'!$G19,"")</f>
        <v/>
      </c>
      <c r="J277" s="2" t="str">
        <f>+IF(AND(G277&lt;&gt;"",'[6]QC II'!$I19&lt;&gt;""),'[6]QC II'!$I19,"")</f>
        <v/>
      </c>
      <c r="K277" s="3" t="str">
        <f>+IF(AND(G277&lt;&gt;"",'[6]QC II'!$J19&lt;&gt;""),'[6]QC II'!$J19,"")</f>
        <v/>
      </c>
      <c r="L277" s="3" t="str">
        <f>+IF(AND(G277&lt;&gt;"",'[6]QC II'!$K19&lt;&gt;""),'[6]QC II'!$K19,"")</f>
        <v/>
      </c>
      <c r="M277" s="1" t="str">
        <f>+IF('[6]QC II'!$L19&lt;&gt;"",'[6]QC II'!$L19,"")</f>
        <v/>
      </c>
      <c r="N277" s="1" t="str">
        <f t="shared" si="4"/>
        <v>FALSE</v>
      </c>
    </row>
    <row r="278" spans="1:14" x14ac:dyDescent="0.25">
      <c r="A278" s="1">
        <v>9</v>
      </c>
      <c r="B278" s="1" t="str">
        <f>+VLOOKUP([5]Sheet1!$E278,[5]Sheet1!$A$2:$B$6,2,FALSE)</f>
        <v>Unit Komoditi Karet</v>
      </c>
      <c r="C278" s="6">
        <f>+'[6]QC II'!$C$3</f>
        <v>42736</v>
      </c>
      <c r="D278" s="1" t="str">
        <f>+'[6]QC II'!$B21</f>
        <v>L.QCII.3</v>
      </c>
      <c r="E278" s="1" t="str">
        <f>+'[6]QC II'!$C21</f>
        <v>Ketepatan penyampaian Laporan KPI Softcopy</v>
      </c>
      <c r="F278" s="1" t="str">
        <f>+'[6]QC II'!$D21</f>
        <v>Minimize</v>
      </c>
      <c r="G278" s="11">
        <f>+IF('[6]QC II'!$E21&lt;&gt;"",'[6]QC II'!$E21,"")</f>
        <v>42775</v>
      </c>
      <c r="H278" s="11">
        <f>+IF('[6]QC II'!$F21&lt;&gt;"",'[6]QC II'!$F21,"")</f>
        <v>42773</v>
      </c>
      <c r="I278" s="5">
        <f>+IF('[6]QC II'!$G21&lt;&gt;"",'[6]QC II'!$G21,"")</f>
        <v>-2</v>
      </c>
      <c r="J278" s="2">
        <f>+IF(AND(G278&lt;&gt;"",'[6]QC II'!$I21&lt;&gt;""),'[6]QC II'!$I21,"")</f>
        <v>110</v>
      </c>
      <c r="K278" s="3">
        <f>+IF(AND(G278&lt;&gt;"",'[6]QC II'!$J21&lt;&gt;""),'[6]QC II'!$J21,"")</f>
        <v>25</v>
      </c>
      <c r="L278" s="3">
        <f>+IF(AND(G278&lt;&gt;"",'[6]QC II'!$K21&lt;&gt;""),'[6]QC II'!$K21,"")</f>
        <v>27.5</v>
      </c>
      <c r="M278" s="1" t="str">
        <f>+IF('[6]QC II'!$L21&lt;&gt;"",'[6]QC II'!$L21,"")</f>
        <v/>
      </c>
      <c r="N278" s="1" t="str">
        <f t="shared" si="4"/>
        <v>TRUE</v>
      </c>
    </row>
    <row r="279" spans="1:14" x14ac:dyDescent="0.25">
      <c r="A279" s="1">
        <v>1</v>
      </c>
      <c r="B279" s="1" t="str">
        <f>+VLOOKUP([5]Sheet1!$E279,[5]Sheet1!$A$2:$B$6,2,FALSE)</f>
        <v>Unit Komoditi Teh</v>
      </c>
      <c r="C279" s="6">
        <f>+'[6]QC III'!$C$3</f>
        <v>42736</v>
      </c>
      <c r="D279" s="1" t="str">
        <f>+'[6]QC III'!$B7</f>
        <v>F.QCIII.1</v>
      </c>
      <c r="E279" s="1" t="str">
        <f>+'[6]QC III'!$C7</f>
        <v>Biaya Umum Management Quality Control III</v>
      </c>
      <c r="F279" s="1" t="str">
        <f>+'[6]QC III'!$D7</f>
        <v>Minimize</v>
      </c>
      <c r="G279" s="10">
        <f>+IF('[6]QC III'!$E7&lt;&gt;"",'[6]QC III'!$E7,"")</f>
        <v>15380000</v>
      </c>
      <c r="H279" s="10">
        <f>+IF('[6]QC III'!$F7&lt;&gt;"",'[6]QC III'!$F7,"")</f>
        <v>11540000</v>
      </c>
      <c r="I279" s="4">
        <f>+IF('[6]QC III'!$G7&lt;&gt;"",'[6]QC III'!$G7,"")</f>
        <v>75.032509752925876</v>
      </c>
      <c r="J279" s="2">
        <f>+IF(AND(G279&lt;&gt;"",'[6]QC III'!$I7&lt;&gt;""),'[6]QC III'!$I7,"")</f>
        <v>110</v>
      </c>
      <c r="K279" s="3">
        <f>+IF(AND(G279&lt;&gt;"",'[6]QC III'!$J7&lt;&gt;""),'[6]QC III'!$J7,"")</f>
        <v>25</v>
      </c>
      <c r="L279" s="3">
        <f>+IF(AND(G279&lt;&gt;"",'[6]QC III'!$K7&lt;&gt;""),'[6]QC III'!$K7,"")</f>
        <v>27.5</v>
      </c>
      <c r="M279" s="1" t="str">
        <f>+IF('[6]QC III'!$L7&lt;&gt;"",'[6]QC III'!$L7,"")</f>
        <v/>
      </c>
      <c r="N279" s="1" t="str">
        <f t="shared" si="4"/>
        <v>TRUE</v>
      </c>
    </row>
    <row r="280" spans="1:14" x14ac:dyDescent="0.25">
      <c r="A280" s="1">
        <v>2</v>
      </c>
      <c r="B280" s="1" t="str">
        <f>+VLOOKUP([5]Sheet1!$E280,[5]Sheet1!$A$2:$B$6,2,FALSE)</f>
        <v>Unit Komoditi Teh</v>
      </c>
      <c r="C280" s="6">
        <f>+'[6]QC III'!$C$3</f>
        <v>42736</v>
      </c>
      <c r="D280" s="1" t="str">
        <f>+'[6]QC III'!$B9</f>
        <v>C.QCIII.1</v>
      </c>
      <c r="E280" s="1" t="str">
        <f>+'[6]QC III'!$C9</f>
        <v>Tingkat Kepuasan Direksi Kepada Management Quality Control III</v>
      </c>
      <c r="F280" s="1" t="str">
        <f>+'[6]QC III'!$D9</f>
        <v>Maximize</v>
      </c>
      <c r="G280" s="10">
        <f>+IF('[6]QC III'!$E9&lt;&gt;"",'[6]QC III'!$E9,"")</f>
        <v>100</v>
      </c>
      <c r="H280" s="10">
        <f>+IF('[6]QC III'!$F9&lt;&gt;"",'[6]QC III'!$F9,"")</f>
        <v>78</v>
      </c>
      <c r="I280" s="4">
        <f>+IF('[6]QC III'!$G9&lt;&gt;"",'[6]QC III'!$G9,"")</f>
        <v>78</v>
      </c>
      <c r="J280" s="2">
        <f>+IF(AND(G280&lt;&gt;"",'[6]QC III'!$I9&lt;&gt;""),'[6]QC III'!$I9,"")</f>
        <v>50</v>
      </c>
      <c r="K280" s="3">
        <f>+IF(AND(G280&lt;&gt;"",'[6]QC III'!$J9&lt;&gt;""),'[6]QC III'!$J9,"")</f>
        <v>25</v>
      </c>
      <c r="L280" s="3">
        <f>+IF(AND(G280&lt;&gt;"",'[6]QC III'!$K9&lt;&gt;""),'[6]QC III'!$K9,"")</f>
        <v>12.5</v>
      </c>
      <c r="M280" s="1" t="str">
        <f>+IF('[6]QC III'!$L9&lt;&gt;"",'[6]QC III'!$L9,"")</f>
        <v/>
      </c>
      <c r="N280" s="1" t="str">
        <f t="shared" si="4"/>
        <v>TRUE</v>
      </c>
    </row>
    <row r="281" spans="1:14" x14ac:dyDescent="0.25">
      <c r="A281" s="1">
        <v>3</v>
      </c>
      <c r="B281" s="1" t="str">
        <f>+VLOOKUP([5]Sheet1!$E281,[5]Sheet1!$A$2:$B$6,2,FALSE)</f>
        <v>Unit Komoditi Teh</v>
      </c>
      <c r="C281" s="6">
        <f>+'[6]QC III'!$C$3</f>
        <v>42736</v>
      </c>
      <c r="D281" s="1" t="str">
        <f>+'[6]QC III'!$B11</f>
        <v>I.QCIII.1.1</v>
      </c>
      <c r="E281" s="1" t="str">
        <f>+'[6]QC III'!$C11</f>
        <v>Laporan Rencana Program Pengawalan Wilayah Kerja</v>
      </c>
      <c r="F281" s="1" t="str">
        <f>+'[6]QC III'!$D11</f>
        <v>Minimize</v>
      </c>
      <c r="G281" s="11">
        <f>+IF('[6]QC III'!$E11&lt;&gt;"",'[6]QC III'!$E11,"")</f>
        <v>42769</v>
      </c>
      <c r="H281" s="11">
        <f>+IF('[6]QC III'!$F11&lt;&gt;"",'[6]QC III'!$F11,"")</f>
        <v>42769</v>
      </c>
      <c r="I281" s="4">
        <f>+IF('[6]QC III'!$G11&lt;&gt;"",'[6]QC III'!$G11,"")</f>
        <v>0</v>
      </c>
      <c r="J281" s="2">
        <f>+IF(AND(G281&lt;&gt;"",'[6]QC III'!$I11&lt;&gt;""),'[6]QC III'!$I11,"")</f>
        <v>100</v>
      </c>
      <c r="K281" s="3">
        <f>+IF(AND(G281&lt;&gt;"",'[6]QC III'!$J11&lt;&gt;""),'[6]QC III'!$J11,"")</f>
        <v>10</v>
      </c>
      <c r="L281" s="3">
        <f>+IF(AND(G281&lt;&gt;"",'[6]QC III'!$K11&lt;&gt;""),'[6]QC III'!$K11,"")</f>
        <v>10</v>
      </c>
      <c r="M281" s="1" t="str">
        <f>+IF('[6]QC III'!$L11&lt;&gt;"",'[6]QC III'!$L11,"")</f>
        <v/>
      </c>
      <c r="N281" s="1" t="str">
        <f t="shared" si="4"/>
        <v>TRUE</v>
      </c>
    </row>
    <row r="282" spans="1:14" x14ac:dyDescent="0.25">
      <c r="A282" s="1">
        <v>4</v>
      </c>
      <c r="B282" s="1" t="str">
        <f>+VLOOKUP([5]Sheet1!$E282,[5]Sheet1!$A$2:$B$6,2,FALSE)</f>
        <v>Unit Komoditi Teh</v>
      </c>
      <c r="C282" s="6">
        <f>+'[6]QC III'!$C$3</f>
        <v>42736</v>
      </c>
      <c r="D282" s="1" t="str">
        <f>+'[6]QC III'!$B12</f>
        <v>I.QCIII.1.2</v>
      </c>
      <c r="E282" s="1" t="str">
        <f>+'[6]QC III'!$C12</f>
        <v>Laporan Manajemen Quality Control I,II,III,IV</v>
      </c>
      <c r="F282" s="1" t="str">
        <f>+'[6]QC III'!$D12</f>
        <v>Minimize</v>
      </c>
      <c r="G282" s="11">
        <f>+IF('[6]QC III'!$E12&lt;&gt;"",'[6]QC III'!$E12,"")</f>
        <v>42769</v>
      </c>
      <c r="H282" s="11">
        <f>+IF('[6]QC III'!$F12&lt;&gt;"",'[6]QC III'!$F12,"")</f>
        <v>42769</v>
      </c>
      <c r="I282" s="4">
        <f>+IF('[6]QC III'!$G12&lt;&gt;"",'[6]QC III'!$G12,"")</f>
        <v>0</v>
      </c>
      <c r="J282" s="2">
        <f>+IF(AND(G282&lt;&gt;"",'[6]QC III'!$I12&lt;&gt;""),'[6]QC III'!$I12,"")</f>
        <v>100</v>
      </c>
      <c r="K282" s="3">
        <f>+IF(AND(G282&lt;&gt;"",'[6]QC III'!$J12&lt;&gt;""),'[6]QC III'!$J12,"")</f>
        <v>10</v>
      </c>
      <c r="L282" s="3">
        <f>+IF(AND(G282&lt;&gt;"",'[6]QC III'!$K12&lt;&gt;""),'[6]QC III'!$K12,"")</f>
        <v>10</v>
      </c>
      <c r="M282" s="1" t="str">
        <f>+IF('[6]QC III'!$L12&lt;&gt;"",'[6]QC III'!$L12,"")</f>
        <v/>
      </c>
      <c r="N282" s="1" t="str">
        <f t="shared" si="4"/>
        <v>TRUE</v>
      </c>
    </row>
    <row r="283" spans="1:14" x14ac:dyDescent="0.25">
      <c r="A283" s="1">
        <v>5</v>
      </c>
      <c r="B283" s="1" t="str">
        <f>+VLOOKUP([5]Sheet1!$E283,[5]Sheet1!$A$2:$B$6,2,FALSE)</f>
        <v>Unit Komoditi Teh</v>
      </c>
      <c r="C283" s="6">
        <f>+'[6]QC III'!$C$3</f>
        <v>42736</v>
      </c>
      <c r="D283" s="1" t="str">
        <f>+'[6]QC III'!$B14</f>
        <v>I.QCIII.2</v>
      </c>
      <c r="E283" s="1" t="str">
        <f>+'[6]QC III'!$C14</f>
        <v>Reviu Quality Assurance (QA)</v>
      </c>
      <c r="F283" s="1" t="str">
        <f>+'[6]QC III'!$D14</f>
        <v>Maximize</v>
      </c>
      <c r="G283" s="12">
        <f>+IF('[6]QC III'!$E14&lt;&gt;"",'[6]QC III'!$E14,"")</f>
        <v>14</v>
      </c>
      <c r="H283" s="12">
        <f>+IF('[6]QC III'!$F14&lt;&gt;"",'[6]QC III'!$F14,"")</f>
        <v>14</v>
      </c>
      <c r="I283" s="4">
        <f>+IF('[6]QC III'!$G14&lt;&gt;"",'[6]QC III'!$G14,"")</f>
        <v>99.999999999999986</v>
      </c>
      <c r="J283" s="2">
        <f>+IF(AND(G283&lt;&gt;"",'[6]QC III'!$I14&lt;&gt;""),'[6]QC III'!$I14,"")</f>
        <v>110</v>
      </c>
      <c r="K283" s="3">
        <f>+IF(AND(G283&lt;&gt;"",'[6]QC III'!$J14&lt;&gt;""),'[6]QC III'!$J14,"")</f>
        <v>5</v>
      </c>
      <c r="L283" s="3">
        <f>+IF(AND(G283&lt;&gt;"",'[6]QC III'!$K14&lt;&gt;""),'[6]QC III'!$K14,"")</f>
        <v>5.5</v>
      </c>
      <c r="M283" s="1" t="str">
        <f>+IF('[6]QC III'!$L14&lt;&gt;"",'[6]QC III'!$L14,"")</f>
        <v/>
      </c>
      <c r="N283" s="1" t="str">
        <f t="shared" si="4"/>
        <v>TRUE</v>
      </c>
    </row>
    <row r="284" spans="1:14" x14ac:dyDescent="0.25">
      <c r="A284" s="1">
        <v>6</v>
      </c>
      <c r="B284" s="1" t="str">
        <f>+VLOOKUP([5]Sheet1!$E284,[5]Sheet1!$A$2:$B$6,2,FALSE)</f>
        <v>Unit Komoditi Teh</v>
      </c>
      <c r="C284" s="6">
        <f>+'[6]QC III'!$C$3</f>
        <v>42736</v>
      </c>
      <c r="D284" s="1" t="str">
        <f>+'[6]QC III'!$B16</f>
        <v>L.QCIII.1.1</v>
      </c>
      <c r="E284" s="1" t="str">
        <f>+'[6]QC III'!$C16</f>
        <v>Penyusunan RKAP 2018 Management Quality Control III</v>
      </c>
      <c r="F284" s="1" t="str">
        <f>+'[6]QC III'!$D16</f>
        <v>Minimize</v>
      </c>
      <c r="G284" s="11" t="str">
        <f>+IF('[6]QC III'!$E16&lt;&gt;"",'[6]QC III'!$E16,"")</f>
        <v/>
      </c>
      <c r="H284" s="11" t="str">
        <f>+IF('[6]QC III'!$F16&lt;&gt;"",'[6]QC III'!$F16,"")</f>
        <v/>
      </c>
      <c r="I284" s="4" t="str">
        <f>+IF('[6]QC III'!$G16&lt;&gt;"",'[6]QC III'!$G16,"")</f>
        <v/>
      </c>
      <c r="J284" s="2" t="str">
        <f>+IF(AND(G284&lt;&gt;"",'[6]QC III'!$I16&lt;&gt;""),'[6]QC III'!$I16,"")</f>
        <v/>
      </c>
      <c r="K284" s="3" t="str">
        <f>+IF(AND(G284&lt;&gt;"",'[6]QC III'!$J16&lt;&gt;""),'[6]QC III'!$J16,"")</f>
        <v/>
      </c>
      <c r="L284" s="3" t="str">
        <f>+IF(AND(G284&lt;&gt;"",'[6]QC III'!$K16&lt;&gt;""),'[6]QC III'!$K16,"")</f>
        <v/>
      </c>
      <c r="M284" s="1" t="str">
        <f>+IF('[6]QC III'!$L16&lt;&gt;"",'[6]QC III'!$L16,"")</f>
        <v/>
      </c>
      <c r="N284" s="1" t="str">
        <f t="shared" si="4"/>
        <v>FALSE</v>
      </c>
    </row>
    <row r="285" spans="1:14" x14ac:dyDescent="0.25">
      <c r="A285" s="1">
        <v>7</v>
      </c>
      <c r="B285" s="1" t="str">
        <f>+VLOOKUP([5]Sheet1!$E285,[5]Sheet1!$A$2:$B$6,2,FALSE)</f>
        <v>Unit Komoditi Teh</v>
      </c>
      <c r="C285" s="6">
        <f>+'[6]QC III'!$C$3</f>
        <v>42736</v>
      </c>
      <c r="D285" s="1" t="str">
        <f>+'[6]QC III'!$B17</f>
        <v>L.QCIII.1.2</v>
      </c>
      <c r="E285" s="1" t="str">
        <f>+'[6]QC III'!$C17</f>
        <v>Penyusunan PKB (I,II,III,IV) Management Quality Control III</v>
      </c>
      <c r="F285" s="1" t="str">
        <f>+'[6]QC III'!$D17</f>
        <v>Minimize</v>
      </c>
      <c r="G285" s="11" t="str">
        <f>+IF('[6]QC III'!$E17&lt;&gt;"",'[6]QC III'!$E17,"")</f>
        <v/>
      </c>
      <c r="H285" s="11" t="str">
        <f>+IF('[6]QC III'!$F17&lt;&gt;"",'[6]QC III'!$F17,"")</f>
        <v/>
      </c>
      <c r="I285" s="4" t="str">
        <f>+IF('[6]QC III'!$G17&lt;&gt;"",'[6]QC III'!$G17,"")</f>
        <v/>
      </c>
      <c r="J285" s="2" t="str">
        <f>+IF(AND(G285&lt;&gt;"",'[6]QC III'!$I17&lt;&gt;""),'[6]QC III'!$I17,"")</f>
        <v/>
      </c>
      <c r="K285" s="3" t="str">
        <f>+IF(AND(G285&lt;&gt;"",'[6]QC III'!$J17&lt;&gt;""),'[6]QC III'!$J17,"")</f>
        <v/>
      </c>
      <c r="L285" s="3" t="str">
        <f>+IF(AND(G285&lt;&gt;"",'[6]QC III'!$K17&lt;&gt;""),'[6]QC III'!$K17,"")</f>
        <v/>
      </c>
      <c r="M285" s="1" t="str">
        <f>+IF('[6]QC III'!$L17&lt;&gt;"",'[6]QC III'!$L17,"")</f>
        <v/>
      </c>
      <c r="N285" s="1" t="str">
        <f t="shared" si="4"/>
        <v>FALSE</v>
      </c>
    </row>
    <row r="286" spans="1:14" x14ac:dyDescent="0.25">
      <c r="A286" s="1">
        <v>8</v>
      </c>
      <c r="B286" s="1" t="str">
        <f>+VLOOKUP([5]Sheet1!$E286,[5]Sheet1!$A$2:$B$6,2,FALSE)</f>
        <v>Unit Komoditi Teh</v>
      </c>
      <c r="C286" s="6">
        <f>+'[6]QC III'!$C$3</f>
        <v>42736</v>
      </c>
      <c r="D286" s="1" t="str">
        <f>+'[6]QC III'!$B19</f>
        <v>L.QCIII.2</v>
      </c>
      <c r="E286" s="1" t="str">
        <f>+'[6]QC III'!$C19</f>
        <v>Pengkajian Terhadap Kebijakan Korporasi</v>
      </c>
      <c r="F286" s="1" t="str">
        <f>+'[6]QC III'!$D19</f>
        <v>Maximize</v>
      </c>
      <c r="G286" s="12" t="str">
        <f>+IF('[6]QC III'!$E19&lt;&gt;"",'[6]QC III'!$E19,"")</f>
        <v/>
      </c>
      <c r="H286" s="12" t="str">
        <f>+IF('[6]QC III'!$F19&lt;&gt;"",'[6]QC III'!$F19,"")</f>
        <v/>
      </c>
      <c r="I286" s="4" t="str">
        <f>+IF('[6]QC III'!$G19&lt;&gt;"",'[6]QC III'!$G19,"")</f>
        <v/>
      </c>
      <c r="J286" s="2" t="str">
        <f>+IF(AND(G286&lt;&gt;"",'[6]QC III'!$I19&lt;&gt;""),'[6]QC III'!$I19,"")</f>
        <v/>
      </c>
      <c r="K286" s="3" t="str">
        <f>+IF(AND(G286&lt;&gt;"",'[6]QC III'!$J19&lt;&gt;""),'[6]QC III'!$J19,"")</f>
        <v/>
      </c>
      <c r="L286" s="3" t="str">
        <f>+IF(AND(G286&lt;&gt;"",'[6]QC III'!$K19&lt;&gt;""),'[6]QC III'!$K19,"")</f>
        <v/>
      </c>
      <c r="M286" s="1" t="str">
        <f>+IF('[6]QC III'!$L19&lt;&gt;"",'[6]QC III'!$L19,"")</f>
        <v/>
      </c>
      <c r="N286" s="1" t="str">
        <f t="shared" si="4"/>
        <v>FALSE</v>
      </c>
    </row>
    <row r="287" spans="1:14" x14ac:dyDescent="0.25">
      <c r="A287" s="1">
        <v>9</v>
      </c>
      <c r="B287" s="1" t="str">
        <f>+VLOOKUP([5]Sheet1!$E287,[5]Sheet1!$A$2:$B$6,2,FALSE)</f>
        <v>Unit Komoditi Teh</v>
      </c>
      <c r="C287" s="6">
        <f>+'[6]QC III'!$C$3</f>
        <v>42736</v>
      </c>
      <c r="D287" s="1" t="str">
        <f>+'[6]QC III'!$B21</f>
        <v>L.QCIII.3</v>
      </c>
      <c r="E287" s="1" t="str">
        <f>+'[6]QC III'!$C21</f>
        <v>Ketepatan penyampaian Laporan KPI Softcopy</v>
      </c>
      <c r="F287" s="1" t="str">
        <f>+'[6]QC III'!$D21</f>
        <v>Minimize</v>
      </c>
      <c r="G287" s="11">
        <f>+IF('[6]QC III'!$E21&lt;&gt;"",'[6]QC III'!$E21,"")</f>
        <v>42775</v>
      </c>
      <c r="H287" s="11">
        <f>+IF('[6]QC III'!$F21&lt;&gt;"",'[6]QC III'!$F21,"")</f>
        <v>42773</v>
      </c>
      <c r="I287" s="5">
        <f>+IF('[6]QC III'!$G21&lt;&gt;"",'[6]QC III'!$G21,"")</f>
        <v>-2</v>
      </c>
      <c r="J287" s="2">
        <f>+IF(AND(G287&lt;&gt;"",'[6]QC III'!$I21&lt;&gt;""),'[6]QC III'!$I21,"")</f>
        <v>110</v>
      </c>
      <c r="K287" s="3">
        <f>+IF(AND(G287&lt;&gt;"",'[6]QC III'!$J21&lt;&gt;""),'[6]QC III'!$J21,"")</f>
        <v>25</v>
      </c>
      <c r="L287" s="3">
        <f>+IF(AND(G287&lt;&gt;"",'[6]QC III'!$K21&lt;&gt;""),'[6]QC III'!$K21,"")</f>
        <v>27.5</v>
      </c>
      <c r="M287" s="1" t="str">
        <f>+IF('[6]QC III'!$L21&lt;&gt;"",'[6]QC III'!$L21,"")</f>
        <v/>
      </c>
      <c r="N287" s="1" t="str">
        <f t="shared" si="4"/>
        <v>TRUE</v>
      </c>
    </row>
    <row r="288" spans="1:14" x14ac:dyDescent="0.25">
      <c r="A288" s="1">
        <v>1</v>
      </c>
      <c r="B288" s="1" t="str">
        <f>+VLOOKUP([5]Sheet1!$E288,[5]Sheet1!$A$2:$B$6,2,FALSE)</f>
        <v>Unit Industri Hilir Terpadu</v>
      </c>
      <c r="C288" s="6">
        <f>+'[6]QC IV'!$C$3</f>
        <v>42736</v>
      </c>
      <c r="D288" s="1" t="str">
        <f>+'[6]QC IV'!$B7</f>
        <v>F.QCIV.1</v>
      </c>
      <c r="E288" s="1" t="str">
        <f>+'[6]QC IV'!$C7</f>
        <v>Biaya Umum Management Quality Control IV</v>
      </c>
      <c r="F288" s="1" t="str">
        <f>+'[6]QC IV'!$D7</f>
        <v>Minimize</v>
      </c>
      <c r="G288" s="10">
        <f>+IF('[6]QC IV'!$E7&lt;&gt;"",'[6]QC IV'!$E7,"")</f>
        <v>15275000</v>
      </c>
      <c r="H288" s="10">
        <f>+IF('[6]QC IV'!$F7&lt;&gt;"",'[6]QC IV'!$F7,"")</f>
        <v>0</v>
      </c>
      <c r="I288" s="4">
        <f>+IF('[6]QC IV'!$G7&lt;&gt;"",'[6]QC IV'!$G7,"")</f>
        <v>0</v>
      </c>
      <c r="J288" s="2">
        <f>+IF(AND(G288&lt;&gt;"",'[6]QC IV'!$I7&lt;&gt;""),'[6]QC IV'!$I7,"")</f>
        <v>100</v>
      </c>
      <c r="K288" s="3">
        <f>+IF(AND(G288&lt;&gt;"",'[6]QC IV'!$J7&lt;&gt;""),'[6]QC IV'!$J7,"")</f>
        <v>25</v>
      </c>
      <c r="L288" s="3">
        <f>+IF(AND(G288&lt;&gt;"",'[6]QC IV'!$K7&lt;&gt;""),'[6]QC IV'!$K7,"")</f>
        <v>25</v>
      </c>
      <c r="M288" s="1" t="str">
        <f>+IF('[6]QC IV'!$L7&lt;&gt;"",'[6]QC IV'!$L7,"")</f>
        <v/>
      </c>
      <c r="N288" s="1" t="str">
        <f t="shared" si="4"/>
        <v>TRUE</v>
      </c>
    </row>
    <row r="289" spans="1:14" x14ac:dyDescent="0.25">
      <c r="A289" s="1">
        <v>2</v>
      </c>
      <c r="B289" s="1" t="str">
        <f>+VLOOKUP([5]Sheet1!$E289,[5]Sheet1!$A$2:$B$6,2,FALSE)</f>
        <v>Unit Industri Hilir Terpadu</v>
      </c>
      <c r="C289" s="6">
        <f>+'[6]QC IV'!$C$3</f>
        <v>42736</v>
      </c>
      <c r="D289" s="1" t="str">
        <f>+'[6]QC IV'!$B9</f>
        <v>C.QCIV.1</v>
      </c>
      <c r="E289" s="1" t="str">
        <f>+'[6]QC IV'!$C9</f>
        <v>Tingkat Kepuasan Direksi Kepada Management Quality Control IV</v>
      </c>
      <c r="F289" s="1" t="str">
        <f>+'[6]QC IV'!$D9</f>
        <v>Maximize</v>
      </c>
      <c r="G289" s="10">
        <f>+IF('[6]QC IV'!$E9&lt;&gt;"",'[6]QC IV'!$E9,"")</f>
        <v>100</v>
      </c>
      <c r="H289" s="10">
        <f>+IF('[6]QC IV'!$F9&lt;&gt;"",'[6]QC IV'!$F9,"")</f>
        <v>78</v>
      </c>
      <c r="I289" s="4">
        <f>+IF('[6]QC IV'!$G9&lt;&gt;"",'[6]QC IV'!$G9,"")</f>
        <v>78</v>
      </c>
      <c r="J289" s="2">
        <f>+IF(AND(G289&lt;&gt;"",'[6]QC IV'!$I9&lt;&gt;""),'[6]QC IV'!$I9,"")</f>
        <v>50</v>
      </c>
      <c r="K289" s="3">
        <f>+IF(AND(G289&lt;&gt;"",'[6]QC IV'!$J9&lt;&gt;""),'[6]QC IV'!$J9,"")</f>
        <v>25</v>
      </c>
      <c r="L289" s="3">
        <f>+IF(AND(G289&lt;&gt;"",'[6]QC IV'!$K9&lt;&gt;""),'[6]QC IV'!$K9,"")</f>
        <v>12.5</v>
      </c>
      <c r="M289" s="1" t="str">
        <f>+IF('[6]QC IV'!$L9&lt;&gt;"",'[6]QC IV'!$L9,"")</f>
        <v/>
      </c>
      <c r="N289" s="1" t="str">
        <f t="shared" si="4"/>
        <v>TRUE</v>
      </c>
    </row>
    <row r="290" spans="1:14" x14ac:dyDescent="0.25">
      <c r="A290" s="1">
        <v>3</v>
      </c>
      <c r="B290" s="1" t="str">
        <f>+VLOOKUP([5]Sheet1!$E290,[5]Sheet1!$A$2:$B$6,2,FALSE)</f>
        <v>Unit Industri Hilir Terpadu</v>
      </c>
      <c r="C290" s="6">
        <f>+'[6]QC IV'!$C$3</f>
        <v>42736</v>
      </c>
      <c r="D290" s="1" t="str">
        <f>+'[6]QC IV'!$B11</f>
        <v>I.QCIV.1.1</v>
      </c>
      <c r="E290" s="1" t="str">
        <f>+'[6]QC IV'!$C11</f>
        <v>Laporan Rencana Program Pengawalan Wilayah Kerja</v>
      </c>
      <c r="F290" s="1" t="str">
        <f>+'[6]QC IV'!$D11</f>
        <v>Minimize</v>
      </c>
      <c r="G290" s="11">
        <f>+IF('[6]QC IV'!$E11&lt;&gt;"",'[6]QC IV'!$E11,"")</f>
        <v>42769</v>
      </c>
      <c r="H290" s="11">
        <f>+IF('[6]QC IV'!$F11&lt;&gt;"",'[6]QC IV'!$F11,"")</f>
        <v>42783</v>
      </c>
      <c r="I290" s="4">
        <f>+IF('[6]QC IV'!$G11&lt;&gt;"",'[6]QC IV'!$G11,"")</f>
        <v>14</v>
      </c>
      <c r="J290" s="2">
        <f>+IF(AND(G290&lt;&gt;"",'[6]QC IV'!$I11&lt;&gt;""),'[6]QC IV'!$I11,"")</f>
        <v>0</v>
      </c>
      <c r="K290" s="3">
        <f>+IF(AND(G290&lt;&gt;"",'[6]QC IV'!$J11&lt;&gt;""),'[6]QC IV'!$J11,"")</f>
        <v>10</v>
      </c>
      <c r="L290" s="3">
        <f>+IF(AND(G290&lt;&gt;"",'[6]QC IV'!$K11&lt;&gt;""),'[6]QC IV'!$K11,"")</f>
        <v>0</v>
      </c>
      <c r="M290" s="1" t="str">
        <f>+IF('[6]QC IV'!$L11&lt;&gt;"",'[6]QC IV'!$L11,"")</f>
        <v/>
      </c>
      <c r="N290" s="1" t="str">
        <f t="shared" si="4"/>
        <v>TRUE</v>
      </c>
    </row>
    <row r="291" spans="1:14" x14ac:dyDescent="0.25">
      <c r="A291" s="1">
        <v>4</v>
      </c>
      <c r="B291" s="1" t="str">
        <f>+VLOOKUP([5]Sheet1!$E291,[5]Sheet1!$A$2:$B$6,2,FALSE)</f>
        <v>Unit Industri Hilir Terpadu</v>
      </c>
      <c r="C291" s="6">
        <f>+'[6]QC IV'!$C$3</f>
        <v>42736</v>
      </c>
      <c r="D291" s="1" t="str">
        <f>+'[6]QC IV'!$B12</f>
        <v>I.QCIV.1.2</v>
      </c>
      <c r="E291" s="1" t="str">
        <f>+'[6]QC IV'!$C12</f>
        <v>Laporan Manajemen Quality Control IV</v>
      </c>
      <c r="F291" s="1" t="str">
        <f>+'[6]QC IV'!$D12</f>
        <v>Minimize</v>
      </c>
      <c r="G291" s="11">
        <f>+IF('[6]QC IV'!$E12&lt;&gt;"",'[6]QC IV'!$E12,"")</f>
        <v>42769</v>
      </c>
      <c r="H291" s="11">
        <f>+IF('[6]QC IV'!$F12&lt;&gt;"",'[6]QC IV'!$F12,"")</f>
        <v>42783</v>
      </c>
      <c r="I291" s="4">
        <f>+IF('[6]QC IV'!$G12&lt;&gt;"",'[6]QC IV'!$G12,"")</f>
        <v>14</v>
      </c>
      <c r="J291" s="2">
        <f>+IF(AND(G291&lt;&gt;"",'[6]QC IV'!$I12&lt;&gt;""),'[6]QC IV'!$I12,"")</f>
        <v>0</v>
      </c>
      <c r="K291" s="3">
        <f>+IF(AND(G291&lt;&gt;"",'[6]QC IV'!$J12&lt;&gt;""),'[6]QC IV'!$J12,"")</f>
        <v>10</v>
      </c>
      <c r="L291" s="3">
        <f>+IF(AND(G291&lt;&gt;"",'[6]QC IV'!$K12&lt;&gt;""),'[6]QC IV'!$K12,"")</f>
        <v>0</v>
      </c>
      <c r="M291" s="1" t="str">
        <f>+IF('[6]QC IV'!$L12&lt;&gt;"",'[6]QC IV'!$L12,"")</f>
        <v/>
      </c>
      <c r="N291" s="1" t="str">
        <f t="shared" si="4"/>
        <v>TRUE</v>
      </c>
    </row>
    <row r="292" spans="1:14" x14ac:dyDescent="0.25">
      <c r="A292" s="1">
        <v>5</v>
      </c>
      <c r="B292" s="1" t="str">
        <f>+VLOOKUP([5]Sheet1!$E292,[5]Sheet1!$A$2:$B$6,2,FALSE)</f>
        <v>Unit Industri Hilir Terpadu</v>
      </c>
      <c r="C292" s="6">
        <f>+'[6]QC IV'!$C$3</f>
        <v>42736</v>
      </c>
      <c r="D292" s="1" t="str">
        <f>+'[6]QC IV'!$B14</f>
        <v>I.QCIV.2</v>
      </c>
      <c r="E292" s="1" t="str">
        <f>+'[6]QC IV'!$C14</f>
        <v>Reviu Quality Assurance (QA)</v>
      </c>
      <c r="F292" s="1" t="str">
        <f>+'[6]QC IV'!$D14</f>
        <v>Maximize</v>
      </c>
      <c r="G292" s="12">
        <f>+IF('[6]QC IV'!$E14&lt;&gt;"",'[6]QC IV'!$E14,"")</f>
        <v>5</v>
      </c>
      <c r="H292" s="12">
        <f>+IF('[6]QC IV'!$F14&lt;&gt;"",'[6]QC IV'!$F14,"")</f>
        <v>5</v>
      </c>
      <c r="I292" s="4">
        <f>+IF('[6]QC IV'!$G14&lt;&gt;"",'[6]QC IV'!$G14,"")</f>
        <v>100</v>
      </c>
      <c r="J292" s="2">
        <f>+IF(AND(G292&lt;&gt;"",'[6]QC IV'!$I14&lt;&gt;""),'[6]QC IV'!$I14,"")</f>
        <v>110</v>
      </c>
      <c r="K292" s="3">
        <f>+IF(AND(G292&lt;&gt;"",'[6]QC IV'!$J14&lt;&gt;""),'[6]QC IV'!$J14,"")</f>
        <v>5</v>
      </c>
      <c r="L292" s="3">
        <f>+IF(AND(G292&lt;&gt;"",'[6]QC IV'!$K14&lt;&gt;""),'[6]QC IV'!$K14,"")</f>
        <v>5.5</v>
      </c>
      <c r="M292" s="1" t="str">
        <f>+IF('[6]QC IV'!$L14&lt;&gt;"",'[6]QC IV'!$L14,"")</f>
        <v/>
      </c>
      <c r="N292" s="1" t="str">
        <f t="shared" si="4"/>
        <v>TRUE</v>
      </c>
    </row>
    <row r="293" spans="1:14" x14ac:dyDescent="0.25">
      <c r="A293" s="1">
        <v>6</v>
      </c>
      <c r="B293" s="1" t="str">
        <f>+VLOOKUP([5]Sheet1!$E293,[5]Sheet1!$A$2:$B$6,2,FALSE)</f>
        <v>Unit Industri Hilir Terpadu</v>
      </c>
      <c r="C293" s="6">
        <f>+'[6]QC IV'!$C$3</f>
        <v>42736</v>
      </c>
      <c r="D293" s="1" t="str">
        <f>+'[6]QC IV'!$B16</f>
        <v>L.QCIV.1.1</v>
      </c>
      <c r="E293" s="1" t="str">
        <f>+'[6]QC IV'!$C16</f>
        <v>Penyusunan RKAP 2018 Management Quality Control IV</v>
      </c>
      <c r="F293" s="1" t="str">
        <f>+'[6]QC IV'!$D16</f>
        <v>Minimize</v>
      </c>
      <c r="G293" s="11" t="str">
        <f>+IF('[6]QC IV'!$E16&lt;&gt;"",'[6]QC IV'!$E16,"")</f>
        <v/>
      </c>
      <c r="H293" s="11" t="str">
        <f>+IF('[6]QC IV'!$F16&lt;&gt;"",'[6]QC IV'!$F16,"")</f>
        <v/>
      </c>
      <c r="I293" s="4" t="str">
        <f>+IF('[6]QC IV'!$G16&lt;&gt;"",'[6]QC IV'!$G16,"")</f>
        <v/>
      </c>
      <c r="J293" s="2" t="str">
        <f>+IF(AND(G293&lt;&gt;"",'[6]QC IV'!$I16&lt;&gt;""),'[6]QC IV'!$I16,"")</f>
        <v/>
      </c>
      <c r="K293" s="3" t="str">
        <f>+IF(AND(G293&lt;&gt;"",'[6]QC IV'!$J16&lt;&gt;""),'[6]QC IV'!$J16,"")</f>
        <v/>
      </c>
      <c r="L293" s="3" t="str">
        <f>+IF(AND(G293&lt;&gt;"",'[6]QC IV'!$K16&lt;&gt;""),'[6]QC IV'!$K16,"")</f>
        <v/>
      </c>
      <c r="M293" s="1" t="str">
        <f>+IF('[6]QC IV'!$L16&lt;&gt;"",'[6]QC IV'!$L16,"")</f>
        <v/>
      </c>
      <c r="N293" s="1" t="str">
        <f t="shared" si="4"/>
        <v>FALSE</v>
      </c>
    </row>
    <row r="294" spans="1:14" x14ac:dyDescent="0.25">
      <c r="A294" s="1">
        <v>7</v>
      </c>
      <c r="B294" s="1" t="str">
        <f>+VLOOKUP([5]Sheet1!$E294,[5]Sheet1!$A$2:$B$6,2,FALSE)</f>
        <v>Unit Industri Hilir Terpadu</v>
      </c>
      <c r="C294" s="6">
        <f>+'[6]QC IV'!$C$3</f>
        <v>42736</v>
      </c>
      <c r="D294" s="1" t="str">
        <f>+'[6]QC IV'!$B17</f>
        <v>L.QCIV.1.2</v>
      </c>
      <c r="E294" s="1" t="str">
        <f>+'[6]QC IV'!$C17</f>
        <v>Penyusunan PKB (I,II,III,IV) Management Quality Control IV</v>
      </c>
      <c r="F294" s="1" t="str">
        <f>+'[6]QC IV'!$D17</f>
        <v>Minimize</v>
      </c>
      <c r="G294" s="11" t="str">
        <f>+IF('[6]QC IV'!$E17&lt;&gt;"",'[6]QC IV'!$E17,"")</f>
        <v/>
      </c>
      <c r="H294" s="11" t="str">
        <f>+IF('[6]QC IV'!$F17&lt;&gt;"",'[6]QC IV'!$F17,"")</f>
        <v/>
      </c>
      <c r="I294" s="4" t="str">
        <f>+IF('[6]QC IV'!$G17&lt;&gt;"",'[6]QC IV'!$G17,"")</f>
        <v/>
      </c>
      <c r="J294" s="2" t="str">
        <f>+IF(AND(G294&lt;&gt;"",'[6]QC IV'!$I17&lt;&gt;""),'[6]QC IV'!$I17,"")</f>
        <v/>
      </c>
      <c r="K294" s="3" t="str">
        <f>+IF(AND(G294&lt;&gt;"",'[6]QC IV'!$J17&lt;&gt;""),'[6]QC IV'!$J17,"")</f>
        <v/>
      </c>
      <c r="L294" s="3" t="str">
        <f>+IF(AND(G294&lt;&gt;"",'[6]QC IV'!$K17&lt;&gt;""),'[6]QC IV'!$K17,"")</f>
        <v/>
      </c>
      <c r="M294" s="1" t="str">
        <f>+IF('[6]QC IV'!$L17&lt;&gt;"",'[6]QC IV'!$L17,"")</f>
        <v/>
      </c>
      <c r="N294" s="1" t="str">
        <f t="shared" si="4"/>
        <v>FALSE</v>
      </c>
    </row>
    <row r="295" spans="1:14" x14ac:dyDescent="0.25">
      <c r="A295" s="1">
        <v>8</v>
      </c>
      <c r="B295" s="1" t="str">
        <f>+VLOOKUP([5]Sheet1!$E295,[5]Sheet1!$A$2:$B$6,2,FALSE)</f>
        <v>Unit Industri Hilir Terpadu</v>
      </c>
      <c r="C295" s="6">
        <f>+'[6]QC IV'!$C$3</f>
        <v>42736</v>
      </c>
      <c r="D295" s="1" t="str">
        <f>+'[6]QC IV'!$B19</f>
        <v>L.QCIV.2</v>
      </c>
      <c r="E295" s="1" t="str">
        <f>+'[6]QC IV'!$C19</f>
        <v>Pengkajian Terhadap Kebijakan Korporasi</v>
      </c>
      <c r="F295" s="1" t="str">
        <f>+'[6]QC IV'!$D19</f>
        <v>Maximize</v>
      </c>
      <c r="G295" s="12" t="str">
        <f>+IF('[6]QC IV'!$E19&lt;&gt;"",'[6]QC IV'!$E19,"")</f>
        <v/>
      </c>
      <c r="H295" s="12" t="str">
        <f>+IF('[6]QC IV'!$F19&lt;&gt;"",'[6]QC IV'!$F19,"")</f>
        <v/>
      </c>
      <c r="I295" s="4" t="str">
        <f>+IF('[6]QC IV'!$G19&lt;&gt;"",'[6]QC IV'!$G19,"")</f>
        <v/>
      </c>
      <c r="J295" s="2" t="str">
        <f>+IF(AND(G295&lt;&gt;"",'[6]QC IV'!$I19&lt;&gt;""),'[6]QC IV'!$I19,"")</f>
        <v/>
      </c>
      <c r="K295" s="3" t="str">
        <f>+IF(AND(G295&lt;&gt;"",'[6]QC IV'!$J19&lt;&gt;""),'[6]QC IV'!$J19,"")</f>
        <v/>
      </c>
      <c r="L295" s="3" t="str">
        <f>+IF(AND(G295&lt;&gt;"",'[6]QC IV'!$K19&lt;&gt;""),'[6]QC IV'!$K19,"")</f>
        <v/>
      </c>
      <c r="M295" s="1" t="str">
        <f>+IF('[6]QC IV'!$L19&lt;&gt;"",'[6]QC IV'!$L19,"")</f>
        <v/>
      </c>
      <c r="N295" s="1" t="str">
        <f t="shared" si="4"/>
        <v>FALSE</v>
      </c>
    </row>
    <row r="296" spans="1:14" x14ac:dyDescent="0.25">
      <c r="A296" s="1">
        <v>9</v>
      </c>
      <c r="B296" s="1" t="str">
        <f>+VLOOKUP([5]Sheet1!$E296,[5]Sheet1!$A$2:$B$6,2,FALSE)</f>
        <v>Unit Industri Hilir Terpadu</v>
      </c>
      <c r="C296" s="6">
        <f>+'[6]QC IV'!$C$3</f>
        <v>42736</v>
      </c>
      <c r="D296" s="1" t="str">
        <f>+'[6]QC IV'!$B21</f>
        <v>L.QCIV.3</v>
      </c>
      <c r="E296" s="1" t="str">
        <f>+'[6]QC IV'!$C21</f>
        <v>Ketepatan penyampaian Laporan KPI Softcopy</v>
      </c>
      <c r="F296" s="1" t="str">
        <f>+'[6]QC IV'!$D21</f>
        <v>Minimize</v>
      </c>
      <c r="G296" s="11">
        <f>+IF('[6]QC IV'!$E21&lt;&gt;"",'[6]QC IV'!$E21,"")</f>
        <v>42775</v>
      </c>
      <c r="H296" s="11">
        <f>+IF('[6]QC IV'!$F21&lt;&gt;"",'[6]QC IV'!$F21,"")</f>
        <v>42783</v>
      </c>
      <c r="I296" s="5">
        <f>+IF('[6]QC IV'!$G21&lt;&gt;"",'[6]QC IV'!$G21,"")</f>
        <v>5</v>
      </c>
      <c r="J296" s="2">
        <f>+IF(AND(G296&lt;&gt;"",'[6]QC IV'!$I21&lt;&gt;""),'[6]QC IV'!$I21,"")</f>
        <v>50</v>
      </c>
      <c r="K296" s="3">
        <f>+IF(AND(G296&lt;&gt;"",'[6]QC IV'!$J21&lt;&gt;""),'[6]QC IV'!$J21,"")</f>
        <v>25</v>
      </c>
      <c r="L296" s="3">
        <f>+IF(AND(G296&lt;&gt;"",'[6]QC IV'!$K21&lt;&gt;""),'[6]QC IV'!$K21,"")</f>
        <v>12.5</v>
      </c>
      <c r="M296" s="1" t="str">
        <f>+IF('[6]QC IV'!$L21&lt;&gt;"",'[6]QC IV'!$L21,"")</f>
        <v/>
      </c>
      <c r="N296" s="1" t="str">
        <f t="shared" si="4"/>
        <v>TRUE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2017-05-10T08:24:42Z</dcterms:created>
  <dcterms:modified xsi:type="dcterms:W3CDTF">2017-05-17T01:34:12Z</dcterms:modified>
</cp:coreProperties>
</file>