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C9578BA1-A11D-4882-96DE-5F582ADB6317}" xr6:coauthVersionLast="40" xr6:coauthVersionMax="40" xr10:uidLastSave="{00000000-0000-0000-0000-000000000000}"/>
  <bookViews>
    <workbookView xWindow="0" yWindow="0" windowWidth="11730" windowHeight="4965" activeTab="1" xr2:uid="{00000000-000D-0000-FFFF-FFFF00000000}"/>
  </bookViews>
  <sheets>
    <sheet name="Biaya Ditinjau dari Objek" sheetId="2" r:id="rId1"/>
    <sheet name="Perhitungan BEP" sheetId="3" r:id="rId2"/>
    <sheet name="Summary BEP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3" l="1"/>
  <c r="D6" i="3"/>
  <c r="K13" i="1" l="1"/>
  <c r="B4" i="3"/>
  <c r="B13" i="3" l="1"/>
  <c r="K4" i="2" l="1"/>
  <c r="D10" i="1" l="1"/>
  <c r="D13" i="1"/>
  <c r="E10" i="1" l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D14" i="1"/>
  <c r="E13" i="1"/>
  <c r="E14" i="1" l="1"/>
  <c r="F13" i="1"/>
  <c r="G13" i="1" l="1"/>
  <c r="F14" i="1"/>
  <c r="H13" i="1" l="1"/>
  <c r="G14" i="1"/>
  <c r="I13" i="1" l="1"/>
  <c r="H14" i="1"/>
  <c r="J13" i="1" l="1"/>
  <c r="I14" i="1"/>
  <c r="J14" i="1" l="1"/>
  <c r="L13" i="1" l="1"/>
  <c r="K14" i="1"/>
  <c r="M13" i="1" l="1"/>
  <c r="L14" i="1"/>
  <c r="N13" i="1" l="1"/>
  <c r="M14" i="1"/>
  <c r="O13" i="1" l="1"/>
  <c r="N14" i="1"/>
  <c r="P13" i="1" l="1"/>
  <c r="O14" i="1"/>
  <c r="Q13" i="1" l="1"/>
  <c r="P14" i="1"/>
  <c r="R13" i="1" l="1"/>
  <c r="Q14" i="1"/>
  <c r="S13" i="1" l="1"/>
  <c r="R14" i="1"/>
  <c r="T13" i="1" l="1"/>
  <c r="S14" i="1"/>
  <c r="U13" i="1" l="1"/>
  <c r="T14" i="1"/>
  <c r="V13" i="1" l="1"/>
  <c r="U14" i="1"/>
  <c r="W13" i="1" l="1"/>
  <c r="V14" i="1"/>
  <c r="X13" i="1" l="1"/>
  <c r="W14" i="1"/>
  <c r="Y13" i="1" l="1"/>
  <c r="X14" i="1"/>
  <c r="Z13" i="1" l="1"/>
  <c r="Y14" i="1"/>
  <c r="AA13" i="1" l="1"/>
  <c r="Z14" i="1"/>
  <c r="AA14" i="1" l="1"/>
</calcChain>
</file>

<file path=xl/sharedStrings.xml><?xml version="1.0" encoding="utf-8"?>
<sst xmlns="http://schemas.openxmlformats.org/spreadsheetml/2006/main" count="51" uniqueCount="44">
  <si>
    <t>No.</t>
  </si>
  <si>
    <t>Biaya Tenaga Kerja perbulan</t>
  </si>
  <si>
    <t>Biaya Overhead perbulan</t>
  </si>
  <si>
    <t>Keuntungan Bersih</t>
  </si>
  <si>
    <t>Total Biaya</t>
  </si>
  <si>
    <t>Kas</t>
  </si>
  <si>
    <t xml:space="preserve">Biaya-biaya </t>
  </si>
  <si>
    <t>BULAN</t>
  </si>
  <si>
    <t>BEP</t>
  </si>
  <si>
    <t>Note:</t>
  </si>
  <si>
    <t xml:space="preserve">Total Penjualan </t>
  </si>
  <si>
    <t>Biaya Hosting</t>
  </si>
  <si>
    <t>Data pengeluaran tiap bulan</t>
  </si>
  <si>
    <t>Gaji Pegawai</t>
  </si>
  <si>
    <t>Biaya Utilitas</t>
  </si>
  <si>
    <t>Overhead</t>
  </si>
  <si>
    <t>BBLangsung</t>
  </si>
  <si>
    <t>BTKLangsung</t>
  </si>
  <si>
    <t>Btotal</t>
  </si>
  <si>
    <t>Pembahasan BEP Investani</t>
  </si>
  <si>
    <t>Uraian</t>
  </si>
  <si>
    <t>Per Bulan</t>
  </si>
  <si>
    <t>Keuntungan Investani Per Ha</t>
  </si>
  <si>
    <t>per Ha</t>
  </si>
  <si>
    <t>B BB Langsung</t>
  </si>
  <si>
    <t>B TK Langsung</t>
  </si>
  <si>
    <t>B TK Tak Langsung</t>
  </si>
  <si>
    <t>Biaya Tetap</t>
  </si>
  <si>
    <t>Keuntungan Per 4 Bulan</t>
  </si>
  <si>
    <t xml:space="preserve">Summary : </t>
  </si>
  <si>
    <t>TK Langsung</t>
  </si>
  <si>
    <t>Asumsi lahan 70 Ha</t>
  </si>
  <si>
    <t>Contribution Margin Unit</t>
  </si>
  <si>
    <t>Keuntungan per Hektar per lahan adalah Rp760.000,- per 4 bulan</t>
  </si>
  <si>
    <t>Promosi</t>
  </si>
  <si>
    <t>Contribution Margin Unit adalah Rp40.000,-</t>
  </si>
  <si>
    <t>Hosting</t>
  </si>
  <si>
    <t>Keterangan</t>
  </si>
  <si>
    <t>Uraian (dalam ribu rupiah)</t>
  </si>
  <si>
    <t>Sekali jalan</t>
  </si>
  <si>
    <t>BEP Investani pada 18 Ha</t>
  </si>
  <si>
    <t>Biaya Promosi (Sekali di awal)</t>
  </si>
  <si>
    <t>BEP diproyeksikan akan terjadi pada antara bulan ke-15 dan 16, dengan asumsi sawah yang dimiliki sebesar 70 Ha</t>
  </si>
  <si>
    <t>Biaya tetap Rp558.000,-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</si>
</sst>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&quot;Rp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2" fontId="3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166" fontId="0" fillId="0" borderId="0" xfId="0" applyNumberFormat="1"/>
    <xf numFmtId="164" fontId="0" fillId="0" borderId="0" xfId="0" applyNumberFormat="1"/>
    <xf numFmtId="3" fontId="0" fillId="0" borderId="1" xfId="0" applyNumberFormat="1" applyBorder="1" applyAlignment="1">
      <alignment vertical="center"/>
    </xf>
    <xf numFmtId="0" fontId="0" fillId="0" borderId="2" xfId="0" applyBorder="1"/>
    <xf numFmtId="164" fontId="0" fillId="0" borderId="2" xfId="0" applyNumberFormat="1" applyBorder="1"/>
    <xf numFmtId="0" fontId="0" fillId="0" borderId="2" xfId="0" applyNumberFormat="1" applyBorder="1" applyAlignment="1"/>
    <xf numFmtId="0" fontId="3" fillId="2" borderId="2" xfId="2" applyBorder="1"/>
    <xf numFmtId="42" fontId="0" fillId="0" borderId="1" xfId="1" applyFont="1" applyBorder="1"/>
    <xf numFmtId="0" fontId="0" fillId="0" borderId="1" xfId="1" applyNumberFormat="1" applyFont="1" applyBorder="1"/>
    <xf numFmtId="0" fontId="3" fillId="2" borderId="1" xfId="2" applyBorder="1"/>
    <xf numFmtId="165" fontId="2" fillId="0" borderId="1" xfId="0" applyNumberFormat="1" applyFont="1" applyBorder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165" fontId="0" fillId="0" borderId="0" xfId="0" applyNumberFormat="1" applyBorder="1" applyAlignment="1">
      <alignment vertical="center"/>
    </xf>
    <xf numFmtId="165" fontId="5" fillId="3" borderId="0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</cellXfs>
  <cellStyles count="3">
    <cellStyle name="60% - Accent5" xfId="2" builtinId="48"/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Analisa BEP InvesTani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BEP'!$A$6:$C$6</c:f>
              <c:strCache>
                <c:ptCount val="3"/>
                <c:pt idx="0">
                  <c:v>1</c:v>
                </c:pt>
                <c:pt idx="1">
                  <c:v>Biaya Hosting</c:v>
                </c:pt>
                <c:pt idx="2">
                  <c:v> 58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'Summary BEP'!$D$3:$AA$5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BULAN</c:v>
                  </c:pt>
                </c:lvl>
              </c:multiLvlStrCache>
            </c:multiLvlStrRef>
          </c:xVal>
          <c:yVal>
            <c:numRef>
              <c:f>'Summary BEP'!$D$6:$AA$6</c:f>
              <c:numCache>
                <c:formatCode>_(* #,##0_);_(* \(#,##0\);_(* "-"_);_(@_)</c:formatCode>
                <c:ptCount val="24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C-4241-B54A-7D4AADDF0583}"/>
            </c:ext>
          </c:extLst>
        </c:ser>
        <c:ser>
          <c:idx val="4"/>
          <c:order val="1"/>
          <c:tx>
            <c:strRef>
              <c:f>'Summary BEP'!$A$10:$C$10</c:f>
              <c:strCache>
                <c:ptCount val="3"/>
                <c:pt idx="0">
                  <c:v>4</c:v>
                </c:pt>
                <c:pt idx="1">
                  <c:v>Total Biaya</c:v>
                </c:pt>
                <c:pt idx="2">
                  <c:v> 500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'Summary BEP'!$D$3:$AA$5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BULAN</c:v>
                  </c:pt>
                </c:lvl>
              </c:multiLvlStrCache>
            </c:multiLvlStrRef>
          </c:xVal>
          <c:yVal>
            <c:numRef>
              <c:f>'Summary BEP'!$D$10:$AA$10</c:f>
              <c:numCache>
                <c:formatCode>_(* #,##0_);_(* \(#,##0\);_(* "-"_);_(@_)</c:formatCode>
                <c:ptCount val="24"/>
                <c:pt idx="0">
                  <c:v>13058</c:v>
                </c:pt>
                <c:pt idx="1">
                  <c:v>24058</c:v>
                </c:pt>
                <c:pt idx="2">
                  <c:v>35058</c:v>
                </c:pt>
                <c:pt idx="3">
                  <c:v>46058</c:v>
                </c:pt>
                <c:pt idx="4">
                  <c:v>57058</c:v>
                </c:pt>
                <c:pt idx="5">
                  <c:v>68058</c:v>
                </c:pt>
                <c:pt idx="6">
                  <c:v>79058</c:v>
                </c:pt>
                <c:pt idx="7">
                  <c:v>90058</c:v>
                </c:pt>
                <c:pt idx="8">
                  <c:v>101058</c:v>
                </c:pt>
                <c:pt idx="9">
                  <c:v>112058</c:v>
                </c:pt>
                <c:pt idx="10">
                  <c:v>123058</c:v>
                </c:pt>
                <c:pt idx="11">
                  <c:v>134058</c:v>
                </c:pt>
                <c:pt idx="12">
                  <c:v>145058</c:v>
                </c:pt>
                <c:pt idx="13">
                  <c:v>156058</c:v>
                </c:pt>
                <c:pt idx="14">
                  <c:v>167058</c:v>
                </c:pt>
                <c:pt idx="15">
                  <c:v>178058</c:v>
                </c:pt>
                <c:pt idx="16">
                  <c:v>189058</c:v>
                </c:pt>
                <c:pt idx="17">
                  <c:v>200058</c:v>
                </c:pt>
                <c:pt idx="18">
                  <c:v>211058</c:v>
                </c:pt>
                <c:pt idx="19">
                  <c:v>222058</c:v>
                </c:pt>
                <c:pt idx="20">
                  <c:v>233058</c:v>
                </c:pt>
                <c:pt idx="21">
                  <c:v>244058</c:v>
                </c:pt>
                <c:pt idx="22">
                  <c:v>255058</c:v>
                </c:pt>
                <c:pt idx="23">
                  <c:v>266058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C-4241-B54A-7D4AADDF0583}"/>
            </c:ext>
          </c:extLst>
        </c:ser>
        <c:ser>
          <c:idx val="5"/>
          <c:order val="2"/>
          <c:tx>
            <c:strRef>
              <c:f>'Summary BEP'!$A$11:$C$11</c:f>
              <c:strCache>
                <c:ptCount val="3"/>
                <c:pt idx="0">
                  <c:v>4</c:v>
                </c:pt>
                <c:pt idx="1">
                  <c:v>Keuntungan Bersih</c:v>
                </c:pt>
                <c:pt idx="2">
                  <c:v> 500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'Summary BEP'!$D$3:$AA$5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BULAN</c:v>
                  </c:pt>
                </c:lvl>
              </c:multiLvlStrCache>
            </c:multiLvlStrRef>
          </c:xVal>
          <c:yVal>
            <c:numRef>
              <c:f>'Summary BEP'!$D$11:$AA$11</c:f>
              <c:numCache>
                <c:formatCode>_(* #,##0_);_(* \(#,##0\);_(* "-"_);_(@_)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C-4241-B54A-7D4AADDF0583}"/>
            </c:ext>
          </c:extLst>
        </c:ser>
        <c:ser>
          <c:idx val="7"/>
          <c:order val="3"/>
          <c:tx>
            <c:strRef>
              <c:f>'Summary BEP'!$A$13:$C$13</c:f>
              <c:strCache>
                <c:ptCount val="3"/>
                <c:pt idx="0">
                  <c:v>1</c:v>
                </c:pt>
                <c:pt idx="1">
                  <c:v>Total Penjualan </c:v>
                </c:pt>
                <c:pt idx="2">
                  <c:v> 53.200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multiLvlStrRef>
              <c:f>'Summary BEP'!$D$3:$AA$5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BULAN</c:v>
                  </c:pt>
                </c:lvl>
              </c:multiLvlStrCache>
            </c:multiLvlStrRef>
          </c:xVal>
          <c:yVal>
            <c:numRef>
              <c:f>'Summary BEP'!$D$13:$AA$13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53200</c:v>
                </c:pt>
                <c:pt idx="4">
                  <c:v>53200</c:v>
                </c:pt>
                <c:pt idx="5">
                  <c:v>53200</c:v>
                </c:pt>
                <c:pt idx="6">
                  <c:v>53200</c:v>
                </c:pt>
                <c:pt idx="7">
                  <c:v>106400</c:v>
                </c:pt>
                <c:pt idx="8">
                  <c:v>106400</c:v>
                </c:pt>
                <c:pt idx="9">
                  <c:v>106400</c:v>
                </c:pt>
                <c:pt idx="10">
                  <c:v>106400</c:v>
                </c:pt>
                <c:pt idx="11">
                  <c:v>159600</c:v>
                </c:pt>
                <c:pt idx="12">
                  <c:v>159600</c:v>
                </c:pt>
                <c:pt idx="13">
                  <c:v>159600</c:v>
                </c:pt>
                <c:pt idx="14">
                  <c:v>159600</c:v>
                </c:pt>
                <c:pt idx="15">
                  <c:v>212800</c:v>
                </c:pt>
                <c:pt idx="16">
                  <c:v>212800</c:v>
                </c:pt>
                <c:pt idx="17">
                  <c:v>212800</c:v>
                </c:pt>
                <c:pt idx="18">
                  <c:v>212800</c:v>
                </c:pt>
                <c:pt idx="19">
                  <c:v>266000</c:v>
                </c:pt>
                <c:pt idx="20">
                  <c:v>266000</c:v>
                </c:pt>
                <c:pt idx="21">
                  <c:v>266000</c:v>
                </c:pt>
                <c:pt idx="22">
                  <c:v>266000</c:v>
                </c:pt>
                <c:pt idx="23">
                  <c:v>319200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DC-4241-B54A-7D4AADDF0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66040"/>
        <c:axId val="176066432"/>
      </c:scatterChart>
      <c:valAx>
        <c:axId val="17606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6432"/>
        <c:crosses val="autoZero"/>
        <c:crossBetween val="midCat"/>
      </c:valAx>
      <c:valAx>
        <c:axId val="1760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15</xdr:row>
      <xdr:rowOff>180975</xdr:rowOff>
    </xdr:from>
    <xdr:to>
      <xdr:col>10</xdr:col>
      <xdr:colOff>47624</xdr:colOff>
      <xdr:row>38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1174749</xdr:colOff>
      <xdr:row>20</xdr:row>
      <xdr:rowOff>81493</xdr:rowOff>
    </xdr:from>
    <xdr:to>
      <xdr:col>5</xdr:col>
      <xdr:colOff>610658</xdr:colOff>
      <xdr:row>24</xdr:row>
      <xdr:rowOff>138643</xdr:rowOff>
    </xdr:to>
    <xdr:sp macro="" textlink="">
      <xdr:nvSpPr>
        <xdr:cNvPr id="4" name="Oval Callou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71082" y="3891493"/>
          <a:ext cx="3372909" cy="819150"/>
        </a:xfrm>
        <a:prstGeom prst="wedgeEllipseCallout">
          <a:avLst>
            <a:gd name="adj1" fmla="val 3717"/>
            <a:gd name="adj2" fmla="val 14297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Titik BEP</a:t>
          </a:r>
          <a:r>
            <a:rPr lang="en-US" sz="1100" baseline="0"/>
            <a:t> </a:t>
          </a:r>
        </a:p>
        <a:p>
          <a:pPr algn="ctr"/>
          <a:r>
            <a:rPr lang="en-US" sz="1100"/>
            <a:t>(Saat keuntungan sama dengan biaya yg</a:t>
          </a:r>
          <a:r>
            <a:rPr lang="en-US" sz="1100" baseline="0"/>
            <a:t> dikeluarkan)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F5948-F2F8-407B-A773-537988883007}">
  <dimension ref="A1:K9"/>
  <sheetViews>
    <sheetView workbookViewId="0">
      <selection activeCell="C9" sqref="C9"/>
    </sheetView>
  </sheetViews>
  <sheetFormatPr defaultRowHeight="15" x14ac:dyDescent="0.25"/>
  <cols>
    <col min="1" max="1" width="21" customWidth="1"/>
    <col min="2" max="2" width="14.140625" customWidth="1"/>
    <col min="3" max="3" width="11.85546875" customWidth="1"/>
    <col min="8" max="8" width="14" customWidth="1"/>
    <col min="9" max="9" width="14.28515625" customWidth="1"/>
    <col min="10" max="10" width="15.28515625" customWidth="1"/>
    <col min="11" max="11" width="14.42578125" customWidth="1"/>
  </cols>
  <sheetData>
    <row r="1" spans="1:11" x14ac:dyDescent="0.25">
      <c r="A1" t="s">
        <v>12</v>
      </c>
    </row>
    <row r="3" spans="1:11" x14ac:dyDescent="0.25">
      <c r="A3" t="s">
        <v>13</v>
      </c>
      <c r="B3" s="12">
        <v>10500000</v>
      </c>
      <c r="C3" t="s">
        <v>30</v>
      </c>
      <c r="H3" t="s">
        <v>16</v>
      </c>
      <c r="I3" t="s">
        <v>17</v>
      </c>
      <c r="J3" t="s">
        <v>15</v>
      </c>
      <c r="K3" t="s">
        <v>18</v>
      </c>
    </row>
    <row r="4" spans="1:11" x14ac:dyDescent="0.25">
      <c r="A4" t="s">
        <v>11</v>
      </c>
      <c r="B4" s="12">
        <v>700000</v>
      </c>
      <c r="H4" s="13">
        <v>0</v>
      </c>
      <c r="I4" s="13">
        <v>10000000</v>
      </c>
      <c r="J4" s="13">
        <v>1200000</v>
      </c>
      <c r="K4" s="13">
        <f>SUM(H4:J4)</f>
        <v>11200000</v>
      </c>
    </row>
    <row r="5" spans="1:11" x14ac:dyDescent="0.25">
      <c r="A5" t="s">
        <v>34</v>
      </c>
      <c r="B5" s="12">
        <v>2000000</v>
      </c>
      <c r="C5" t="s">
        <v>39</v>
      </c>
      <c r="H5" s="13"/>
      <c r="I5" s="13"/>
      <c r="J5" s="13"/>
      <c r="K5" s="13"/>
    </row>
    <row r="6" spans="1:11" x14ac:dyDescent="0.25">
      <c r="A6" t="s">
        <v>14</v>
      </c>
      <c r="B6" s="12">
        <v>700000</v>
      </c>
      <c r="C6" t="s">
        <v>15</v>
      </c>
    </row>
    <row r="7" spans="1:11" x14ac:dyDescent="0.25">
      <c r="B7" s="12"/>
    </row>
    <row r="8" spans="1:11" x14ac:dyDescent="0.25">
      <c r="B8" s="12"/>
    </row>
    <row r="9" spans="1:11" x14ac:dyDescent="0.25">
      <c r="B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51EE-64F5-4771-B135-BAF5C3F257B9}">
  <dimension ref="A1:D17"/>
  <sheetViews>
    <sheetView tabSelected="1" workbookViewId="0">
      <selection activeCell="E10" sqref="E10"/>
    </sheetView>
  </sheetViews>
  <sheetFormatPr defaultRowHeight="15" x14ac:dyDescent="0.25"/>
  <cols>
    <col min="1" max="1" width="28.7109375" customWidth="1"/>
    <col min="2" max="2" width="18.42578125" customWidth="1"/>
    <col min="3" max="3" width="13.42578125" customWidth="1"/>
    <col min="4" max="4" width="12.28515625" customWidth="1"/>
  </cols>
  <sheetData>
    <row r="1" spans="1:4" x14ac:dyDescent="0.25">
      <c r="A1" t="s">
        <v>19</v>
      </c>
      <c r="B1" t="s">
        <v>31</v>
      </c>
    </row>
    <row r="3" spans="1:4" x14ac:dyDescent="0.25">
      <c r="A3" s="18" t="s">
        <v>20</v>
      </c>
      <c r="B3" s="18" t="s">
        <v>21</v>
      </c>
      <c r="C3" s="18" t="s">
        <v>37</v>
      </c>
    </row>
    <row r="4" spans="1:4" x14ac:dyDescent="0.25">
      <c r="A4" s="15" t="s">
        <v>22</v>
      </c>
      <c r="B4" s="16">
        <f>760000/4</f>
        <v>190000</v>
      </c>
      <c r="C4" s="15"/>
    </row>
    <row r="5" spans="1:4" x14ac:dyDescent="0.25">
      <c r="A5" s="15" t="s">
        <v>24</v>
      </c>
      <c r="B5" s="16">
        <v>0</v>
      </c>
      <c r="C5" s="15" t="s">
        <v>23</v>
      </c>
    </row>
    <row r="6" spans="1:4" x14ac:dyDescent="0.25">
      <c r="A6" s="15" t="s">
        <v>25</v>
      </c>
      <c r="B6" s="16">
        <v>10500000</v>
      </c>
      <c r="C6" s="17" t="s">
        <v>13</v>
      </c>
      <c r="D6" s="13">
        <f>B6/70</f>
        <v>150000</v>
      </c>
    </row>
    <row r="7" spans="1:4" x14ac:dyDescent="0.25">
      <c r="A7" s="15" t="s">
        <v>11</v>
      </c>
      <c r="B7" s="16">
        <v>58000</v>
      </c>
      <c r="C7" s="17" t="s">
        <v>36</v>
      </c>
      <c r="D7" s="13"/>
    </row>
    <row r="8" spans="1:4" x14ac:dyDescent="0.25">
      <c r="A8" s="15" t="s">
        <v>14</v>
      </c>
      <c r="B8" s="16">
        <v>500000</v>
      </c>
      <c r="C8" s="15"/>
    </row>
    <row r="9" spans="1:4" x14ac:dyDescent="0.25">
      <c r="A9" s="15" t="s">
        <v>26</v>
      </c>
      <c r="B9" s="16">
        <v>2000000</v>
      </c>
      <c r="C9" s="15" t="s">
        <v>34</v>
      </c>
    </row>
    <row r="10" spans="1:4" x14ac:dyDescent="0.25">
      <c r="B10" s="13"/>
    </row>
    <row r="11" spans="1:4" x14ac:dyDescent="0.25">
      <c r="A11" s="21" t="s">
        <v>32</v>
      </c>
      <c r="B11" s="19">
        <f>B4-D6</f>
        <v>40000</v>
      </c>
    </row>
    <row r="12" spans="1:4" x14ac:dyDescent="0.25">
      <c r="A12" s="21" t="s">
        <v>27</v>
      </c>
      <c r="B12" s="19">
        <v>558000</v>
      </c>
    </row>
    <row r="13" spans="1:4" x14ac:dyDescent="0.25">
      <c r="A13" s="21" t="s">
        <v>8</v>
      </c>
      <c r="B13" s="20">
        <f>B12/B11</f>
        <v>13.95</v>
      </c>
    </row>
    <row r="16" spans="1:4" x14ac:dyDescent="0.25">
      <c r="B16" s="13"/>
    </row>
    <row r="17" spans="2:2" x14ac:dyDescent="0.25">
      <c r="B17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25"/>
  <sheetViews>
    <sheetView zoomScale="90" zoomScaleNormal="90" workbookViewId="0">
      <selection activeCell="L23" sqref="L23"/>
    </sheetView>
  </sheetViews>
  <sheetFormatPr defaultRowHeight="15" x14ac:dyDescent="0.25"/>
  <cols>
    <col min="1" max="1" width="4.42578125" style="1" customWidth="1"/>
    <col min="2" max="2" width="28.140625" style="2" customWidth="1"/>
    <col min="3" max="27" width="10.28515625" style="2" customWidth="1"/>
    <col min="28" max="16384" width="9.140625" style="2"/>
  </cols>
  <sheetData>
    <row r="3" spans="1:27" x14ac:dyDescent="0.25">
      <c r="A3" s="5"/>
      <c r="B3" s="6"/>
      <c r="C3" s="6"/>
      <c r="D3" s="26" t="s">
        <v>7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 s="4" customFormat="1" x14ac:dyDescent="0.25">
      <c r="A4" s="7" t="s">
        <v>0</v>
      </c>
      <c r="B4" s="7" t="s">
        <v>38</v>
      </c>
      <c r="C4" s="7"/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>
        <v>13</v>
      </c>
      <c r="Q4" s="7">
        <v>14</v>
      </c>
      <c r="R4" s="7">
        <v>15</v>
      </c>
      <c r="S4" s="7">
        <v>16</v>
      </c>
      <c r="T4" s="7">
        <v>17</v>
      </c>
      <c r="U4" s="7">
        <v>18</v>
      </c>
      <c r="V4" s="7">
        <v>19</v>
      </c>
      <c r="W4" s="7">
        <v>20</v>
      </c>
      <c r="X4" s="7">
        <v>21</v>
      </c>
      <c r="Y4" s="7">
        <v>22</v>
      </c>
      <c r="Z4" s="7">
        <v>23</v>
      </c>
      <c r="AA4" s="7">
        <v>24</v>
      </c>
    </row>
    <row r="5" spans="1:27" x14ac:dyDescent="0.25">
      <c r="A5" s="5"/>
      <c r="B5" s="8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25">
      <c r="A6" s="5">
        <v>1</v>
      </c>
      <c r="B6" s="6" t="s">
        <v>11</v>
      </c>
      <c r="C6" s="9">
        <v>58</v>
      </c>
      <c r="D6" s="9">
        <v>58</v>
      </c>
      <c r="E6" s="9">
        <v>58</v>
      </c>
      <c r="F6" s="9">
        <v>58</v>
      </c>
      <c r="G6" s="9">
        <v>58</v>
      </c>
      <c r="H6" s="9">
        <v>58</v>
      </c>
      <c r="I6" s="9">
        <v>58</v>
      </c>
      <c r="J6" s="9">
        <v>58</v>
      </c>
      <c r="K6" s="9">
        <v>58</v>
      </c>
      <c r="L6" s="9">
        <v>58</v>
      </c>
      <c r="M6" s="9">
        <v>58</v>
      </c>
      <c r="N6" s="9">
        <v>58</v>
      </c>
      <c r="O6" s="9">
        <v>58</v>
      </c>
      <c r="P6" s="9">
        <v>58</v>
      </c>
      <c r="Q6" s="9">
        <v>58</v>
      </c>
      <c r="R6" s="9">
        <v>58</v>
      </c>
      <c r="S6" s="9">
        <v>58</v>
      </c>
      <c r="T6" s="9">
        <v>58</v>
      </c>
      <c r="U6" s="9">
        <v>58</v>
      </c>
      <c r="V6" s="9">
        <v>58</v>
      </c>
      <c r="W6" s="9">
        <v>58</v>
      </c>
      <c r="X6" s="9">
        <v>58</v>
      </c>
      <c r="Y6" s="9">
        <v>58</v>
      </c>
      <c r="Z6" s="9">
        <v>58</v>
      </c>
      <c r="AA6" s="9">
        <v>58</v>
      </c>
    </row>
    <row r="7" spans="1:27" x14ac:dyDescent="0.25">
      <c r="A7" s="5">
        <v>2</v>
      </c>
      <c r="B7" s="6" t="s">
        <v>41</v>
      </c>
      <c r="C7" s="9">
        <v>2000</v>
      </c>
      <c r="D7" s="9">
        <v>2000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</row>
    <row r="8" spans="1:27" x14ac:dyDescent="0.25">
      <c r="A8" s="5">
        <v>3</v>
      </c>
      <c r="B8" s="6" t="s">
        <v>1</v>
      </c>
      <c r="C8" s="9">
        <v>10500</v>
      </c>
      <c r="D8" s="9">
        <v>10500</v>
      </c>
      <c r="E8" s="9">
        <v>10500</v>
      </c>
      <c r="F8" s="9">
        <v>10500</v>
      </c>
      <c r="G8" s="9">
        <v>10500</v>
      </c>
      <c r="H8" s="9">
        <v>10500</v>
      </c>
      <c r="I8" s="9">
        <v>10500</v>
      </c>
      <c r="J8" s="9">
        <v>10500</v>
      </c>
      <c r="K8" s="9">
        <v>10500</v>
      </c>
      <c r="L8" s="9">
        <v>10500</v>
      </c>
      <c r="M8" s="9">
        <v>10500</v>
      </c>
      <c r="N8" s="9">
        <v>10500</v>
      </c>
      <c r="O8" s="9">
        <v>10500</v>
      </c>
      <c r="P8" s="9">
        <v>10500</v>
      </c>
      <c r="Q8" s="9">
        <v>10500</v>
      </c>
      <c r="R8" s="9">
        <v>10500</v>
      </c>
      <c r="S8" s="9">
        <v>10500</v>
      </c>
      <c r="T8" s="9">
        <v>10500</v>
      </c>
      <c r="U8" s="9">
        <v>10500</v>
      </c>
      <c r="V8" s="9">
        <v>10500</v>
      </c>
      <c r="W8" s="9">
        <v>10500</v>
      </c>
      <c r="X8" s="9">
        <v>10500</v>
      </c>
      <c r="Y8" s="9">
        <v>10500</v>
      </c>
      <c r="Z8" s="9">
        <v>10500</v>
      </c>
      <c r="AA8" s="9">
        <v>10500</v>
      </c>
    </row>
    <row r="9" spans="1:27" x14ac:dyDescent="0.25">
      <c r="A9" s="5">
        <v>4</v>
      </c>
      <c r="B9" s="10" t="s">
        <v>2</v>
      </c>
      <c r="C9" s="9">
        <v>500</v>
      </c>
      <c r="D9" s="9">
        <v>500</v>
      </c>
      <c r="E9" s="9">
        <v>500</v>
      </c>
      <c r="F9" s="9">
        <v>500</v>
      </c>
      <c r="G9" s="9">
        <v>500</v>
      </c>
      <c r="H9" s="9">
        <v>500</v>
      </c>
      <c r="I9" s="9">
        <v>500</v>
      </c>
      <c r="J9" s="9">
        <v>500</v>
      </c>
      <c r="K9" s="9">
        <v>500</v>
      </c>
      <c r="L9" s="9">
        <v>500</v>
      </c>
      <c r="M9" s="9">
        <v>500</v>
      </c>
      <c r="N9" s="9">
        <v>500</v>
      </c>
      <c r="O9" s="9">
        <v>500</v>
      </c>
      <c r="P9" s="9">
        <v>500</v>
      </c>
      <c r="Q9" s="9">
        <v>500</v>
      </c>
      <c r="R9" s="9">
        <v>500</v>
      </c>
      <c r="S9" s="9">
        <v>500</v>
      </c>
      <c r="T9" s="9">
        <v>500</v>
      </c>
      <c r="U9" s="9">
        <v>500</v>
      </c>
      <c r="V9" s="9">
        <v>500</v>
      </c>
      <c r="W9" s="9">
        <v>500</v>
      </c>
      <c r="X9" s="9">
        <v>500</v>
      </c>
      <c r="Y9" s="9">
        <v>500</v>
      </c>
      <c r="Z9" s="9">
        <v>500</v>
      </c>
      <c r="AA9" s="9">
        <v>500</v>
      </c>
    </row>
    <row r="10" spans="1:27" x14ac:dyDescent="0.25">
      <c r="A10" s="5"/>
      <c r="B10" s="8" t="s">
        <v>4</v>
      </c>
      <c r="C10" s="9"/>
      <c r="D10" s="9">
        <f>C6+(D7+D8+D9)</f>
        <v>13058</v>
      </c>
      <c r="E10" s="9">
        <f>D10+E7+E8+E9</f>
        <v>24058</v>
      </c>
      <c r="F10" s="9">
        <f t="shared" ref="F10:AA10" si="0">E10+F7+F8+F9</f>
        <v>35058</v>
      </c>
      <c r="G10" s="9">
        <f t="shared" si="0"/>
        <v>46058</v>
      </c>
      <c r="H10" s="9">
        <f t="shared" si="0"/>
        <v>57058</v>
      </c>
      <c r="I10" s="9">
        <f t="shared" si="0"/>
        <v>68058</v>
      </c>
      <c r="J10" s="9">
        <f t="shared" si="0"/>
        <v>79058</v>
      </c>
      <c r="K10" s="9">
        <f t="shared" si="0"/>
        <v>90058</v>
      </c>
      <c r="L10" s="9">
        <f t="shared" si="0"/>
        <v>101058</v>
      </c>
      <c r="M10" s="9">
        <f t="shared" si="0"/>
        <v>112058</v>
      </c>
      <c r="N10" s="9">
        <f t="shared" si="0"/>
        <v>123058</v>
      </c>
      <c r="O10" s="9">
        <f t="shared" si="0"/>
        <v>134058</v>
      </c>
      <c r="P10" s="9">
        <f t="shared" si="0"/>
        <v>145058</v>
      </c>
      <c r="Q10" s="9">
        <f t="shared" si="0"/>
        <v>156058</v>
      </c>
      <c r="R10" s="9">
        <f t="shared" si="0"/>
        <v>167058</v>
      </c>
      <c r="S10" s="9">
        <f t="shared" si="0"/>
        <v>178058</v>
      </c>
      <c r="T10" s="9">
        <f t="shared" si="0"/>
        <v>189058</v>
      </c>
      <c r="U10" s="9">
        <f t="shared" si="0"/>
        <v>200058</v>
      </c>
      <c r="V10" s="9">
        <f t="shared" si="0"/>
        <v>211058</v>
      </c>
      <c r="W10" s="9">
        <f t="shared" si="0"/>
        <v>222058</v>
      </c>
      <c r="X10" s="9">
        <f t="shared" si="0"/>
        <v>233058</v>
      </c>
      <c r="Y10" s="9">
        <f t="shared" si="0"/>
        <v>244058</v>
      </c>
      <c r="Z10" s="9">
        <f t="shared" si="0"/>
        <v>255058</v>
      </c>
      <c r="AA10" s="9">
        <f t="shared" si="0"/>
        <v>266058</v>
      </c>
    </row>
    <row r="11" spans="1:27" x14ac:dyDescent="0.25">
      <c r="A11" s="5"/>
      <c r="B11" s="8" t="s">
        <v>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5">
      <c r="A12" s="5">
        <v>1</v>
      </c>
      <c r="B12" s="6" t="s">
        <v>28</v>
      </c>
      <c r="C12" s="9">
        <v>53200</v>
      </c>
      <c r="D12" s="9">
        <v>0</v>
      </c>
      <c r="E12" s="9">
        <v>0</v>
      </c>
      <c r="F12" s="9">
        <v>0</v>
      </c>
      <c r="G12" s="9">
        <v>53200</v>
      </c>
      <c r="H12" s="9">
        <v>0</v>
      </c>
      <c r="I12" s="9">
        <v>0</v>
      </c>
      <c r="J12" s="9">
        <v>0</v>
      </c>
      <c r="K12" s="9">
        <v>53200</v>
      </c>
      <c r="L12" s="9">
        <v>0</v>
      </c>
      <c r="M12" s="9">
        <v>0</v>
      </c>
      <c r="N12" s="9">
        <v>0</v>
      </c>
      <c r="O12" s="9">
        <v>53200</v>
      </c>
      <c r="P12" s="9">
        <v>0</v>
      </c>
      <c r="Q12" s="9">
        <v>0</v>
      </c>
      <c r="R12" s="9">
        <v>0</v>
      </c>
      <c r="S12" s="9">
        <v>53200</v>
      </c>
      <c r="T12" s="9">
        <v>0</v>
      </c>
      <c r="U12" s="9">
        <v>0</v>
      </c>
      <c r="V12" s="9">
        <v>0</v>
      </c>
      <c r="W12" s="9">
        <v>53200</v>
      </c>
      <c r="X12" s="9">
        <v>0</v>
      </c>
      <c r="Y12" s="9">
        <v>0</v>
      </c>
      <c r="Z12" s="9">
        <v>0</v>
      </c>
      <c r="AA12" s="9">
        <v>53200</v>
      </c>
    </row>
    <row r="13" spans="1:27" x14ac:dyDescent="0.25">
      <c r="A13" s="5"/>
      <c r="B13" s="8" t="s">
        <v>10</v>
      </c>
      <c r="C13" s="9"/>
      <c r="D13" s="9">
        <f>D12</f>
        <v>0</v>
      </c>
      <c r="E13" s="9">
        <f>D13+E12</f>
        <v>0</v>
      </c>
      <c r="F13" s="9">
        <f t="shared" ref="F13:AA13" si="1">E13+F12</f>
        <v>0</v>
      </c>
      <c r="G13" s="9">
        <f t="shared" si="1"/>
        <v>53200</v>
      </c>
      <c r="H13" s="9">
        <f t="shared" si="1"/>
        <v>53200</v>
      </c>
      <c r="I13" s="9">
        <f t="shared" si="1"/>
        <v>53200</v>
      </c>
      <c r="J13" s="9">
        <f t="shared" si="1"/>
        <v>53200</v>
      </c>
      <c r="K13" s="9">
        <f>J13+K12</f>
        <v>106400</v>
      </c>
      <c r="L13" s="9">
        <f t="shared" si="1"/>
        <v>106400</v>
      </c>
      <c r="M13" s="9">
        <f t="shared" si="1"/>
        <v>106400</v>
      </c>
      <c r="N13" s="9">
        <f t="shared" si="1"/>
        <v>106400</v>
      </c>
      <c r="O13" s="9">
        <f t="shared" si="1"/>
        <v>159600</v>
      </c>
      <c r="P13" s="9">
        <f t="shared" si="1"/>
        <v>159600</v>
      </c>
      <c r="Q13" s="9">
        <f t="shared" si="1"/>
        <v>159600</v>
      </c>
      <c r="R13" s="9">
        <f t="shared" si="1"/>
        <v>159600</v>
      </c>
      <c r="S13" s="9">
        <f t="shared" si="1"/>
        <v>212800</v>
      </c>
      <c r="T13" s="9">
        <f t="shared" si="1"/>
        <v>212800</v>
      </c>
      <c r="U13" s="9">
        <f t="shared" si="1"/>
        <v>212800</v>
      </c>
      <c r="V13" s="9">
        <f t="shared" si="1"/>
        <v>212800</v>
      </c>
      <c r="W13" s="9">
        <f t="shared" si="1"/>
        <v>266000</v>
      </c>
      <c r="X13" s="9">
        <f t="shared" si="1"/>
        <v>266000</v>
      </c>
      <c r="Y13" s="9">
        <f t="shared" si="1"/>
        <v>266000</v>
      </c>
      <c r="Z13" s="9">
        <f t="shared" si="1"/>
        <v>266000</v>
      </c>
      <c r="AA13" s="9">
        <f t="shared" si="1"/>
        <v>319200</v>
      </c>
    </row>
    <row r="14" spans="1:27" x14ac:dyDescent="0.25">
      <c r="A14" s="5"/>
      <c r="B14" s="8" t="s">
        <v>5</v>
      </c>
      <c r="C14" s="9"/>
      <c r="D14" s="9">
        <f>D13-D10</f>
        <v>-13058</v>
      </c>
      <c r="E14" s="9">
        <f t="shared" ref="E14:AA14" si="2">E13-E10</f>
        <v>-24058</v>
      </c>
      <c r="F14" s="9">
        <f t="shared" si="2"/>
        <v>-35058</v>
      </c>
      <c r="G14" s="9">
        <f t="shared" si="2"/>
        <v>7142</v>
      </c>
      <c r="H14" s="9">
        <f t="shared" si="2"/>
        <v>-3858</v>
      </c>
      <c r="I14" s="9">
        <f t="shared" si="2"/>
        <v>-14858</v>
      </c>
      <c r="J14" s="9">
        <f t="shared" si="2"/>
        <v>-25858</v>
      </c>
      <c r="K14" s="9">
        <f t="shared" si="2"/>
        <v>16342</v>
      </c>
      <c r="L14" s="9">
        <f t="shared" si="2"/>
        <v>5342</v>
      </c>
      <c r="M14" s="9">
        <f t="shared" si="2"/>
        <v>-5658</v>
      </c>
      <c r="N14" s="23">
        <f t="shared" si="2"/>
        <v>-16658</v>
      </c>
      <c r="O14" s="23">
        <f t="shared" si="2"/>
        <v>25542</v>
      </c>
      <c r="P14" s="9">
        <f t="shared" si="2"/>
        <v>14542</v>
      </c>
      <c r="Q14" s="22">
        <f t="shared" si="2"/>
        <v>3542</v>
      </c>
      <c r="R14" s="22">
        <f t="shared" si="2"/>
        <v>-7458</v>
      </c>
      <c r="S14" s="9">
        <f t="shared" si="2"/>
        <v>34742</v>
      </c>
      <c r="T14" s="14">
        <f t="shared" si="2"/>
        <v>23742</v>
      </c>
      <c r="U14" s="14">
        <f t="shared" si="2"/>
        <v>12742</v>
      </c>
      <c r="V14" s="14">
        <f t="shared" si="2"/>
        <v>1742</v>
      </c>
      <c r="W14" s="14">
        <f t="shared" si="2"/>
        <v>43942</v>
      </c>
      <c r="X14" s="14">
        <f t="shared" si="2"/>
        <v>32942</v>
      </c>
      <c r="Y14" s="14">
        <f t="shared" si="2"/>
        <v>21942</v>
      </c>
      <c r="Z14" s="14">
        <f t="shared" si="2"/>
        <v>10942</v>
      </c>
      <c r="AA14" s="14">
        <f t="shared" si="2"/>
        <v>53142</v>
      </c>
    </row>
    <row r="15" spans="1:27" x14ac:dyDescent="0.25">
      <c r="C15" s="3"/>
      <c r="D15" s="3"/>
      <c r="E15" s="3"/>
      <c r="F15" s="3"/>
      <c r="G15" s="3"/>
      <c r="H15" s="3"/>
      <c r="I15" s="3"/>
      <c r="J15" s="3"/>
      <c r="K15" s="3"/>
      <c r="L15" s="3"/>
      <c r="M15" s="24"/>
      <c r="N15" s="25"/>
      <c r="O15" s="25"/>
      <c r="P15" s="3"/>
      <c r="Q15" s="3"/>
      <c r="R15" s="27" t="s">
        <v>8</v>
      </c>
      <c r="S15" s="27"/>
      <c r="T15" s="3"/>
      <c r="U15" s="3"/>
      <c r="X15" s="3"/>
      <c r="Y15" s="3"/>
      <c r="Z15" s="3"/>
      <c r="AA15" s="3"/>
    </row>
    <row r="16" spans="1:27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3:27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3:27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S18" s="3"/>
      <c r="T18" s="3"/>
      <c r="U18" s="3"/>
      <c r="V18" s="3"/>
      <c r="W18" s="3"/>
      <c r="X18" s="3"/>
      <c r="Y18" s="3"/>
      <c r="Z18" s="3"/>
      <c r="AA18" s="3"/>
    </row>
    <row r="19" spans="3:27" x14ac:dyDescent="0.25">
      <c r="L19" s="11" t="s">
        <v>9</v>
      </c>
      <c r="M19" s="11" t="s">
        <v>42</v>
      </c>
    </row>
    <row r="22" spans="3:27" x14ac:dyDescent="0.25">
      <c r="L22" s="2" t="s">
        <v>29</v>
      </c>
      <c r="M22" s="2" t="s">
        <v>33</v>
      </c>
    </row>
    <row r="23" spans="3:27" x14ac:dyDescent="0.25">
      <c r="M23" s="2" t="s">
        <v>35</v>
      </c>
    </row>
    <row r="24" spans="3:27" x14ac:dyDescent="0.25">
      <c r="M24" s="2" t="s">
        <v>43</v>
      </c>
    </row>
    <row r="25" spans="3:27" x14ac:dyDescent="0.25">
      <c r="M25" s="2" t="s">
        <v>40</v>
      </c>
    </row>
  </sheetData>
  <mergeCells count="2">
    <mergeCell ref="D3:AA3"/>
    <mergeCell ref="R15:S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Biaya Ditinjau dari Objek</vt:lpstr>
      <vt:lpstr>Perhitungan BEP</vt:lpstr>
      <vt:lpstr>Summary BEP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Dosen</dc:creator>
  <cp:lastModifiedBy>Naufal</cp:lastModifiedBy>
  <dcterms:created xsi:type="dcterms:W3CDTF">2015-12-15T13:09:11Z</dcterms:created>
  <dcterms:modified xsi:type="dcterms:W3CDTF">2018-11-30T03:51:20Z</dcterms:modified>
</cp:coreProperties>
</file>